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yoshida\Documents\__Today__\_AyLIB\_SRIMfit-AyLIB\180823-為ケ井exp\"/>
    </mc:Choice>
  </mc:AlternateContent>
  <xr:revisionPtr revIDLastSave="0" documentId="10_ncr:8100000_{D0D362AF-CFF5-428A-8A54-6093E6262F82}" xr6:coauthVersionLast="34" xr6:coauthVersionMax="34" xr10:uidLastSave="{00000000-0000-0000-0000-000000000000}"/>
  <bookViews>
    <workbookView xWindow="0" yWindow="0" windowWidth="17400" windowHeight="10730" tabRatio="748" firstSheet="7" activeTab="10" xr2:uid="{00000000-000D-0000-FFFF-FFFF00000000}"/>
  </bookViews>
  <sheets>
    <sheet name="srim238U_(Ba,K)Fe2As2" sheetId="201" r:id="rId1"/>
    <sheet name="old238U_(Ba,K)Fe2As2" sheetId="193" r:id="rId2"/>
    <sheet name="old238U_(Ba,K)Fe2As2_D6" sheetId="194" r:id="rId3"/>
    <sheet name="srim238U_BaFe2(As,P)2" sheetId="202" r:id="rId4"/>
    <sheet name="old238U_BaFe2(As,P)2" sheetId="195" r:id="rId5"/>
    <sheet name="old238U_BaFe2(As,P)2_D6" sheetId="196" r:id="rId6"/>
    <sheet name="srim238U_CaKFe4As4" sheetId="203" r:id="rId7"/>
    <sheet name="old238U_CaKFe2As2" sheetId="197" r:id="rId8"/>
    <sheet name="old238U_CaKFe2As2_D6" sheetId="198" r:id="rId9"/>
    <sheet name="old238U_Fe(Te,Se)" sheetId="199" r:id="rId10"/>
    <sheet name="old238U_Fe(Te,Se)_D6" sheetId="200" r:id="rId11"/>
  </sheets>
  <calcPr calcId="162913" iterate="1" iterateCount="1000"/>
  <customWorkbookViews>
    <customWorkbookView name="view1" guid="{8A5D6D5C-C043-4E6B-AB9F-8AB531120421}" xWindow="9" yWindow="76" windowWidth="1821" windowHeight="634" activeSheetId="80"/>
    <customWorkbookView name="view2" guid="{3AC4C5A4-CC01-4AA2-8975-95BDDCF33CBA}" xWindow="9" yWindow="76" windowWidth="1821" windowHeight="634" activeSheetId="80"/>
  </customWorkbookViews>
</workbook>
</file>

<file path=xl/calcChain.xml><?xml version="1.0" encoding="utf-8"?>
<calcChain xmlns="http://schemas.openxmlformats.org/spreadsheetml/2006/main">
  <c r="P156" i="203" l="1"/>
  <c r="P155" i="203"/>
  <c r="P154" i="203"/>
  <c r="P153" i="203"/>
  <c r="P152" i="203"/>
  <c r="P151" i="203"/>
  <c r="P150" i="203"/>
  <c r="P149" i="203"/>
  <c r="P148" i="203"/>
  <c r="P147" i="203"/>
  <c r="P146" i="203"/>
  <c r="P158" i="203"/>
  <c r="P157" i="203"/>
  <c r="J111" i="203"/>
  <c r="P228" i="203"/>
  <c r="M228" i="203"/>
  <c r="J228" i="203"/>
  <c r="G228" i="203"/>
  <c r="D228" i="203"/>
  <c r="P227" i="203"/>
  <c r="M227" i="203"/>
  <c r="J227" i="203"/>
  <c r="G227" i="203"/>
  <c r="D227" i="203"/>
  <c r="P226" i="203"/>
  <c r="M226" i="203"/>
  <c r="J226" i="203"/>
  <c r="G226" i="203"/>
  <c r="D226" i="203"/>
  <c r="P225" i="203"/>
  <c r="M225" i="203"/>
  <c r="J225" i="203"/>
  <c r="G225" i="203"/>
  <c r="D225" i="203"/>
  <c r="P224" i="203"/>
  <c r="M224" i="203"/>
  <c r="J224" i="203"/>
  <c r="G224" i="203"/>
  <c r="D224" i="203"/>
  <c r="P223" i="203"/>
  <c r="M223" i="203"/>
  <c r="J223" i="203"/>
  <c r="G223" i="203"/>
  <c r="D223" i="203"/>
  <c r="P222" i="203"/>
  <c r="M222" i="203"/>
  <c r="J222" i="203"/>
  <c r="G222" i="203"/>
  <c r="D222" i="203"/>
  <c r="P221" i="203"/>
  <c r="M221" i="203"/>
  <c r="J221" i="203"/>
  <c r="G221" i="203"/>
  <c r="D221" i="203"/>
  <c r="P220" i="203"/>
  <c r="M220" i="203"/>
  <c r="J220" i="203"/>
  <c r="G220" i="203"/>
  <c r="D220" i="203"/>
  <c r="P219" i="203"/>
  <c r="M219" i="203"/>
  <c r="J219" i="203"/>
  <c r="G219" i="203"/>
  <c r="D219" i="203"/>
  <c r="P218" i="203"/>
  <c r="M218" i="203"/>
  <c r="J218" i="203"/>
  <c r="G218" i="203"/>
  <c r="D218" i="203"/>
  <c r="P217" i="203"/>
  <c r="M217" i="203"/>
  <c r="J217" i="203"/>
  <c r="G217" i="203"/>
  <c r="D217" i="203"/>
  <c r="P216" i="203"/>
  <c r="M216" i="203"/>
  <c r="J216" i="203"/>
  <c r="G216" i="203"/>
  <c r="D216" i="203"/>
  <c r="P215" i="203"/>
  <c r="M215" i="203"/>
  <c r="J215" i="203"/>
  <c r="G215" i="203"/>
  <c r="D215" i="203"/>
  <c r="P214" i="203"/>
  <c r="M214" i="203"/>
  <c r="J214" i="203"/>
  <c r="G214" i="203"/>
  <c r="D214" i="203"/>
  <c r="P213" i="203"/>
  <c r="M213" i="203"/>
  <c r="J213" i="203"/>
  <c r="G213" i="203"/>
  <c r="D213" i="203"/>
  <c r="P212" i="203"/>
  <c r="M212" i="203"/>
  <c r="J212" i="203"/>
  <c r="G212" i="203"/>
  <c r="D212" i="203"/>
  <c r="P211" i="203"/>
  <c r="M211" i="203"/>
  <c r="J211" i="203"/>
  <c r="G211" i="203"/>
  <c r="D211" i="203"/>
  <c r="P210" i="203"/>
  <c r="M210" i="203"/>
  <c r="J210" i="203"/>
  <c r="G210" i="203"/>
  <c r="D210" i="203"/>
  <c r="P209" i="203"/>
  <c r="M209" i="203"/>
  <c r="J209" i="203"/>
  <c r="G209" i="203"/>
  <c r="D209" i="203"/>
  <c r="P208" i="203"/>
  <c r="M208" i="203"/>
  <c r="J208" i="203"/>
  <c r="G208" i="203"/>
  <c r="D208" i="203"/>
  <c r="P207" i="203"/>
  <c r="M207" i="203"/>
  <c r="J207" i="203"/>
  <c r="G207" i="203"/>
  <c r="D207" i="203"/>
  <c r="P206" i="203"/>
  <c r="M206" i="203"/>
  <c r="J206" i="203"/>
  <c r="G206" i="203"/>
  <c r="D206" i="203"/>
  <c r="P205" i="203"/>
  <c r="M205" i="203"/>
  <c r="J205" i="203"/>
  <c r="G205" i="203"/>
  <c r="D205" i="203"/>
  <c r="P204" i="203"/>
  <c r="M204" i="203"/>
  <c r="J204" i="203"/>
  <c r="G204" i="203"/>
  <c r="D204" i="203"/>
  <c r="P203" i="203"/>
  <c r="M203" i="203"/>
  <c r="J203" i="203"/>
  <c r="G203" i="203"/>
  <c r="D203" i="203"/>
  <c r="P202" i="203"/>
  <c r="M202" i="203"/>
  <c r="J202" i="203"/>
  <c r="G202" i="203"/>
  <c r="D202" i="203"/>
  <c r="P201" i="203"/>
  <c r="M201" i="203"/>
  <c r="J201" i="203"/>
  <c r="G201" i="203"/>
  <c r="D201" i="203"/>
  <c r="P200" i="203"/>
  <c r="M200" i="203"/>
  <c r="J200" i="203"/>
  <c r="G200" i="203"/>
  <c r="D200" i="203"/>
  <c r="P199" i="203"/>
  <c r="M199" i="203"/>
  <c r="J199" i="203"/>
  <c r="G199" i="203"/>
  <c r="D199" i="203"/>
  <c r="P198" i="203"/>
  <c r="M198" i="203"/>
  <c r="J198" i="203"/>
  <c r="G198" i="203"/>
  <c r="D198" i="203"/>
  <c r="P197" i="203"/>
  <c r="M197" i="203"/>
  <c r="J197" i="203"/>
  <c r="G197" i="203"/>
  <c r="D197" i="203"/>
  <c r="P196" i="203"/>
  <c r="M196" i="203"/>
  <c r="J196" i="203"/>
  <c r="G196" i="203"/>
  <c r="D196" i="203"/>
  <c r="P195" i="203"/>
  <c r="M195" i="203"/>
  <c r="J195" i="203"/>
  <c r="G195" i="203"/>
  <c r="D195" i="203"/>
  <c r="P194" i="203"/>
  <c r="M194" i="203"/>
  <c r="J194" i="203"/>
  <c r="G194" i="203"/>
  <c r="D194" i="203"/>
  <c r="P193" i="203"/>
  <c r="M193" i="203"/>
  <c r="J193" i="203"/>
  <c r="G193" i="203"/>
  <c r="D193" i="203"/>
  <c r="P192" i="203"/>
  <c r="M192" i="203"/>
  <c r="J192" i="203"/>
  <c r="G192" i="203"/>
  <c r="D192" i="203"/>
  <c r="P191" i="203"/>
  <c r="M191" i="203"/>
  <c r="J191" i="203"/>
  <c r="G191" i="203"/>
  <c r="D191" i="203"/>
  <c r="P190" i="203"/>
  <c r="M190" i="203"/>
  <c r="J190" i="203"/>
  <c r="G190" i="203"/>
  <c r="D190" i="203"/>
  <c r="P189" i="203"/>
  <c r="M189" i="203"/>
  <c r="J189" i="203"/>
  <c r="G189" i="203"/>
  <c r="D189" i="203"/>
  <c r="P188" i="203"/>
  <c r="M188" i="203"/>
  <c r="J188" i="203"/>
  <c r="G188" i="203"/>
  <c r="D188" i="203"/>
  <c r="P187" i="203"/>
  <c r="M187" i="203"/>
  <c r="J187" i="203"/>
  <c r="G187" i="203"/>
  <c r="D187" i="203"/>
  <c r="P186" i="203"/>
  <c r="M186" i="203"/>
  <c r="J186" i="203"/>
  <c r="G186" i="203"/>
  <c r="D186" i="203"/>
  <c r="P185" i="203"/>
  <c r="M185" i="203"/>
  <c r="J185" i="203"/>
  <c r="G185" i="203"/>
  <c r="D185" i="203"/>
  <c r="P184" i="203"/>
  <c r="M184" i="203"/>
  <c r="J184" i="203"/>
  <c r="G184" i="203"/>
  <c r="D184" i="203"/>
  <c r="P183" i="203"/>
  <c r="M183" i="203"/>
  <c r="J183" i="203"/>
  <c r="G183" i="203"/>
  <c r="D183" i="203"/>
  <c r="P182" i="203"/>
  <c r="M182" i="203"/>
  <c r="J182" i="203"/>
  <c r="G182" i="203"/>
  <c r="D182" i="203"/>
  <c r="P181" i="203"/>
  <c r="M181" i="203"/>
  <c r="J181" i="203"/>
  <c r="G181" i="203"/>
  <c r="D181" i="203"/>
  <c r="P180" i="203"/>
  <c r="M180" i="203"/>
  <c r="J180" i="203"/>
  <c r="G180" i="203"/>
  <c r="D180" i="203"/>
  <c r="P179" i="203"/>
  <c r="M179" i="203"/>
  <c r="J179" i="203"/>
  <c r="G179" i="203"/>
  <c r="D179" i="203"/>
  <c r="P178" i="203"/>
  <c r="M178" i="203"/>
  <c r="J178" i="203"/>
  <c r="G178" i="203"/>
  <c r="D178" i="203"/>
  <c r="P177" i="203"/>
  <c r="M177" i="203"/>
  <c r="J177" i="203"/>
  <c r="G177" i="203"/>
  <c r="D177" i="203"/>
  <c r="P176" i="203"/>
  <c r="M176" i="203"/>
  <c r="J176" i="203"/>
  <c r="G176" i="203"/>
  <c r="D176" i="203"/>
  <c r="P175" i="203"/>
  <c r="M175" i="203"/>
  <c r="J175" i="203"/>
  <c r="G175" i="203"/>
  <c r="D175" i="203"/>
  <c r="P174" i="203"/>
  <c r="M174" i="203"/>
  <c r="J174" i="203"/>
  <c r="G174" i="203"/>
  <c r="D174" i="203"/>
  <c r="P173" i="203"/>
  <c r="M173" i="203"/>
  <c r="J173" i="203"/>
  <c r="G173" i="203"/>
  <c r="D173" i="203"/>
  <c r="P172" i="203"/>
  <c r="M172" i="203"/>
  <c r="J172" i="203"/>
  <c r="G172" i="203"/>
  <c r="D172" i="203"/>
  <c r="P171" i="203"/>
  <c r="M171" i="203"/>
  <c r="J171" i="203"/>
  <c r="G171" i="203"/>
  <c r="D171" i="203"/>
  <c r="P170" i="203"/>
  <c r="M170" i="203"/>
  <c r="J170" i="203"/>
  <c r="G170" i="203"/>
  <c r="D170" i="203"/>
  <c r="P169" i="203"/>
  <c r="M169" i="203"/>
  <c r="J169" i="203"/>
  <c r="G169" i="203"/>
  <c r="D169" i="203"/>
  <c r="P168" i="203"/>
  <c r="M168" i="203"/>
  <c r="J168" i="203"/>
  <c r="G168" i="203"/>
  <c r="D168" i="203"/>
  <c r="P167" i="203"/>
  <c r="M167" i="203"/>
  <c r="J167" i="203"/>
  <c r="G167" i="203"/>
  <c r="D167" i="203"/>
  <c r="P166" i="203"/>
  <c r="M166" i="203"/>
  <c r="J166" i="203"/>
  <c r="G166" i="203"/>
  <c r="D166" i="203"/>
  <c r="P165" i="203"/>
  <c r="M165" i="203"/>
  <c r="J165" i="203"/>
  <c r="G165" i="203"/>
  <c r="D165" i="203"/>
  <c r="P164" i="203"/>
  <c r="M164" i="203"/>
  <c r="J164" i="203"/>
  <c r="G164" i="203"/>
  <c r="D164" i="203"/>
  <c r="P163" i="203"/>
  <c r="M163" i="203"/>
  <c r="J163" i="203"/>
  <c r="G163" i="203"/>
  <c r="D163" i="203"/>
  <c r="P162" i="203"/>
  <c r="M162" i="203"/>
  <c r="J162" i="203"/>
  <c r="G162" i="203"/>
  <c r="D162" i="203"/>
  <c r="P161" i="203"/>
  <c r="M161" i="203"/>
  <c r="J161" i="203"/>
  <c r="G161" i="203"/>
  <c r="D161" i="203"/>
  <c r="P160" i="203"/>
  <c r="M160" i="203"/>
  <c r="J160" i="203"/>
  <c r="G160" i="203"/>
  <c r="D160" i="203"/>
  <c r="P159" i="203"/>
  <c r="M159" i="203"/>
  <c r="J159" i="203"/>
  <c r="G159" i="203"/>
  <c r="D159" i="203"/>
  <c r="M158" i="203"/>
  <c r="J158" i="203"/>
  <c r="G158" i="203"/>
  <c r="D158" i="203"/>
  <c r="M157" i="203"/>
  <c r="J157" i="203"/>
  <c r="G157" i="203"/>
  <c r="D157" i="203"/>
  <c r="M156" i="203"/>
  <c r="J156" i="203"/>
  <c r="G156" i="203"/>
  <c r="D156" i="203"/>
  <c r="M155" i="203"/>
  <c r="J155" i="203"/>
  <c r="G155" i="203"/>
  <c r="D155" i="203"/>
  <c r="M154" i="203"/>
  <c r="J154" i="203"/>
  <c r="G154" i="203"/>
  <c r="D154" i="203"/>
  <c r="M153" i="203"/>
  <c r="J153" i="203"/>
  <c r="G153" i="203"/>
  <c r="D153" i="203"/>
  <c r="M152" i="203"/>
  <c r="J152" i="203"/>
  <c r="G152" i="203"/>
  <c r="D152" i="203"/>
  <c r="M151" i="203"/>
  <c r="J151" i="203"/>
  <c r="G151" i="203"/>
  <c r="D151" i="203"/>
  <c r="M150" i="203"/>
  <c r="J150" i="203"/>
  <c r="G150" i="203"/>
  <c r="D150" i="203"/>
  <c r="M149" i="203"/>
  <c r="J149" i="203"/>
  <c r="G149" i="203"/>
  <c r="D149" i="203"/>
  <c r="M148" i="203"/>
  <c r="J148" i="203"/>
  <c r="G148" i="203"/>
  <c r="D148" i="203"/>
  <c r="M147" i="203"/>
  <c r="J147" i="203"/>
  <c r="G147" i="203"/>
  <c r="D147" i="203"/>
  <c r="M146" i="203"/>
  <c r="J146" i="203"/>
  <c r="G146" i="203"/>
  <c r="D146" i="203"/>
  <c r="P145" i="203"/>
  <c r="M145" i="203"/>
  <c r="J145" i="203"/>
  <c r="G145" i="203"/>
  <c r="D145" i="203"/>
  <c r="P144" i="203"/>
  <c r="M144" i="203"/>
  <c r="J144" i="203"/>
  <c r="G144" i="203"/>
  <c r="D144" i="203"/>
  <c r="P143" i="203"/>
  <c r="M143" i="203"/>
  <c r="J143" i="203"/>
  <c r="G143" i="203"/>
  <c r="D143" i="203"/>
  <c r="P142" i="203"/>
  <c r="M142" i="203"/>
  <c r="J142" i="203"/>
  <c r="G142" i="203"/>
  <c r="D142" i="203"/>
  <c r="P141" i="203"/>
  <c r="M141" i="203"/>
  <c r="J141" i="203"/>
  <c r="G141" i="203"/>
  <c r="D141" i="203"/>
  <c r="P140" i="203"/>
  <c r="M140" i="203"/>
  <c r="J140" i="203"/>
  <c r="G140" i="203"/>
  <c r="D140" i="203"/>
  <c r="P139" i="203"/>
  <c r="M139" i="203"/>
  <c r="J139" i="203"/>
  <c r="G139" i="203"/>
  <c r="D139" i="203"/>
  <c r="P138" i="203"/>
  <c r="M138" i="203"/>
  <c r="J138" i="203"/>
  <c r="G138" i="203"/>
  <c r="D138" i="203"/>
  <c r="P137" i="203"/>
  <c r="M137" i="203"/>
  <c r="J137" i="203"/>
  <c r="G137" i="203"/>
  <c r="D137" i="203"/>
  <c r="P136" i="203"/>
  <c r="M136" i="203"/>
  <c r="J136" i="203"/>
  <c r="G136" i="203"/>
  <c r="D136" i="203"/>
  <c r="P135" i="203"/>
  <c r="M135" i="203"/>
  <c r="J135" i="203"/>
  <c r="G135" i="203"/>
  <c r="D135" i="203"/>
  <c r="P134" i="203"/>
  <c r="M134" i="203"/>
  <c r="J134" i="203"/>
  <c r="G134" i="203"/>
  <c r="D134" i="203"/>
  <c r="P133" i="203"/>
  <c r="M133" i="203"/>
  <c r="J133" i="203"/>
  <c r="G133" i="203"/>
  <c r="D133" i="203"/>
  <c r="P132" i="203"/>
  <c r="M132" i="203"/>
  <c r="J132" i="203"/>
  <c r="G132" i="203"/>
  <c r="D132" i="203"/>
  <c r="P131" i="203"/>
  <c r="M131" i="203"/>
  <c r="J131" i="203"/>
  <c r="G131" i="203"/>
  <c r="D131" i="203"/>
  <c r="P130" i="203"/>
  <c r="M130" i="203"/>
  <c r="J130" i="203"/>
  <c r="G130" i="203"/>
  <c r="D130" i="203"/>
  <c r="P129" i="203"/>
  <c r="M129" i="203"/>
  <c r="J129" i="203"/>
  <c r="G129" i="203"/>
  <c r="D129" i="203"/>
  <c r="P128" i="203"/>
  <c r="M128" i="203"/>
  <c r="J128" i="203"/>
  <c r="G128" i="203"/>
  <c r="D128" i="203"/>
  <c r="P127" i="203"/>
  <c r="M127" i="203"/>
  <c r="J127" i="203"/>
  <c r="G127" i="203"/>
  <c r="D127" i="203"/>
  <c r="P126" i="203"/>
  <c r="M126" i="203"/>
  <c r="J126" i="203"/>
  <c r="G126" i="203"/>
  <c r="D126" i="203"/>
  <c r="P125" i="203"/>
  <c r="M125" i="203"/>
  <c r="J125" i="203"/>
  <c r="G125" i="203"/>
  <c r="D125" i="203"/>
  <c r="P124" i="203"/>
  <c r="M124" i="203"/>
  <c r="J124" i="203"/>
  <c r="G124" i="203"/>
  <c r="D124" i="203"/>
  <c r="P123" i="203"/>
  <c r="M123" i="203"/>
  <c r="J123" i="203"/>
  <c r="G123" i="203"/>
  <c r="D123" i="203"/>
  <c r="P122" i="203"/>
  <c r="M122" i="203"/>
  <c r="J122" i="203"/>
  <c r="G122" i="203"/>
  <c r="D122" i="203"/>
  <c r="P121" i="203"/>
  <c r="M121" i="203"/>
  <c r="J121" i="203"/>
  <c r="G121" i="203"/>
  <c r="D121" i="203"/>
  <c r="P120" i="203"/>
  <c r="M120" i="203"/>
  <c r="J120" i="203"/>
  <c r="G120" i="203"/>
  <c r="D120" i="203"/>
  <c r="P119" i="203"/>
  <c r="M119" i="203"/>
  <c r="J119" i="203"/>
  <c r="G119" i="203"/>
  <c r="D119" i="203"/>
  <c r="P118" i="203"/>
  <c r="M118" i="203"/>
  <c r="J118" i="203"/>
  <c r="G118" i="203"/>
  <c r="D118" i="203"/>
  <c r="P117" i="203"/>
  <c r="M117" i="203"/>
  <c r="J117" i="203"/>
  <c r="G117" i="203"/>
  <c r="D117" i="203"/>
  <c r="P116" i="203"/>
  <c r="M116" i="203"/>
  <c r="J116" i="203"/>
  <c r="G116" i="203"/>
  <c r="D116" i="203"/>
  <c r="P115" i="203"/>
  <c r="M115" i="203"/>
  <c r="J115" i="203"/>
  <c r="G115" i="203"/>
  <c r="D115" i="203"/>
  <c r="P114" i="203"/>
  <c r="M114" i="203"/>
  <c r="J114" i="203"/>
  <c r="G114" i="203"/>
  <c r="D114" i="203"/>
  <c r="P113" i="203"/>
  <c r="M113" i="203"/>
  <c r="J113" i="203"/>
  <c r="G113" i="203"/>
  <c r="D113" i="203"/>
  <c r="P112" i="203"/>
  <c r="M112" i="203"/>
  <c r="J112" i="203"/>
  <c r="G112" i="203"/>
  <c r="D112" i="203"/>
  <c r="P111" i="203"/>
  <c r="M111" i="203"/>
  <c r="G111" i="203"/>
  <c r="D111" i="203"/>
  <c r="P110" i="203"/>
  <c r="M110" i="203"/>
  <c r="J110" i="203"/>
  <c r="G110" i="203"/>
  <c r="D110" i="203"/>
  <c r="P109" i="203"/>
  <c r="M109" i="203"/>
  <c r="J109" i="203"/>
  <c r="G109" i="203"/>
  <c r="D109" i="203"/>
  <c r="P108" i="203"/>
  <c r="M108" i="203"/>
  <c r="J108" i="203"/>
  <c r="G108" i="203"/>
  <c r="D108" i="203"/>
  <c r="P107" i="203"/>
  <c r="M107" i="203"/>
  <c r="J107" i="203"/>
  <c r="G107" i="203"/>
  <c r="D107" i="203"/>
  <c r="P106" i="203"/>
  <c r="M106" i="203"/>
  <c r="J106" i="203"/>
  <c r="G106" i="203"/>
  <c r="D106" i="203"/>
  <c r="P105" i="203"/>
  <c r="M105" i="203"/>
  <c r="J105" i="203"/>
  <c r="G105" i="203"/>
  <c r="D105" i="203"/>
  <c r="P104" i="203"/>
  <c r="M104" i="203"/>
  <c r="J104" i="203"/>
  <c r="G104" i="203"/>
  <c r="D104" i="203"/>
  <c r="P103" i="203"/>
  <c r="M103" i="203"/>
  <c r="J103" i="203"/>
  <c r="G103" i="203"/>
  <c r="D103" i="203"/>
  <c r="P102" i="203"/>
  <c r="M102" i="203"/>
  <c r="J102" i="203"/>
  <c r="G102" i="203"/>
  <c r="D102" i="203"/>
  <c r="P101" i="203"/>
  <c r="M101" i="203"/>
  <c r="J101" i="203"/>
  <c r="G101" i="203"/>
  <c r="D101" i="203"/>
  <c r="P100" i="203"/>
  <c r="M100" i="203"/>
  <c r="J100" i="203"/>
  <c r="G100" i="203"/>
  <c r="D100" i="203"/>
  <c r="P99" i="203"/>
  <c r="M99" i="203"/>
  <c r="J99" i="203"/>
  <c r="G99" i="203"/>
  <c r="D99" i="203"/>
  <c r="P98" i="203"/>
  <c r="M98" i="203"/>
  <c r="J98" i="203"/>
  <c r="G98" i="203"/>
  <c r="D98" i="203"/>
  <c r="P97" i="203"/>
  <c r="M97" i="203"/>
  <c r="J97" i="203"/>
  <c r="G97" i="203"/>
  <c r="D97" i="203"/>
  <c r="P96" i="203"/>
  <c r="M96" i="203"/>
  <c r="J96" i="203"/>
  <c r="G96" i="203"/>
  <c r="D96" i="203"/>
  <c r="P95" i="203"/>
  <c r="M95" i="203"/>
  <c r="J95" i="203"/>
  <c r="G95" i="203"/>
  <c r="D95" i="203"/>
  <c r="P94" i="203"/>
  <c r="M94" i="203"/>
  <c r="J94" i="203"/>
  <c r="G94" i="203"/>
  <c r="D94" i="203"/>
  <c r="P93" i="203"/>
  <c r="M93" i="203"/>
  <c r="J93" i="203"/>
  <c r="G93" i="203"/>
  <c r="D93" i="203"/>
  <c r="P92" i="203"/>
  <c r="M92" i="203"/>
  <c r="J92" i="203"/>
  <c r="G92" i="203"/>
  <c r="D92" i="203"/>
  <c r="P91" i="203"/>
  <c r="M91" i="203"/>
  <c r="J91" i="203"/>
  <c r="G91" i="203"/>
  <c r="D91" i="203"/>
  <c r="P90" i="203"/>
  <c r="M90" i="203"/>
  <c r="J90" i="203"/>
  <c r="G90" i="203"/>
  <c r="D90" i="203"/>
  <c r="P89" i="203"/>
  <c r="M89" i="203"/>
  <c r="J89" i="203"/>
  <c r="G89" i="203"/>
  <c r="D89" i="203"/>
  <c r="P88" i="203"/>
  <c r="M88" i="203"/>
  <c r="J88" i="203"/>
  <c r="G88" i="203"/>
  <c r="D88" i="203"/>
  <c r="P87" i="203"/>
  <c r="M87" i="203"/>
  <c r="J87" i="203"/>
  <c r="G87" i="203"/>
  <c r="D87" i="203"/>
  <c r="P86" i="203"/>
  <c r="M86" i="203"/>
  <c r="J86" i="203"/>
  <c r="G86" i="203"/>
  <c r="D86" i="203"/>
  <c r="P85" i="203"/>
  <c r="M85" i="203"/>
  <c r="J85" i="203"/>
  <c r="G85" i="203"/>
  <c r="D85" i="203"/>
  <c r="P84" i="203"/>
  <c r="M84" i="203"/>
  <c r="J84" i="203"/>
  <c r="G84" i="203"/>
  <c r="D84" i="203"/>
  <c r="P83" i="203"/>
  <c r="M83" i="203"/>
  <c r="J83" i="203"/>
  <c r="G83" i="203"/>
  <c r="D83" i="203"/>
  <c r="P82" i="203"/>
  <c r="M82" i="203"/>
  <c r="J82" i="203"/>
  <c r="G82" i="203"/>
  <c r="D82" i="203"/>
  <c r="P81" i="203"/>
  <c r="M81" i="203"/>
  <c r="J81" i="203"/>
  <c r="G81" i="203"/>
  <c r="D81" i="203"/>
  <c r="P80" i="203"/>
  <c r="M80" i="203"/>
  <c r="J80" i="203"/>
  <c r="G80" i="203"/>
  <c r="D80" i="203"/>
  <c r="P79" i="203"/>
  <c r="M79" i="203"/>
  <c r="J79" i="203"/>
  <c r="G79" i="203"/>
  <c r="D79" i="203"/>
  <c r="P78" i="203"/>
  <c r="M78" i="203"/>
  <c r="J78" i="203"/>
  <c r="G78" i="203"/>
  <c r="D78" i="203"/>
  <c r="P77" i="203"/>
  <c r="M77" i="203"/>
  <c r="J77" i="203"/>
  <c r="G77" i="203"/>
  <c r="D77" i="203"/>
  <c r="P76" i="203"/>
  <c r="M76" i="203"/>
  <c r="J76" i="203"/>
  <c r="G76" i="203"/>
  <c r="D76" i="203"/>
  <c r="P75" i="203"/>
  <c r="M75" i="203"/>
  <c r="J75" i="203"/>
  <c r="G75" i="203"/>
  <c r="D75" i="203"/>
  <c r="P74" i="203"/>
  <c r="M74" i="203"/>
  <c r="J74" i="203"/>
  <c r="G74" i="203"/>
  <c r="D74" i="203"/>
  <c r="P73" i="203"/>
  <c r="M73" i="203"/>
  <c r="J73" i="203"/>
  <c r="G73" i="203"/>
  <c r="D73" i="203"/>
  <c r="P72" i="203"/>
  <c r="M72" i="203"/>
  <c r="J72" i="203"/>
  <c r="G72" i="203"/>
  <c r="D72" i="203"/>
  <c r="P71" i="203"/>
  <c r="M71" i="203"/>
  <c r="J71" i="203"/>
  <c r="G71" i="203"/>
  <c r="D71" i="203"/>
  <c r="P70" i="203"/>
  <c r="M70" i="203"/>
  <c r="J70" i="203"/>
  <c r="G70" i="203"/>
  <c r="D70" i="203"/>
  <c r="P69" i="203"/>
  <c r="M69" i="203"/>
  <c r="J69" i="203"/>
  <c r="G69" i="203"/>
  <c r="D69" i="203"/>
  <c r="P68" i="203"/>
  <c r="M68" i="203"/>
  <c r="J68" i="203"/>
  <c r="G68" i="203"/>
  <c r="D68" i="203"/>
  <c r="P67" i="203"/>
  <c r="M67" i="203"/>
  <c r="J67" i="203"/>
  <c r="G67" i="203"/>
  <c r="D67" i="203"/>
  <c r="P66" i="203"/>
  <c r="M66" i="203"/>
  <c r="J66" i="203"/>
  <c r="G66" i="203"/>
  <c r="D66" i="203"/>
  <c r="P65" i="203"/>
  <c r="M65" i="203"/>
  <c r="J65" i="203"/>
  <c r="G65" i="203"/>
  <c r="D65" i="203"/>
  <c r="P64" i="203"/>
  <c r="M64" i="203"/>
  <c r="J64" i="203"/>
  <c r="G64" i="203"/>
  <c r="D64" i="203"/>
  <c r="P63" i="203"/>
  <c r="M63" i="203"/>
  <c r="J63" i="203"/>
  <c r="G63" i="203"/>
  <c r="D63" i="203"/>
  <c r="P62" i="203"/>
  <c r="M62" i="203"/>
  <c r="J62" i="203"/>
  <c r="G62" i="203"/>
  <c r="D62" i="203"/>
  <c r="P61" i="203"/>
  <c r="M61" i="203"/>
  <c r="J61" i="203"/>
  <c r="G61" i="203"/>
  <c r="D61" i="203"/>
  <c r="P60" i="203"/>
  <c r="M60" i="203"/>
  <c r="J60" i="203"/>
  <c r="G60" i="203"/>
  <c r="D60" i="203"/>
  <c r="P59" i="203"/>
  <c r="M59" i="203"/>
  <c r="J59" i="203"/>
  <c r="G59" i="203"/>
  <c r="D59" i="203"/>
  <c r="P58" i="203"/>
  <c r="M58" i="203"/>
  <c r="J58" i="203"/>
  <c r="G58" i="203"/>
  <c r="D58" i="203"/>
  <c r="P57" i="203"/>
  <c r="M57" i="203"/>
  <c r="J57" i="203"/>
  <c r="G57" i="203"/>
  <c r="D57" i="203"/>
  <c r="P56" i="203"/>
  <c r="M56" i="203"/>
  <c r="J56" i="203"/>
  <c r="G56" i="203"/>
  <c r="D56" i="203"/>
  <c r="P55" i="203"/>
  <c r="M55" i="203"/>
  <c r="J55" i="203"/>
  <c r="G55" i="203"/>
  <c r="D55" i="203"/>
  <c r="P54" i="203"/>
  <c r="M54" i="203"/>
  <c r="J54" i="203"/>
  <c r="G54" i="203"/>
  <c r="D54" i="203"/>
  <c r="P53" i="203"/>
  <c r="M53" i="203"/>
  <c r="J53" i="203"/>
  <c r="G53" i="203"/>
  <c r="D53" i="203"/>
  <c r="P52" i="203"/>
  <c r="M52" i="203"/>
  <c r="J52" i="203"/>
  <c r="G52" i="203"/>
  <c r="D52" i="203"/>
  <c r="P51" i="203"/>
  <c r="M51" i="203"/>
  <c r="J51" i="203"/>
  <c r="G51" i="203"/>
  <c r="D51" i="203"/>
  <c r="P50" i="203"/>
  <c r="M50" i="203"/>
  <c r="J50" i="203"/>
  <c r="G50" i="203"/>
  <c r="D50" i="203"/>
  <c r="P49" i="203"/>
  <c r="M49" i="203"/>
  <c r="J49" i="203"/>
  <c r="G49" i="203"/>
  <c r="D49" i="203"/>
  <c r="P48" i="203"/>
  <c r="M48" i="203"/>
  <c r="J48" i="203"/>
  <c r="G48" i="203"/>
  <c r="D48" i="203"/>
  <c r="P47" i="203"/>
  <c r="M47" i="203"/>
  <c r="J47" i="203"/>
  <c r="G47" i="203"/>
  <c r="D47" i="203"/>
  <c r="P46" i="203"/>
  <c r="M46" i="203"/>
  <c r="J46" i="203"/>
  <c r="G46" i="203"/>
  <c r="D46" i="203"/>
  <c r="P45" i="203"/>
  <c r="M45" i="203"/>
  <c r="J45" i="203"/>
  <c r="G45" i="203"/>
  <c r="D45" i="203"/>
  <c r="P44" i="203"/>
  <c r="M44" i="203"/>
  <c r="J44" i="203"/>
  <c r="G44" i="203"/>
  <c r="D44" i="203"/>
  <c r="P43" i="203"/>
  <c r="M43" i="203"/>
  <c r="J43" i="203"/>
  <c r="G43" i="203"/>
  <c r="D43" i="203"/>
  <c r="P42" i="203"/>
  <c r="M42" i="203"/>
  <c r="J42" i="203"/>
  <c r="G42" i="203"/>
  <c r="D42" i="203"/>
  <c r="P41" i="203"/>
  <c r="M41" i="203"/>
  <c r="J41" i="203"/>
  <c r="G41" i="203"/>
  <c r="D41" i="203"/>
  <c r="P40" i="203"/>
  <c r="M40" i="203"/>
  <c r="J40" i="203"/>
  <c r="G40" i="203"/>
  <c r="D40" i="203"/>
  <c r="P39" i="203"/>
  <c r="M39" i="203"/>
  <c r="J39" i="203"/>
  <c r="G39" i="203"/>
  <c r="D39" i="203"/>
  <c r="P38" i="203"/>
  <c r="M38" i="203"/>
  <c r="J38" i="203"/>
  <c r="G38" i="203"/>
  <c r="D38" i="203"/>
  <c r="P37" i="203"/>
  <c r="M37" i="203"/>
  <c r="J37" i="203"/>
  <c r="G37" i="203"/>
  <c r="D37" i="203"/>
  <c r="P36" i="203"/>
  <c r="M36" i="203"/>
  <c r="J36" i="203"/>
  <c r="G36" i="203"/>
  <c r="D36" i="203"/>
  <c r="P35" i="203"/>
  <c r="M35" i="203"/>
  <c r="J35" i="203"/>
  <c r="G35" i="203"/>
  <c r="D35" i="203"/>
  <c r="P34" i="203"/>
  <c r="M34" i="203"/>
  <c r="J34" i="203"/>
  <c r="G34" i="203"/>
  <c r="D34" i="203"/>
  <c r="P33" i="203"/>
  <c r="M33" i="203"/>
  <c r="J33" i="203"/>
  <c r="G33" i="203"/>
  <c r="D33" i="203"/>
  <c r="P32" i="203"/>
  <c r="M32" i="203"/>
  <c r="J32" i="203"/>
  <c r="G32" i="203"/>
  <c r="D32" i="203"/>
  <c r="P31" i="203"/>
  <c r="M31" i="203"/>
  <c r="J31" i="203"/>
  <c r="G31" i="203"/>
  <c r="D31" i="203"/>
  <c r="P30" i="203"/>
  <c r="M30" i="203"/>
  <c r="J30" i="203"/>
  <c r="G30" i="203"/>
  <c r="D30" i="203"/>
  <c r="P29" i="203"/>
  <c r="M29" i="203"/>
  <c r="J29" i="203"/>
  <c r="G29" i="203"/>
  <c r="D29" i="203"/>
  <c r="P28" i="203"/>
  <c r="M28" i="203"/>
  <c r="J28" i="203"/>
  <c r="G28" i="203"/>
  <c r="D28" i="203"/>
  <c r="P27" i="203"/>
  <c r="M27" i="203"/>
  <c r="J27" i="203"/>
  <c r="G27" i="203"/>
  <c r="D27" i="203"/>
  <c r="P26" i="203"/>
  <c r="M26" i="203"/>
  <c r="J26" i="203"/>
  <c r="G26" i="203"/>
  <c r="D26" i="203"/>
  <c r="P25" i="203"/>
  <c r="M25" i="203"/>
  <c r="J25" i="203"/>
  <c r="G25" i="203"/>
  <c r="D25" i="203"/>
  <c r="P24" i="203"/>
  <c r="M24" i="203"/>
  <c r="J24" i="203"/>
  <c r="G24" i="203"/>
  <c r="D24" i="203"/>
  <c r="P23" i="203"/>
  <c r="M23" i="203"/>
  <c r="J23" i="203"/>
  <c r="G23" i="203"/>
  <c r="D23" i="203"/>
  <c r="P22" i="203"/>
  <c r="M22" i="203"/>
  <c r="J22" i="203"/>
  <c r="G22" i="203"/>
  <c r="D22" i="203"/>
  <c r="P21" i="203"/>
  <c r="M21" i="203"/>
  <c r="J21" i="203"/>
  <c r="G21" i="203"/>
  <c r="D21" i="203"/>
  <c r="P20" i="203"/>
  <c r="M20" i="203"/>
  <c r="J20" i="203"/>
  <c r="G20" i="203"/>
  <c r="D20" i="203"/>
  <c r="I14" i="203"/>
  <c r="H14" i="203"/>
  <c r="D13" i="203"/>
  <c r="D12" i="203"/>
  <c r="P5" i="203"/>
  <c r="J203" i="202"/>
  <c r="M163" i="202"/>
  <c r="M162" i="202"/>
  <c r="M161" i="202"/>
  <c r="P153" i="202"/>
  <c r="P152" i="202"/>
  <c r="P151" i="202"/>
  <c r="P150" i="202"/>
  <c r="P149" i="202"/>
  <c r="P148" i="202"/>
  <c r="P147" i="202"/>
  <c r="P146" i="202"/>
  <c r="J112" i="202"/>
  <c r="P228" i="202"/>
  <c r="M228" i="202"/>
  <c r="J228" i="202"/>
  <c r="G228" i="202"/>
  <c r="D228" i="202"/>
  <c r="P227" i="202"/>
  <c r="M227" i="202"/>
  <c r="J227" i="202"/>
  <c r="G227" i="202"/>
  <c r="D227" i="202"/>
  <c r="P226" i="202"/>
  <c r="M226" i="202"/>
  <c r="J226" i="202"/>
  <c r="G226" i="202"/>
  <c r="D226" i="202"/>
  <c r="P225" i="202"/>
  <c r="M225" i="202"/>
  <c r="J225" i="202"/>
  <c r="G225" i="202"/>
  <c r="D225" i="202"/>
  <c r="P224" i="202"/>
  <c r="M224" i="202"/>
  <c r="J224" i="202"/>
  <c r="G224" i="202"/>
  <c r="D224" i="202"/>
  <c r="P223" i="202"/>
  <c r="M223" i="202"/>
  <c r="J223" i="202"/>
  <c r="G223" i="202"/>
  <c r="D223" i="202"/>
  <c r="P222" i="202"/>
  <c r="M222" i="202"/>
  <c r="J222" i="202"/>
  <c r="G222" i="202"/>
  <c r="D222" i="202"/>
  <c r="P221" i="202"/>
  <c r="M221" i="202"/>
  <c r="J221" i="202"/>
  <c r="G221" i="202"/>
  <c r="D221" i="202"/>
  <c r="P220" i="202"/>
  <c r="M220" i="202"/>
  <c r="J220" i="202"/>
  <c r="G220" i="202"/>
  <c r="D220" i="202"/>
  <c r="P219" i="202"/>
  <c r="M219" i="202"/>
  <c r="J219" i="202"/>
  <c r="G219" i="202"/>
  <c r="D219" i="202"/>
  <c r="P218" i="202"/>
  <c r="M218" i="202"/>
  <c r="J218" i="202"/>
  <c r="G218" i="202"/>
  <c r="D218" i="202"/>
  <c r="P217" i="202"/>
  <c r="M217" i="202"/>
  <c r="J217" i="202"/>
  <c r="G217" i="202"/>
  <c r="D217" i="202"/>
  <c r="P216" i="202"/>
  <c r="M216" i="202"/>
  <c r="J216" i="202"/>
  <c r="G216" i="202"/>
  <c r="D216" i="202"/>
  <c r="P215" i="202"/>
  <c r="M215" i="202"/>
  <c r="J215" i="202"/>
  <c r="G215" i="202"/>
  <c r="D215" i="202"/>
  <c r="P214" i="202"/>
  <c r="M214" i="202"/>
  <c r="J214" i="202"/>
  <c r="G214" i="202"/>
  <c r="D214" i="202"/>
  <c r="P213" i="202"/>
  <c r="M213" i="202"/>
  <c r="J213" i="202"/>
  <c r="G213" i="202"/>
  <c r="D213" i="202"/>
  <c r="P212" i="202"/>
  <c r="M212" i="202"/>
  <c r="J212" i="202"/>
  <c r="G212" i="202"/>
  <c r="D212" i="202"/>
  <c r="P211" i="202"/>
  <c r="M211" i="202"/>
  <c r="J211" i="202"/>
  <c r="G211" i="202"/>
  <c r="D211" i="202"/>
  <c r="P210" i="202"/>
  <c r="M210" i="202"/>
  <c r="J210" i="202"/>
  <c r="G210" i="202"/>
  <c r="D210" i="202"/>
  <c r="P209" i="202"/>
  <c r="M209" i="202"/>
  <c r="J209" i="202"/>
  <c r="G209" i="202"/>
  <c r="D209" i="202"/>
  <c r="P208" i="202"/>
  <c r="M208" i="202"/>
  <c r="J208" i="202"/>
  <c r="G208" i="202"/>
  <c r="D208" i="202"/>
  <c r="P207" i="202"/>
  <c r="M207" i="202"/>
  <c r="J207" i="202"/>
  <c r="G207" i="202"/>
  <c r="D207" i="202"/>
  <c r="P206" i="202"/>
  <c r="M206" i="202"/>
  <c r="J206" i="202"/>
  <c r="G206" i="202"/>
  <c r="D206" i="202"/>
  <c r="P205" i="202"/>
  <c r="M205" i="202"/>
  <c r="J205" i="202"/>
  <c r="G205" i="202"/>
  <c r="D205" i="202"/>
  <c r="P204" i="202"/>
  <c r="M204" i="202"/>
  <c r="J204" i="202"/>
  <c r="G204" i="202"/>
  <c r="D204" i="202"/>
  <c r="P203" i="202"/>
  <c r="M203" i="202"/>
  <c r="G203" i="202"/>
  <c r="D203" i="202"/>
  <c r="P202" i="202"/>
  <c r="M202" i="202"/>
  <c r="J202" i="202"/>
  <c r="G202" i="202"/>
  <c r="D202" i="202"/>
  <c r="P201" i="202"/>
  <c r="M201" i="202"/>
  <c r="J201" i="202"/>
  <c r="G201" i="202"/>
  <c r="D201" i="202"/>
  <c r="P200" i="202"/>
  <c r="M200" i="202"/>
  <c r="J200" i="202"/>
  <c r="G200" i="202"/>
  <c r="D200" i="202"/>
  <c r="P199" i="202"/>
  <c r="M199" i="202"/>
  <c r="J199" i="202"/>
  <c r="G199" i="202"/>
  <c r="D199" i="202"/>
  <c r="P198" i="202"/>
  <c r="M198" i="202"/>
  <c r="J198" i="202"/>
  <c r="G198" i="202"/>
  <c r="D198" i="202"/>
  <c r="P197" i="202"/>
  <c r="M197" i="202"/>
  <c r="J197" i="202"/>
  <c r="G197" i="202"/>
  <c r="D197" i="202"/>
  <c r="P196" i="202"/>
  <c r="M196" i="202"/>
  <c r="J196" i="202"/>
  <c r="G196" i="202"/>
  <c r="D196" i="202"/>
  <c r="P195" i="202"/>
  <c r="M195" i="202"/>
  <c r="J195" i="202"/>
  <c r="G195" i="202"/>
  <c r="D195" i="202"/>
  <c r="P194" i="202"/>
  <c r="M194" i="202"/>
  <c r="J194" i="202"/>
  <c r="G194" i="202"/>
  <c r="D194" i="202"/>
  <c r="P193" i="202"/>
  <c r="M193" i="202"/>
  <c r="J193" i="202"/>
  <c r="G193" i="202"/>
  <c r="D193" i="202"/>
  <c r="P192" i="202"/>
  <c r="M192" i="202"/>
  <c r="J192" i="202"/>
  <c r="G192" i="202"/>
  <c r="D192" i="202"/>
  <c r="P191" i="202"/>
  <c r="M191" i="202"/>
  <c r="J191" i="202"/>
  <c r="G191" i="202"/>
  <c r="D191" i="202"/>
  <c r="P190" i="202"/>
  <c r="M190" i="202"/>
  <c r="J190" i="202"/>
  <c r="G190" i="202"/>
  <c r="D190" i="202"/>
  <c r="P189" i="202"/>
  <c r="M189" i="202"/>
  <c r="J189" i="202"/>
  <c r="G189" i="202"/>
  <c r="D189" i="202"/>
  <c r="P188" i="202"/>
  <c r="M188" i="202"/>
  <c r="J188" i="202"/>
  <c r="G188" i="202"/>
  <c r="D188" i="202"/>
  <c r="P187" i="202"/>
  <c r="M187" i="202"/>
  <c r="J187" i="202"/>
  <c r="G187" i="202"/>
  <c r="D187" i="202"/>
  <c r="P186" i="202"/>
  <c r="M186" i="202"/>
  <c r="J186" i="202"/>
  <c r="G186" i="202"/>
  <c r="D186" i="202"/>
  <c r="P185" i="202"/>
  <c r="M185" i="202"/>
  <c r="J185" i="202"/>
  <c r="G185" i="202"/>
  <c r="D185" i="202"/>
  <c r="P184" i="202"/>
  <c r="M184" i="202"/>
  <c r="J184" i="202"/>
  <c r="G184" i="202"/>
  <c r="D184" i="202"/>
  <c r="P183" i="202"/>
  <c r="M183" i="202"/>
  <c r="J183" i="202"/>
  <c r="G183" i="202"/>
  <c r="D183" i="202"/>
  <c r="P182" i="202"/>
  <c r="M182" i="202"/>
  <c r="J182" i="202"/>
  <c r="G182" i="202"/>
  <c r="D182" i="202"/>
  <c r="P181" i="202"/>
  <c r="M181" i="202"/>
  <c r="J181" i="202"/>
  <c r="G181" i="202"/>
  <c r="D181" i="202"/>
  <c r="P180" i="202"/>
  <c r="M180" i="202"/>
  <c r="J180" i="202"/>
  <c r="G180" i="202"/>
  <c r="D180" i="202"/>
  <c r="P179" i="202"/>
  <c r="M179" i="202"/>
  <c r="J179" i="202"/>
  <c r="G179" i="202"/>
  <c r="D179" i="202"/>
  <c r="P178" i="202"/>
  <c r="M178" i="202"/>
  <c r="J178" i="202"/>
  <c r="G178" i="202"/>
  <c r="D178" i="202"/>
  <c r="P177" i="202"/>
  <c r="M177" i="202"/>
  <c r="J177" i="202"/>
  <c r="G177" i="202"/>
  <c r="D177" i="202"/>
  <c r="P176" i="202"/>
  <c r="M176" i="202"/>
  <c r="J176" i="202"/>
  <c r="G176" i="202"/>
  <c r="D176" i="202"/>
  <c r="P175" i="202"/>
  <c r="M175" i="202"/>
  <c r="J175" i="202"/>
  <c r="G175" i="202"/>
  <c r="D175" i="202"/>
  <c r="P174" i="202"/>
  <c r="M174" i="202"/>
  <c r="J174" i="202"/>
  <c r="G174" i="202"/>
  <c r="D174" i="202"/>
  <c r="P173" i="202"/>
  <c r="M173" i="202"/>
  <c r="J173" i="202"/>
  <c r="G173" i="202"/>
  <c r="D173" i="202"/>
  <c r="P172" i="202"/>
  <c r="M172" i="202"/>
  <c r="J172" i="202"/>
  <c r="G172" i="202"/>
  <c r="D172" i="202"/>
  <c r="P171" i="202"/>
  <c r="M171" i="202"/>
  <c r="J171" i="202"/>
  <c r="G171" i="202"/>
  <c r="D171" i="202"/>
  <c r="P170" i="202"/>
  <c r="M170" i="202"/>
  <c r="J170" i="202"/>
  <c r="G170" i="202"/>
  <c r="D170" i="202"/>
  <c r="P169" i="202"/>
  <c r="M169" i="202"/>
  <c r="J169" i="202"/>
  <c r="G169" i="202"/>
  <c r="D169" i="202"/>
  <c r="P168" i="202"/>
  <c r="M168" i="202"/>
  <c r="J168" i="202"/>
  <c r="G168" i="202"/>
  <c r="D168" i="202"/>
  <c r="P167" i="202"/>
  <c r="M167" i="202"/>
  <c r="J167" i="202"/>
  <c r="G167" i="202"/>
  <c r="D167" i="202"/>
  <c r="P166" i="202"/>
  <c r="M166" i="202"/>
  <c r="J166" i="202"/>
  <c r="G166" i="202"/>
  <c r="D166" i="202"/>
  <c r="P165" i="202"/>
  <c r="M165" i="202"/>
  <c r="J165" i="202"/>
  <c r="G165" i="202"/>
  <c r="D165" i="202"/>
  <c r="P164" i="202"/>
  <c r="M164" i="202"/>
  <c r="J164" i="202"/>
  <c r="G164" i="202"/>
  <c r="D164" i="202"/>
  <c r="P163" i="202"/>
  <c r="J163" i="202"/>
  <c r="G163" i="202"/>
  <c r="D163" i="202"/>
  <c r="P162" i="202"/>
  <c r="J162" i="202"/>
  <c r="G162" i="202"/>
  <c r="D162" i="202"/>
  <c r="P161" i="202"/>
  <c r="J161" i="202"/>
  <c r="G161" i="202"/>
  <c r="D161" i="202"/>
  <c r="P160" i="202"/>
  <c r="M160" i="202"/>
  <c r="J160" i="202"/>
  <c r="G160" i="202"/>
  <c r="D160" i="202"/>
  <c r="P159" i="202"/>
  <c r="M159" i="202"/>
  <c r="J159" i="202"/>
  <c r="G159" i="202"/>
  <c r="D159" i="202"/>
  <c r="P158" i="202"/>
  <c r="M158" i="202"/>
  <c r="J158" i="202"/>
  <c r="G158" i="202"/>
  <c r="D158" i="202"/>
  <c r="P157" i="202"/>
  <c r="M157" i="202"/>
  <c r="J157" i="202"/>
  <c r="G157" i="202"/>
  <c r="D157" i="202"/>
  <c r="P156" i="202"/>
  <c r="M156" i="202"/>
  <c r="J156" i="202"/>
  <c r="G156" i="202"/>
  <c r="D156" i="202"/>
  <c r="P155" i="202"/>
  <c r="M155" i="202"/>
  <c r="J155" i="202"/>
  <c r="G155" i="202"/>
  <c r="D155" i="202"/>
  <c r="P154" i="202"/>
  <c r="M154" i="202"/>
  <c r="J154" i="202"/>
  <c r="G154" i="202"/>
  <c r="D154" i="202"/>
  <c r="M153" i="202"/>
  <c r="J153" i="202"/>
  <c r="G153" i="202"/>
  <c r="D153" i="202"/>
  <c r="M152" i="202"/>
  <c r="J152" i="202"/>
  <c r="G152" i="202"/>
  <c r="D152" i="202"/>
  <c r="M151" i="202"/>
  <c r="J151" i="202"/>
  <c r="G151" i="202"/>
  <c r="D151" i="202"/>
  <c r="M150" i="202"/>
  <c r="J150" i="202"/>
  <c r="G150" i="202"/>
  <c r="D150" i="202"/>
  <c r="M149" i="202"/>
  <c r="J149" i="202"/>
  <c r="G149" i="202"/>
  <c r="D149" i="202"/>
  <c r="M148" i="202"/>
  <c r="J148" i="202"/>
  <c r="G148" i="202"/>
  <c r="D148" i="202"/>
  <c r="M147" i="202"/>
  <c r="J147" i="202"/>
  <c r="G147" i="202"/>
  <c r="D147" i="202"/>
  <c r="M146" i="202"/>
  <c r="J146" i="202"/>
  <c r="G146" i="202"/>
  <c r="D146" i="202"/>
  <c r="P145" i="202"/>
  <c r="M145" i="202"/>
  <c r="J145" i="202"/>
  <c r="G145" i="202"/>
  <c r="D145" i="202"/>
  <c r="P144" i="202"/>
  <c r="M144" i="202"/>
  <c r="J144" i="202"/>
  <c r="G144" i="202"/>
  <c r="D144" i="202"/>
  <c r="P143" i="202"/>
  <c r="M143" i="202"/>
  <c r="J143" i="202"/>
  <c r="G143" i="202"/>
  <c r="D143" i="202"/>
  <c r="P142" i="202"/>
  <c r="M142" i="202"/>
  <c r="J142" i="202"/>
  <c r="G142" i="202"/>
  <c r="D142" i="202"/>
  <c r="P141" i="202"/>
  <c r="M141" i="202"/>
  <c r="J141" i="202"/>
  <c r="G141" i="202"/>
  <c r="D141" i="202"/>
  <c r="P140" i="202"/>
  <c r="M140" i="202"/>
  <c r="J140" i="202"/>
  <c r="G140" i="202"/>
  <c r="D140" i="202"/>
  <c r="P139" i="202"/>
  <c r="M139" i="202"/>
  <c r="J139" i="202"/>
  <c r="G139" i="202"/>
  <c r="D139" i="202"/>
  <c r="P138" i="202"/>
  <c r="M138" i="202"/>
  <c r="J138" i="202"/>
  <c r="G138" i="202"/>
  <c r="D138" i="202"/>
  <c r="P137" i="202"/>
  <c r="M137" i="202"/>
  <c r="J137" i="202"/>
  <c r="G137" i="202"/>
  <c r="D137" i="202"/>
  <c r="P136" i="202"/>
  <c r="M136" i="202"/>
  <c r="J136" i="202"/>
  <c r="G136" i="202"/>
  <c r="D136" i="202"/>
  <c r="P135" i="202"/>
  <c r="M135" i="202"/>
  <c r="J135" i="202"/>
  <c r="G135" i="202"/>
  <c r="D135" i="202"/>
  <c r="P134" i="202"/>
  <c r="M134" i="202"/>
  <c r="J134" i="202"/>
  <c r="G134" i="202"/>
  <c r="D134" i="202"/>
  <c r="P133" i="202"/>
  <c r="M133" i="202"/>
  <c r="J133" i="202"/>
  <c r="G133" i="202"/>
  <c r="D133" i="202"/>
  <c r="P132" i="202"/>
  <c r="M132" i="202"/>
  <c r="J132" i="202"/>
  <c r="G132" i="202"/>
  <c r="D132" i="202"/>
  <c r="P131" i="202"/>
  <c r="M131" i="202"/>
  <c r="J131" i="202"/>
  <c r="G131" i="202"/>
  <c r="D131" i="202"/>
  <c r="P130" i="202"/>
  <c r="M130" i="202"/>
  <c r="J130" i="202"/>
  <c r="G130" i="202"/>
  <c r="D130" i="202"/>
  <c r="P129" i="202"/>
  <c r="M129" i="202"/>
  <c r="J129" i="202"/>
  <c r="G129" i="202"/>
  <c r="D129" i="202"/>
  <c r="P128" i="202"/>
  <c r="M128" i="202"/>
  <c r="J128" i="202"/>
  <c r="G128" i="202"/>
  <c r="D128" i="202"/>
  <c r="P127" i="202"/>
  <c r="M127" i="202"/>
  <c r="J127" i="202"/>
  <c r="G127" i="202"/>
  <c r="D127" i="202"/>
  <c r="P126" i="202"/>
  <c r="M126" i="202"/>
  <c r="J126" i="202"/>
  <c r="G126" i="202"/>
  <c r="D126" i="202"/>
  <c r="P125" i="202"/>
  <c r="M125" i="202"/>
  <c r="J125" i="202"/>
  <c r="G125" i="202"/>
  <c r="D125" i="202"/>
  <c r="P124" i="202"/>
  <c r="M124" i="202"/>
  <c r="J124" i="202"/>
  <c r="G124" i="202"/>
  <c r="D124" i="202"/>
  <c r="P123" i="202"/>
  <c r="M123" i="202"/>
  <c r="J123" i="202"/>
  <c r="G123" i="202"/>
  <c r="D123" i="202"/>
  <c r="P122" i="202"/>
  <c r="M122" i="202"/>
  <c r="J122" i="202"/>
  <c r="G122" i="202"/>
  <c r="D122" i="202"/>
  <c r="P121" i="202"/>
  <c r="M121" i="202"/>
  <c r="J121" i="202"/>
  <c r="G121" i="202"/>
  <c r="D121" i="202"/>
  <c r="P120" i="202"/>
  <c r="M120" i="202"/>
  <c r="J120" i="202"/>
  <c r="G120" i="202"/>
  <c r="D120" i="202"/>
  <c r="P119" i="202"/>
  <c r="M119" i="202"/>
  <c r="J119" i="202"/>
  <c r="G119" i="202"/>
  <c r="D119" i="202"/>
  <c r="P118" i="202"/>
  <c r="M118" i="202"/>
  <c r="J118" i="202"/>
  <c r="G118" i="202"/>
  <c r="D118" i="202"/>
  <c r="P117" i="202"/>
  <c r="M117" i="202"/>
  <c r="J117" i="202"/>
  <c r="G117" i="202"/>
  <c r="D117" i="202"/>
  <c r="P116" i="202"/>
  <c r="M116" i="202"/>
  <c r="J116" i="202"/>
  <c r="G116" i="202"/>
  <c r="D116" i="202"/>
  <c r="P115" i="202"/>
  <c r="M115" i="202"/>
  <c r="J115" i="202"/>
  <c r="G115" i="202"/>
  <c r="D115" i="202"/>
  <c r="P114" i="202"/>
  <c r="M114" i="202"/>
  <c r="J114" i="202"/>
  <c r="G114" i="202"/>
  <c r="D114" i="202"/>
  <c r="P113" i="202"/>
  <c r="M113" i="202"/>
  <c r="J113" i="202"/>
  <c r="G113" i="202"/>
  <c r="D113" i="202"/>
  <c r="P112" i="202"/>
  <c r="M112" i="202"/>
  <c r="G112" i="202"/>
  <c r="D112" i="202"/>
  <c r="P111" i="202"/>
  <c r="M111" i="202"/>
  <c r="J111" i="202"/>
  <c r="G111" i="202"/>
  <c r="D111" i="202"/>
  <c r="P110" i="202"/>
  <c r="M110" i="202"/>
  <c r="J110" i="202"/>
  <c r="G110" i="202"/>
  <c r="D110" i="202"/>
  <c r="P109" i="202"/>
  <c r="M109" i="202"/>
  <c r="J109" i="202"/>
  <c r="G109" i="202"/>
  <c r="D109" i="202"/>
  <c r="P108" i="202"/>
  <c r="M108" i="202"/>
  <c r="J108" i="202"/>
  <c r="G108" i="202"/>
  <c r="D108" i="202"/>
  <c r="P107" i="202"/>
  <c r="M107" i="202"/>
  <c r="J107" i="202"/>
  <c r="G107" i="202"/>
  <c r="D107" i="202"/>
  <c r="P106" i="202"/>
  <c r="M106" i="202"/>
  <c r="J106" i="202"/>
  <c r="G106" i="202"/>
  <c r="D106" i="202"/>
  <c r="P105" i="202"/>
  <c r="M105" i="202"/>
  <c r="J105" i="202"/>
  <c r="G105" i="202"/>
  <c r="D105" i="202"/>
  <c r="P104" i="202"/>
  <c r="M104" i="202"/>
  <c r="J104" i="202"/>
  <c r="G104" i="202"/>
  <c r="D104" i="202"/>
  <c r="P103" i="202"/>
  <c r="M103" i="202"/>
  <c r="J103" i="202"/>
  <c r="G103" i="202"/>
  <c r="D103" i="202"/>
  <c r="P102" i="202"/>
  <c r="M102" i="202"/>
  <c r="J102" i="202"/>
  <c r="G102" i="202"/>
  <c r="D102" i="202"/>
  <c r="P101" i="202"/>
  <c r="M101" i="202"/>
  <c r="J101" i="202"/>
  <c r="G101" i="202"/>
  <c r="D101" i="202"/>
  <c r="P100" i="202"/>
  <c r="M100" i="202"/>
  <c r="J100" i="202"/>
  <c r="G100" i="202"/>
  <c r="D100" i="202"/>
  <c r="P99" i="202"/>
  <c r="M99" i="202"/>
  <c r="J99" i="202"/>
  <c r="G99" i="202"/>
  <c r="D99" i="202"/>
  <c r="P98" i="202"/>
  <c r="M98" i="202"/>
  <c r="J98" i="202"/>
  <c r="G98" i="202"/>
  <c r="D98" i="202"/>
  <c r="P97" i="202"/>
  <c r="M97" i="202"/>
  <c r="J97" i="202"/>
  <c r="G97" i="202"/>
  <c r="D97" i="202"/>
  <c r="P96" i="202"/>
  <c r="M96" i="202"/>
  <c r="J96" i="202"/>
  <c r="G96" i="202"/>
  <c r="D96" i="202"/>
  <c r="P95" i="202"/>
  <c r="M95" i="202"/>
  <c r="J95" i="202"/>
  <c r="G95" i="202"/>
  <c r="D95" i="202"/>
  <c r="P94" i="202"/>
  <c r="M94" i="202"/>
  <c r="J94" i="202"/>
  <c r="G94" i="202"/>
  <c r="D94" i="202"/>
  <c r="P93" i="202"/>
  <c r="M93" i="202"/>
  <c r="J93" i="202"/>
  <c r="G93" i="202"/>
  <c r="D93" i="202"/>
  <c r="P92" i="202"/>
  <c r="M92" i="202"/>
  <c r="J92" i="202"/>
  <c r="G92" i="202"/>
  <c r="D92" i="202"/>
  <c r="P91" i="202"/>
  <c r="M91" i="202"/>
  <c r="J91" i="202"/>
  <c r="G91" i="202"/>
  <c r="D91" i="202"/>
  <c r="P90" i="202"/>
  <c r="M90" i="202"/>
  <c r="J90" i="202"/>
  <c r="G90" i="202"/>
  <c r="D90" i="202"/>
  <c r="P89" i="202"/>
  <c r="M89" i="202"/>
  <c r="J89" i="202"/>
  <c r="G89" i="202"/>
  <c r="D89" i="202"/>
  <c r="P88" i="202"/>
  <c r="M88" i="202"/>
  <c r="J88" i="202"/>
  <c r="G88" i="202"/>
  <c r="D88" i="202"/>
  <c r="P87" i="202"/>
  <c r="M87" i="202"/>
  <c r="J87" i="202"/>
  <c r="G87" i="202"/>
  <c r="D87" i="202"/>
  <c r="P86" i="202"/>
  <c r="M86" i="202"/>
  <c r="J86" i="202"/>
  <c r="G86" i="202"/>
  <c r="D86" i="202"/>
  <c r="P85" i="202"/>
  <c r="M85" i="202"/>
  <c r="J85" i="202"/>
  <c r="G85" i="202"/>
  <c r="D85" i="202"/>
  <c r="P84" i="202"/>
  <c r="M84" i="202"/>
  <c r="J84" i="202"/>
  <c r="G84" i="202"/>
  <c r="D84" i="202"/>
  <c r="P83" i="202"/>
  <c r="M83" i="202"/>
  <c r="J83" i="202"/>
  <c r="G83" i="202"/>
  <c r="D83" i="202"/>
  <c r="P82" i="202"/>
  <c r="M82" i="202"/>
  <c r="J82" i="202"/>
  <c r="G82" i="202"/>
  <c r="D82" i="202"/>
  <c r="P81" i="202"/>
  <c r="M81" i="202"/>
  <c r="J81" i="202"/>
  <c r="G81" i="202"/>
  <c r="D81" i="202"/>
  <c r="P80" i="202"/>
  <c r="M80" i="202"/>
  <c r="J80" i="202"/>
  <c r="G80" i="202"/>
  <c r="D80" i="202"/>
  <c r="P79" i="202"/>
  <c r="M79" i="202"/>
  <c r="J79" i="202"/>
  <c r="G79" i="202"/>
  <c r="D79" i="202"/>
  <c r="P78" i="202"/>
  <c r="M78" i="202"/>
  <c r="J78" i="202"/>
  <c r="G78" i="202"/>
  <c r="D78" i="202"/>
  <c r="P77" i="202"/>
  <c r="M77" i="202"/>
  <c r="J77" i="202"/>
  <c r="G77" i="202"/>
  <c r="D77" i="202"/>
  <c r="P76" i="202"/>
  <c r="M76" i="202"/>
  <c r="J76" i="202"/>
  <c r="G76" i="202"/>
  <c r="D76" i="202"/>
  <c r="P75" i="202"/>
  <c r="M75" i="202"/>
  <c r="J75" i="202"/>
  <c r="G75" i="202"/>
  <c r="D75" i="202"/>
  <c r="P74" i="202"/>
  <c r="M74" i="202"/>
  <c r="J74" i="202"/>
  <c r="G74" i="202"/>
  <c r="D74" i="202"/>
  <c r="P73" i="202"/>
  <c r="M73" i="202"/>
  <c r="J73" i="202"/>
  <c r="G73" i="202"/>
  <c r="D73" i="202"/>
  <c r="P72" i="202"/>
  <c r="M72" i="202"/>
  <c r="J72" i="202"/>
  <c r="G72" i="202"/>
  <c r="D72" i="202"/>
  <c r="P71" i="202"/>
  <c r="M71" i="202"/>
  <c r="J71" i="202"/>
  <c r="G71" i="202"/>
  <c r="D71" i="202"/>
  <c r="P70" i="202"/>
  <c r="M70" i="202"/>
  <c r="J70" i="202"/>
  <c r="G70" i="202"/>
  <c r="D70" i="202"/>
  <c r="P69" i="202"/>
  <c r="M69" i="202"/>
  <c r="J69" i="202"/>
  <c r="G69" i="202"/>
  <c r="D69" i="202"/>
  <c r="P68" i="202"/>
  <c r="M68" i="202"/>
  <c r="J68" i="202"/>
  <c r="G68" i="202"/>
  <c r="D68" i="202"/>
  <c r="P67" i="202"/>
  <c r="M67" i="202"/>
  <c r="J67" i="202"/>
  <c r="G67" i="202"/>
  <c r="D67" i="202"/>
  <c r="P66" i="202"/>
  <c r="M66" i="202"/>
  <c r="J66" i="202"/>
  <c r="G66" i="202"/>
  <c r="D66" i="202"/>
  <c r="P65" i="202"/>
  <c r="M65" i="202"/>
  <c r="J65" i="202"/>
  <c r="G65" i="202"/>
  <c r="D65" i="202"/>
  <c r="P64" i="202"/>
  <c r="M64" i="202"/>
  <c r="J64" i="202"/>
  <c r="G64" i="202"/>
  <c r="D64" i="202"/>
  <c r="P63" i="202"/>
  <c r="M63" i="202"/>
  <c r="J63" i="202"/>
  <c r="G63" i="202"/>
  <c r="D63" i="202"/>
  <c r="P62" i="202"/>
  <c r="M62" i="202"/>
  <c r="J62" i="202"/>
  <c r="G62" i="202"/>
  <c r="D62" i="202"/>
  <c r="P61" i="202"/>
  <c r="M61" i="202"/>
  <c r="J61" i="202"/>
  <c r="G61" i="202"/>
  <c r="D61" i="202"/>
  <c r="P60" i="202"/>
  <c r="M60" i="202"/>
  <c r="J60" i="202"/>
  <c r="G60" i="202"/>
  <c r="D60" i="202"/>
  <c r="P59" i="202"/>
  <c r="M59" i="202"/>
  <c r="J59" i="202"/>
  <c r="G59" i="202"/>
  <c r="D59" i="202"/>
  <c r="P58" i="202"/>
  <c r="M58" i="202"/>
  <c r="J58" i="202"/>
  <c r="G58" i="202"/>
  <c r="D58" i="202"/>
  <c r="P57" i="202"/>
  <c r="M57" i="202"/>
  <c r="J57" i="202"/>
  <c r="G57" i="202"/>
  <c r="D57" i="202"/>
  <c r="P56" i="202"/>
  <c r="M56" i="202"/>
  <c r="J56" i="202"/>
  <c r="G56" i="202"/>
  <c r="D56" i="202"/>
  <c r="P55" i="202"/>
  <c r="M55" i="202"/>
  <c r="J55" i="202"/>
  <c r="G55" i="202"/>
  <c r="D55" i="202"/>
  <c r="P54" i="202"/>
  <c r="M54" i="202"/>
  <c r="J54" i="202"/>
  <c r="G54" i="202"/>
  <c r="D54" i="202"/>
  <c r="P53" i="202"/>
  <c r="M53" i="202"/>
  <c r="J53" i="202"/>
  <c r="G53" i="202"/>
  <c r="D53" i="202"/>
  <c r="P52" i="202"/>
  <c r="M52" i="202"/>
  <c r="J52" i="202"/>
  <c r="G52" i="202"/>
  <c r="D52" i="202"/>
  <c r="P51" i="202"/>
  <c r="M51" i="202"/>
  <c r="J51" i="202"/>
  <c r="G51" i="202"/>
  <c r="D51" i="202"/>
  <c r="P50" i="202"/>
  <c r="M50" i="202"/>
  <c r="J50" i="202"/>
  <c r="G50" i="202"/>
  <c r="D50" i="202"/>
  <c r="P49" i="202"/>
  <c r="M49" i="202"/>
  <c r="J49" i="202"/>
  <c r="G49" i="202"/>
  <c r="D49" i="202"/>
  <c r="P48" i="202"/>
  <c r="M48" i="202"/>
  <c r="J48" i="202"/>
  <c r="G48" i="202"/>
  <c r="D48" i="202"/>
  <c r="P47" i="202"/>
  <c r="M47" i="202"/>
  <c r="J47" i="202"/>
  <c r="G47" i="202"/>
  <c r="D47" i="202"/>
  <c r="P46" i="202"/>
  <c r="M46" i="202"/>
  <c r="J46" i="202"/>
  <c r="G46" i="202"/>
  <c r="D46" i="202"/>
  <c r="P45" i="202"/>
  <c r="M45" i="202"/>
  <c r="J45" i="202"/>
  <c r="G45" i="202"/>
  <c r="D45" i="202"/>
  <c r="P44" i="202"/>
  <c r="M44" i="202"/>
  <c r="J44" i="202"/>
  <c r="G44" i="202"/>
  <c r="D44" i="202"/>
  <c r="P43" i="202"/>
  <c r="M43" i="202"/>
  <c r="J43" i="202"/>
  <c r="G43" i="202"/>
  <c r="D43" i="202"/>
  <c r="P42" i="202"/>
  <c r="M42" i="202"/>
  <c r="J42" i="202"/>
  <c r="G42" i="202"/>
  <c r="D42" i="202"/>
  <c r="P41" i="202"/>
  <c r="M41" i="202"/>
  <c r="J41" i="202"/>
  <c r="G41" i="202"/>
  <c r="D41" i="202"/>
  <c r="P40" i="202"/>
  <c r="M40" i="202"/>
  <c r="J40" i="202"/>
  <c r="G40" i="202"/>
  <c r="D40" i="202"/>
  <c r="P39" i="202"/>
  <c r="M39" i="202"/>
  <c r="J39" i="202"/>
  <c r="G39" i="202"/>
  <c r="D39" i="202"/>
  <c r="P38" i="202"/>
  <c r="M38" i="202"/>
  <c r="J38" i="202"/>
  <c r="G38" i="202"/>
  <c r="D38" i="202"/>
  <c r="P37" i="202"/>
  <c r="M37" i="202"/>
  <c r="J37" i="202"/>
  <c r="G37" i="202"/>
  <c r="D37" i="202"/>
  <c r="P36" i="202"/>
  <c r="M36" i="202"/>
  <c r="J36" i="202"/>
  <c r="G36" i="202"/>
  <c r="D36" i="202"/>
  <c r="P35" i="202"/>
  <c r="M35" i="202"/>
  <c r="J35" i="202"/>
  <c r="G35" i="202"/>
  <c r="D35" i="202"/>
  <c r="P34" i="202"/>
  <c r="M34" i="202"/>
  <c r="J34" i="202"/>
  <c r="G34" i="202"/>
  <c r="D34" i="202"/>
  <c r="P33" i="202"/>
  <c r="M33" i="202"/>
  <c r="J33" i="202"/>
  <c r="G33" i="202"/>
  <c r="D33" i="202"/>
  <c r="P32" i="202"/>
  <c r="M32" i="202"/>
  <c r="J32" i="202"/>
  <c r="G32" i="202"/>
  <c r="D32" i="202"/>
  <c r="P31" i="202"/>
  <c r="M31" i="202"/>
  <c r="J31" i="202"/>
  <c r="G31" i="202"/>
  <c r="D31" i="202"/>
  <c r="P30" i="202"/>
  <c r="M30" i="202"/>
  <c r="J30" i="202"/>
  <c r="G30" i="202"/>
  <c r="D30" i="202"/>
  <c r="P29" i="202"/>
  <c r="M29" i="202"/>
  <c r="J29" i="202"/>
  <c r="G29" i="202"/>
  <c r="D29" i="202"/>
  <c r="P28" i="202"/>
  <c r="M28" i="202"/>
  <c r="J28" i="202"/>
  <c r="G28" i="202"/>
  <c r="D28" i="202"/>
  <c r="P27" i="202"/>
  <c r="M27" i="202"/>
  <c r="J27" i="202"/>
  <c r="G27" i="202"/>
  <c r="D27" i="202"/>
  <c r="P26" i="202"/>
  <c r="M26" i="202"/>
  <c r="J26" i="202"/>
  <c r="G26" i="202"/>
  <c r="D26" i="202"/>
  <c r="P25" i="202"/>
  <c r="M25" i="202"/>
  <c r="J25" i="202"/>
  <c r="G25" i="202"/>
  <c r="D25" i="202"/>
  <c r="P24" i="202"/>
  <c r="M24" i="202"/>
  <c r="J24" i="202"/>
  <c r="G24" i="202"/>
  <c r="D24" i="202"/>
  <c r="P23" i="202"/>
  <c r="M23" i="202"/>
  <c r="J23" i="202"/>
  <c r="G23" i="202"/>
  <c r="D23" i="202"/>
  <c r="P22" i="202"/>
  <c r="M22" i="202"/>
  <c r="J22" i="202"/>
  <c r="G22" i="202"/>
  <c r="D22" i="202"/>
  <c r="P21" i="202"/>
  <c r="M21" i="202"/>
  <c r="J21" i="202"/>
  <c r="G21" i="202"/>
  <c r="D21" i="202"/>
  <c r="P20" i="202"/>
  <c r="M20" i="202"/>
  <c r="J20" i="202"/>
  <c r="G20" i="202"/>
  <c r="D20" i="202"/>
  <c r="I14" i="202"/>
  <c r="H14" i="202"/>
  <c r="D13" i="202"/>
  <c r="D12" i="202"/>
  <c r="P5" i="202"/>
  <c r="P153" i="201"/>
  <c r="P152" i="201"/>
  <c r="P151" i="201"/>
  <c r="P228" i="201"/>
  <c r="M228" i="201"/>
  <c r="J228" i="201"/>
  <c r="G228" i="201"/>
  <c r="D228" i="201"/>
  <c r="P227" i="201"/>
  <c r="M227" i="201"/>
  <c r="J227" i="201"/>
  <c r="G227" i="201"/>
  <c r="D227" i="201"/>
  <c r="P226" i="201"/>
  <c r="M226" i="201"/>
  <c r="J226" i="201"/>
  <c r="G226" i="201"/>
  <c r="D226" i="201"/>
  <c r="P225" i="201"/>
  <c r="M225" i="201"/>
  <c r="J225" i="201"/>
  <c r="G225" i="201"/>
  <c r="D225" i="201"/>
  <c r="P224" i="201"/>
  <c r="M224" i="201"/>
  <c r="J224" i="201"/>
  <c r="G224" i="201"/>
  <c r="D224" i="201"/>
  <c r="P223" i="201"/>
  <c r="M223" i="201"/>
  <c r="J223" i="201"/>
  <c r="G223" i="201"/>
  <c r="D223" i="201"/>
  <c r="P222" i="201"/>
  <c r="M222" i="201"/>
  <c r="J222" i="201"/>
  <c r="G222" i="201"/>
  <c r="D222" i="201"/>
  <c r="P221" i="201"/>
  <c r="M221" i="201"/>
  <c r="J221" i="201"/>
  <c r="G221" i="201"/>
  <c r="D221" i="201"/>
  <c r="P220" i="201"/>
  <c r="M220" i="201"/>
  <c r="J220" i="201"/>
  <c r="G220" i="201"/>
  <c r="D220" i="201"/>
  <c r="P219" i="201"/>
  <c r="M219" i="201"/>
  <c r="J219" i="201"/>
  <c r="G219" i="201"/>
  <c r="D219" i="201"/>
  <c r="P218" i="201"/>
  <c r="M218" i="201"/>
  <c r="J218" i="201"/>
  <c r="G218" i="201"/>
  <c r="D218" i="201"/>
  <c r="P217" i="201"/>
  <c r="M217" i="201"/>
  <c r="J217" i="201"/>
  <c r="G217" i="201"/>
  <c r="D217" i="201"/>
  <c r="P216" i="201"/>
  <c r="M216" i="201"/>
  <c r="J216" i="201"/>
  <c r="G216" i="201"/>
  <c r="D216" i="201"/>
  <c r="P215" i="201"/>
  <c r="M215" i="201"/>
  <c r="J215" i="201"/>
  <c r="G215" i="201"/>
  <c r="D215" i="201"/>
  <c r="P214" i="201"/>
  <c r="M214" i="201"/>
  <c r="J214" i="201"/>
  <c r="G214" i="201"/>
  <c r="D214" i="201"/>
  <c r="P213" i="201"/>
  <c r="M213" i="201"/>
  <c r="J213" i="201"/>
  <c r="G213" i="201"/>
  <c r="D213" i="201"/>
  <c r="P212" i="201"/>
  <c r="M212" i="201"/>
  <c r="J212" i="201"/>
  <c r="G212" i="201"/>
  <c r="D212" i="201"/>
  <c r="P211" i="201"/>
  <c r="M211" i="201"/>
  <c r="J211" i="201"/>
  <c r="G211" i="201"/>
  <c r="D211" i="201"/>
  <c r="P210" i="201"/>
  <c r="M210" i="201"/>
  <c r="J210" i="201"/>
  <c r="G210" i="201"/>
  <c r="D210" i="201"/>
  <c r="P209" i="201"/>
  <c r="M209" i="201"/>
  <c r="J209" i="201"/>
  <c r="G209" i="201"/>
  <c r="D209" i="201"/>
  <c r="P208" i="201"/>
  <c r="M208" i="201"/>
  <c r="J208" i="201"/>
  <c r="G208" i="201"/>
  <c r="D208" i="201"/>
  <c r="P207" i="201"/>
  <c r="M207" i="201"/>
  <c r="J207" i="201"/>
  <c r="G207" i="201"/>
  <c r="D207" i="201"/>
  <c r="P206" i="201"/>
  <c r="M206" i="201"/>
  <c r="J206" i="201"/>
  <c r="G206" i="201"/>
  <c r="D206" i="201"/>
  <c r="P205" i="201"/>
  <c r="M205" i="201"/>
  <c r="J205" i="201"/>
  <c r="G205" i="201"/>
  <c r="D205" i="201"/>
  <c r="P204" i="201"/>
  <c r="M204" i="201"/>
  <c r="J204" i="201"/>
  <c r="G204" i="201"/>
  <c r="D204" i="201"/>
  <c r="P203" i="201"/>
  <c r="M203" i="201"/>
  <c r="J203" i="201"/>
  <c r="G203" i="201"/>
  <c r="D203" i="201"/>
  <c r="P202" i="201"/>
  <c r="M202" i="201"/>
  <c r="J202" i="201"/>
  <c r="G202" i="201"/>
  <c r="D202" i="201"/>
  <c r="P201" i="201"/>
  <c r="M201" i="201"/>
  <c r="J201" i="201"/>
  <c r="G201" i="201"/>
  <c r="D201" i="201"/>
  <c r="P200" i="201"/>
  <c r="M200" i="201"/>
  <c r="J200" i="201"/>
  <c r="G200" i="201"/>
  <c r="D200" i="201"/>
  <c r="P199" i="201"/>
  <c r="M199" i="201"/>
  <c r="J199" i="201"/>
  <c r="G199" i="201"/>
  <c r="D199" i="201"/>
  <c r="P198" i="201"/>
  <c r="M198" i="201"/>
  <c r="J198" i="201"/>
  <c r="G198" i="201"/>
  <c r="D198" i="201"/>
  <c r="P197" i="201"/>
  <c r="M197" i="201"/>
  <c r="J197" i="201"/>
  <c r="G197" i="201"/>
  <c r="D197" i="201"/>
  <c r="P196" i="201"/>
  <c r="M196" i="201"/>
  <c r="J196" i="201"/>
  <c r="G196" i="201"/>
  <c r="D196" i="201"/>
  <c r="P195" i="201"/>
  <c r="M195" i="201"/>
  <c r="J195" i="201"/>
  <c r="G195" i="201"/>
  <c r="D195" i="201"/>
  <c r="P194" i="201"/>
  <c r="M194" i="201"/>
  <c r="J194" i="201"/>
  <c r="G194" i="201"/>
  <c r="D194" i="201"/>
  <c r="P193" i="201"/>
  <c r="M193" i="201"/>
  <c r="J193" i="201"/>
  <c r="G193" i="201"/>
  <c r="D193" i="201"/>
  <c r="P192" i="201"/>
  <c r="M192" i="201"/>
  <c r="J192" i="201"/>
  <c r="G192" i="201"/>
  <c r="D192" i="201"/>
  <c r="P191" i="201"/>
  <c r="M191" i="201"/>
  <c r="J191" i="201"/>
  <c r="G191" i="201"/>
  <c r="D191" i="201"/>
  <c r="P190" i="201"/>
  <c r="M190" i="201"/>
  <c r="J190" i="201"/>
  <c r="G190" i="201"/>
  <c r="D190" i="201"/>
  <c r="P189" i="201"/>
  <c r="M189" i="201"/>
  <c r="J189" i="201"/>
  <c r="G189" i="201"/>
  <c r="D189" i="201"/>
  <c r="P188" i="201"/>
  <c r="M188" i="201"/>
  <c r="J188" i="201"/>
  <c r="G188" i="201"/>
  <c r="D188" i="201"/>
  <c r="P187" i="201"/>
  <c r="M187" i="201"/>
  <c r="J187" i="201"/>
  <c r="G187" i="201"/>
  <c r="D187" i="201"/>
  <c r="P186" i="201"/>
  <c r="M186" i="201"/>
  <c r="J186" i="201"/>
  <c r="G186" i="201"/>
  <c r="D186" i="201"/>
  <c r="P185" i="201"/>
  <c r="M185" i="201"/>
  <c r="J185" i="201"/>
  <c r="G185" i="201"/>
  <c r="D185" i="201"/>
  <c r="P184" i="201"/>
  <c r="M184" i="201"/>
  <c r="J184" i="201"/>
  <c r="G184" i="201"/>
  <c r="D184" i="201"/>
  <c r="P183" i="201"/>
  <c r="M183" i="201"/>
  <c r="J183" i="201"/>
  <c r="G183" i="201"/>
  <c r="D183" i="201"/>
  <c r="P182" i="201"/>
  <c r="M182" i="201"/>
  <c r="J182" i="201"/>
  <c r="G182" i="201"/>
  <c r="D182" i="201"/>
  <c r="P181" i="201"/>
  <c r="M181" i="201"/>
  <c r="J181" i="201"/>
  <c r="G181" i="201"/>
  <c r="D181" i="201"/>
  <c r="P180" i="201"/>
  <c r="M180" i="201"/>
  <c r="J180" i="201"/>
  <c r="G180" i="201"/>
  <c r="D180" i="201"/>
  <c r="P179" i="201"/>
  <c r="M179" i="201"/>
  <c r="J179" i="201"/>
  <c r="G179" i="201"/>
  <c r="D179" i="201"/>
  <c r="P178" i="201"/>
  <c r="M178" i="201"/>
  <c r="J178" i="201"/>
  <c r="G178" i="201"/>
  <c r="D178" i="201"/>
  <c r="P177" i="201"/>
  <c r="M177" i="201"/>
  <c r="J177" i="201"/>
  <c r="G177" i="201"/>
  <c r="D177" i="201"/>
  <c r="P176" i="201"/>
  <c r="M176" i="201"/>
  <c r="J176" i="201"/>
  <c r="G176" i="201"/>
  <c r="D176" i="201"/>
  <c r="P175" i="201"/>
  <c r="M175" i="201"/>
  <c r="J175" i="201"/>
  <c r="G175" i="201"/>
  <c r="D175" i="201"/>
  <c r="P174" i="201"/>
  <c r="M174" i="201"/>
  <c r="J174" i="201"/>
  <c r="G174" i="201"/>
  <c r="D174" i="201"/>
  <c r="P173" i="201"/>
  <c r="M173" i="201"/>
  <c r="J173" i="201"/>
  <c r="G173" i="201"/>
  <c r="D173" i="201"/>
  <c r="P172" i="201"/>
  <c r="M172" i="201"/>
  <c r="J172" i="201"/>
  <c r="G172" i="201"/>
  <c r="D172" i="201"/>
  <c r="P171" i="201"/>
  <c r="M171" i="201"/>
  <c r="J171" i="201"/>
  <c r="G171" i="201"/>
  <c r="D171" i="201"/>
  <c r="P170" i="201"/>
  <c r="M170" i="201"/>
  <c r="J170" i="201"/>
  <c r="G170" i="201"/>
  <c r="D170" i="201"/>
  <c r="P169" i="201"/>
  <c r="M169" i="201"/>
  <c r="J169" i="201"/>
  <c r="G169" i="201"/>
  <c r="D169" i="201"/>
  <c r="P168" i="201"/>
  <c r="M168" i="201"/>
  <c r="J168" i="201"/>
  <c r="G168" i="201"/>
  <c r="D168" i="201"/>
  <c r="P167" i="201"/>
  <c r="M167" i="201"/>
  <c r="J167" i="201"/>
  <c r="G167" i="201"/>
  <c r="D167" i="201"/>
  <c r="P166" i="201"/>
  <c r="M166" i="201"/>
  <c r="J166" i="201"/>
  <c r="G166" i="201"/>
  <c r="D166" i="201"/>
  <c r="P165" i="201"/>
  <c r="M165" i="201"/>
  <c r="J165" i="201"/>
  <c r="G165" i="201"/>
  <c r="D165" i="201"/>
  <c r="P164" i="201"/>
  <c r="M164" i="201"/>
  <c r="J164" i="201"/>
  <c r="G164" i="201"/>
  <c r="D164" i="201"/>
  <c r="P163" i="201"/>
  <c r="M163" i="201"/>
  <c r="J163" i="201"/>
  <c r="G163" i="201"/>
  <c r="D163" i="201"/>
  <c r="P162" i="201"/>
  <c r="M162" i="201"/>
  <c r="J162" i="201"/>
  <c r="G162" i="201"/>
  <c r="D162" i="201"/>
  <c r="P161" i="201"/>
  <c r="M161" i="201"/>
  <c r="J161" i="201"/>
  <c r="G161" i="201"/>
  <c r="D161" i="201"/>
  <c r="P160" i="201"/>
  <c r="M160" i="201"/>
  <c r="J160" i="201"/>
  <c r="G160" i="201"/>
  <c r="D160" i="201"/>
  <c r="P159" i="201"/>
  <c r="M159" i="201"/>
  <c r="J159" i="201"/>
  <c r="G159" i="201"/>
  <c r="D159" i="201"/>
  <c r="P158" i="201"/>
  <c r="M158" i="201"/>
  <c r="J158" i="201"/>
  <c r="G158" i="201"/>
  <c r="D158" i="201"/>
  <c r="P157" i="201"/>
  <c r="M157" i="201"/>
  <c r="J157" i="201"/>
  <c r="G157" i="201"/>
  <c r="D157" i="201"/>
  <c r="P156" i="201"/>
  <c r="M156" i="201"/>
  <c r="J156" i="201"/>
  <c r="G156" i="201"/>
  <c r="D156" i="201"/>
  <c r="P155" i="201"/>
  <c r="M155" i="201"/>
  <c r="J155" i="201"/>
  <c r="G155" i="201"/>
  <c r="D155" i="201"/>
  <c r="P154" i="201"/>
  <c r="M154" i="201"/>
  <c r="J154" i="201"/>
  <c r="G154" i="201"/>
  <c r="D154" i="201"/>
  <c r="M153" i="201"/>
  <c r="J153" i="201"/>
  <c r="G153" i="201"/>
  <c r="D153" i="201"/>
  <c r="M152" i="201"/>
  <c r="J152" i="201"/>
  <c r="G152" i="201"/>
  <c r="D152" i="201"/>
  <c r="M151" i="201"/>
  <c r="J151" i="201"/>
  <c r="G151" i="201"/>
  <c r="D151" i="201"/>
  <c r="P150" i="201"/>
  <c r="M150" i="201"/>
  <c r="J150" i="201"/>
  <c r="G150" i="201"/>
  <c r="D150" i="201"/>
  <c r="P149" i="201"/>
  <c r="M149" i="201"/>
  <c r="J149" i="201"/>
  <c r="G149" i="201"/>
  <c r="D149" i="201"/>
  <c r="P148" i="201"/>
  <c r="M148" i="201"/>
  <c r="J148" i="201"/>
  <c r="G148" i="201"/>
  <c r="D148" i="201"/>
  <c r="P147" i="201"/>
  <c r="M147" i="201"/>
  <c r="J147" i="201"/>
  <c r="G147" i="201"/>
  <c r="D147" i="201"/>
  <c r="P146" i="201"/>
  <c r="M146" i="201"/>
  <c r="J146" i="201"/>
  <c r="G146" i="201"/>
  <c r="D146" i="201"/>
  <c r="P145" i="201"/>
  <c r="M145" i="201"/>
  <c r="J145" i="201"/>
  <c r="G145" i="201"/>
  <c r="D145" i="201"/>
  <c r="P144" i="201"/>
  <c r="M144" i="201"/>
  <c r="J144" i="201"/>
  <c r="G144" i="201"/>
  <c r="D144" i="201"/>
  <c r="P143" i="201"/>
  <c r="M143" i="201"/>
  <c r="J143" i="201"/>
  <c r="G143" i="201"/>
  <c r="D143" i="201"/>
  <c r="P142" i="201"/>
  <c r="M142" i="201"/>
  <c r="J142" i="201"/>
  <c r="G142" i="201"/>
  <c r="D142" i="201"/>
  <c r="P141" i="201"/>
  <c r="M141" i="201"/>
  <c r="J141" i="201"/>
  <c r="G141" i="201"/>
  <c r="D141" i="201"/>
  <c r="P140" i="201"/>
  <c r="M140" i="201"/>
  <c r="J140" i="201"/>
  <c r="G140" i="201"/>
  <c r="D140" i="201"/>
  <c r="P139" i="201"/>
  <c r="M139" i="201"/>
  <c r="J139" i="201"/>
  <c r="G139" i="201"/>
  <c r="D139" i="201"/>
  <c r="P138" i="201"/>
  <c r="M138" i="201"/>
  <c r="J138" i="201"/>
  <c r="G138" i="201"/>
  <c r="D138" i="201"/>
  <c r="P137" i="201"/>
  <c r="M137" i="201"/>
  <c r="J137" i="201"/>
  <c r="G137" i="201"/>
  <c r="D137" i="201"/>
  <c r="P136" i="201"/>
  <c r="M136" i="201"/>
  <c r="J136" i="201"/>
  <c r="G136" i="201"/>
  <c r="D136" i="201"/>
  <c r="P135" i="201"/>
  <c r="M135" i="201"/>
  <c r="J135" i="201"/>
  <c r="G135" i="201"/>
  <c r="D135" i="201"/>
  <c r="P134" i="201"/>
  <c r="M134" i="201"/>
  <c r="J134" i="201"/>
  <c r="G134" i="201"/>
  <c r="D134" i="201"/>
  <c r="P133" i="201"/>
  <c r="M133" i="201"/>
  <c r="J133" i="201"/>
  <c r="G133" i="201"/>
  <c r="D133" i="201"/>
  <c r="P132" i="201"/>
  <c r="M132" i="201"/>
  <c r="J132" i="201"/>
  <c r="G132" i="201"/>
  <c r="D132" i="201"/>
  <c r="P131" i="201"/>
  <c r="M131" i="201"/>
  <c r="J131" i="201"/>
  <c r="G131" i="201"/>
  <c r="D131" i="201"/>
  <c r="P130" i="201"/>
  <c r="M130" i="201"/>
  <c r="J130" i="201"/>
  <c r="G130" i="201"/>
  <c r="D130" i="201"/>
  <c r="P129" i="201"/>
  <c r="M129" i="201"/>
  <c r="J129" i="201"/>
  <c r="G129" i="201"/>
  <c r="D129" i="201"/>
  <c r="P128" i="201"/>
  <c r="M128" i="201"/>
  <c r="J128" i="201"/>
  <c r="G128" i="201"/>
  <c r="D128" i="201"/>
  <c r="P127" i="201"/>
  <c r="M127" i="201"/>
  <c r="J127" i="201"/>
  <c r="G127" i="201"/>
  <c r="D127" i="201"/>
  <c r="P126" i="201"/>
  <c r="M126" i="201"/>
  <c r="J126" i="201"/>
  <c r="G126" i="201"/>
  <c r="D126" i="201"/>
  <c r="P125" i="201"/>
  <c r="M125" i="201"/>
  <c r="J125" i="201"/>
  <c r="G125" i="201"/>
  <c r="D125" i="201"/>
  <c r="P124" i="201"/>
  <c r="M124" i="201"/>
  <c r="J124" i="201"/>
  <c r="G124" i="201"/>
  <c r="D124" i="201"/>
  <c r="P123" i="201"/>
  <c r="M123" i="201"/>
  <c r="J123" i="201"/>
  <c r="G123" i="201"/>
  <c r="D123" i="201"/>
  <c r="P122" i="201"/>
  <c r="M122" i="201"/>
  <c r="J122" i="201"/>
  <c r="G122" i="201"/>
  <c r="D122" i="201"/>
  <c r="P121" i="201"/>
  <c r="M121" i="201"/>
  <c r="J121" i="201"/>
  <c r="G121" i="201"/>
  <c r="D121" i="201"/>
  <c r="P120" i="201"/>
  <c r="M120" i="201"/>
  <c r="J120" i="201"/>
  <c r="G120" i="201"/>
  <c r="D120" i="201"/>
  <c r="P119" i="201"/>
  <c r="M119" i="201"/>
  <c r="J119" i="201"/>
  <c r="G119" i="201"/>
  <c r="D119" i="201"/>
  <c r="P118" i="201"/>
  <c r="M118" i="201"/>
  <c r="J118" i="201"/>
  <c r="G118" i="201"/>
  <c r="D118" i="201"/>
  <c r="P117" i="201"/>
  <c r="M117" i="201"/>
  <c r="J117" i="201"/>
  <c r="G117" i="201"/>
  <c r="D117" i="201"/>
  <c r="P116" i="201"/>
  <c r="M116" i="201"/>
  <c r="J116" i="201"/>
  <c r="G116" i="201"/>
  <c r="D116" i="201"/>
  <c r="P115" i="201"/>
  <c r="M115" i="201"/>
  <c r="J115" i="201"/>
  <c r="G115" i="201"/>
  <c r="D115" i="201"/>
  <c r="P114" i="201"/>
  <c r="M114" i="201"/>
  <c r="J114" i="201"/>
  <c r="G114" i="201"/>
  <c r="D114" i="201"/>
  <c r="P113" i="201"/>
  <c r="M113" i="201"/>
  <c r="J113" i="201"/>
  <c r="G113" i="201"/>
  <c r="D113" i="201"/>
  <c r="P112" i="201"/>
  <c r="M112" i="201"/>
  <c r="J112" i="201"/>
  <c r="G112" i="201"/>
  <c r="D112" i="201"/>
  <c r="P111" i="201"/>
  <c r="M111" i="201"/>
  <c r="J111" i="201"/>
  <c r="G111" i="201"/>
  <c r="D111" i="201"/>
  <c r="P110" i="201"/>
  <c r="M110" i="201"/>
  <c r="J110" i="201"/>
  <c r="G110" i="201"/>
  <c r="D110" i="201"/>
  <c r="P109" i="201"/>
  <c r="M109" i="201"/>
  <c r="J109" i="201"/>
  <c r="G109" i="201"/>
  <c r="D109" i="201"/>
  <c r="P108" i="201"/>
  <c r="M108" i="201"/>
  <c r="J108" i="201"/>
  <c r="G108" i="201"/>
  <c r="D108" i="201"/>
  <c r="P107" i="201"/>
  <c r="M107" i="201"/>
  <c r="J107" i="201"/>
  <c r="G107" i="201"/>
  <c r="D107" i="201"/>
  <c r="P106" i="201"/>
  <c r="M106" i="201"/>
  <c r="J106" i="201"/>
  <c r="G106" i="201"/>
  <c r="D106" i="201"/>
  <c r="P105" i="201"/>
  <c r="M105" i="201"/>
  <c r="J105" i="201"/>
  <c r="G105" i="201"/>
  <c r="D105" i="201"/>
  <c r="P104" i="201"/>
  <c r="M104" i="201"/>
  <c r="J104" i="201"/>
  <c r="G104" i="201"/>
  <c r="D104" i="201"/>
  <c r="P103" i="201"/>
  <c r="M103" i="201"/>
  <c r="J103" i="201"/>
  <c r="G103" i="201"/>
  <c r="D103" i="201"/>
  <c r="P102" i="201"/>
  <c r="M102" i="201"/>
  <c r="J102" i="201"/>
  <c r="G102" i="201"/>
  <c r="D102" i="201"/>
  <c r="P101" i="201"/>
  <c r="M101" i="201"/>
  <c r="J101" i="201"/>
  <c r="G101" i="201"/>
  <c r="D101" i="201"/>
  <c r="P100" i="201"/>
  <c r="M100" i="201"/>
  <c r="J100" i="201"/>
  <c r="G100" i="201"/>
  <c r="D100" i="201"/>
  <c r="P99" i="201"/>
  <c r="M99" i="201"/>
  <c r="J99" i="201"/>
  <c r="G99" i="201"/>
  <c r="D99" i="201"/>
  <c r="P98" i="201"/>
  <c r="M98" i="201"/>
  <c r="J98" i="201"/>
  <c r="G98" i="201"/>
  <c r="D98" i="201"/>
  <c r="P97" i="201"/>
  <c r="M97" i="201"/>
  <c r="J97" i="201"/>
  <c r="G97" i="201"/>
  <c r="D97" i="201"/>
  <c r="P96" i="201"/>
  <c r="M96" i="201"/>
  <c r="J96" i="201"/>
  <c r="G96" i="201"/>
  <c r="D96" i="201"/>
  <c r="P95" i="201"/>
  <c r="M95" i="201"/>
  <c r="J95" i="201"/>
  <c r="G95" i="201"/>
  <c r="D95" i="201"/>
  <c r="P94" i="201"/>
  <c r="M94" i="201"/>
  <c r="J94" i="201"/>
  <c r="G94" i="201"/>
  <c r="D94" i="201"/>
  <c r="P93" i="201"/>
  <c r="M93" i="201"/>
  <c r="J93" i="201"/>
  <c r="G93" i="201"/>
  <c r="D93" i="201"/>
  <c r="P92" i="201"/>
  <c r="M92" i="201"/>
  <c r="J92" i="201"/>
  <c r="G92" i="201"/>
  <c r="D92" i="201"/>
  <c r="P91" i="201"/>
  <c r="M91" i="201"/>
  <c r="J91" i="201"/>
  <c r="G91" i="201"/>
  <c r="D91" i="201"/>
  <c r="P90" i="201"/>
  <c r="M90" i="201"/>
  <c r="J90" i="201"/>
  <c r="G90" i="201"/>
  <c r="D90" i="201"/>
  <c r="P89" i="201"/>
  <c r="M89" i="201"/>
  <c r="J89" i="201"/>
  <c r="G89" i="201"/>
  <c r="D89" i="201"/>
  <c r="P88" i="201"/>
  <c r="M88" i="201"/>
  <c r="J88" i="201"/>
  <c r="G88" i="201"/>
  <c r="D88" i="201"/>
  <c r="P87" i="201"/>
  <c r="M87" i="201"/>
  <c r="J87" i="201"/>
  <c r="G87" i="201"/>
  <c r="D87" i="201"/>
  <c r="P86" i="201"/>
  <c r="M86" i="201"/>
  <c r="J86" i="201"/>
  <c r="G86" i="201"/>
  <c r="D86" i="201"/>
  <c r="P85" i="201"/>
  <c r="M85" i="201"/>
  <c r="J85" i="201"/>
  <c r="G85" i="201"/>
  <c r="D85" i="201"/>
  <c r="P84" i="201"/>
  <c r="M84" i="201"/>
  <c r="J84" i="201"/>
  <c r="G84" i="201"/>
  <c r="D84" i="201"/>
  <c r="P83" i="201"/>
  <c r="M83" i="201"/>
  <c r="J83" i="201"/>
  <c r="G83" i="201"/>
  <c r="D83" i="201"/>
  <c r="P82" i="201"/>
  <c r="M82" i="201"/>
  <c r="J82" i="201"/>
  <c r="G82" i="201"/>
  <c r="D82" i="201"/>
  <c r="P81" i="201"/>
  <c r="M81" i="201"/>
  <c r="J81" i="201"/>
  <c r="G81" i="201"/>
  <c r="D81" i="201"/>
  <c r="P80" i="201"/>
  <c r="M80" i="201"/>
  <c r="J80" i="201"/>
  <c r="G80" i="201"/>
  <c r="D80" i="201"/>
  <c r="P79" i="201"/>
  <c r="M79" i="201"/>
  <c r="J79" i="201"/>
  <c r="G79" i="201"/>
  <c r="D79" i="201"/>
  <c r="P78" i="201"/>
  <c r="M78" i="201"/>
  <c r="J78" i="201"/>
  <c r="G78" i="201"/>
  <c r="D78" i="201"/>
  <c r="P77" i="201"/>
  <c r="M77" i="201"/>
  <c r="J77" i="201"/>
  <c r="G77" i="201"/>
  <c r="D77" i="201"/>
  <c r="P76" i="201"/>
  <c r="M76" i="201"/>
  <c r="J76" i="201"/>
  <c r="G76" i="201"/>
  <c r="D76" i="201"/>
  <c r="P75" i="201"/>
  <c r="M75" i="201"/>
  <c r="J75" i="201"/>
  <c r="G75" i="201"/>
  <c r="D75" i="201"/>
  <c r="P74" i="201"/>
  <c r="M74" i="201"/>
  <c r="J74" i="201"/>
  <c r="G74" i="201"/>
  <c r="D74" i="201"/>
  <c r="P73" i="201"/>
  <c r="M73" i="201"/>
  <c r="J73" i="201"/>
  <c r="G73" i="201"/>
  <c r="D73" i="201"/>
  <c r="P72" i="201"/>
  <c r="M72" i="201"/>
  <c r="J72" i="201"/>
  <c r="G72" i="201"/>
  <c r="D72" i="201"/>
  <c r="P71" i="201"/>
  <c r="M71" i="201"/>
  <c r="J71" i="201"/>
  <c r="G71" i="201"/>
  <c r="D71" i="201"/>
  <c r="P70" i="201"/>
  <c r="M70" i="201"/>
  <c r="J70" i="201"/>
  <c r="G70" i="201"/>
  <c r="D70" i="201"/>
  <c r="P69" i="201"/>
  <c r="M69" i="201"/>
  <c r="J69" i="201"/>
  <c r="G69" i="201"/>
  <c r="D69" i="201"/>
  <c r="P68" i="201"/>
  <c r="M68" i="201"/>
  <c r="J68" i="201"/>
  <c r="G68" i="201"/>
  <c r="D68" i="201"/>
  <c r="P67" i="201"/>
  <c r="M67" i="201"/>
  <c r="J67" i="201"/>
  <c r="G67" i="201"/>
  <c r="D67" i="201"/>
  <c r="P66" i="201"/>
  <c r="M66" i="201"/>
  <c r="J66" i="201"/>
  <c r="G66" i="201"/>
  <c r="D66" i="201"/>
  <c r="P65" i="201"/>
  <c r="M65" i="201"/>
  <c r="J65" i="201"/>
  <c r="G65" i="201"/>
  <c r="D65" i="201"/>
  <c r="P64" i="201"/>
  <c r="M64" i="201"/>
  <c r="J64" i="201"/>
  <c r="G64" i="201"/>
  <c r="D64" i="201"/>
  <c r="P63" i="201"/>
  <c r="M63" i="201"/>
  <c r="J63" i="201"/>
  <c r="G63" i="201"/>
  <c r="D63" i="201"/>
  <c r="P62" i="201"/>
  <c r="M62" i="201"/>
  <c r="J62" i="201"/>
  <c r="G62" i="201"/>
  <c r="D62" i="201"/>
  <c r="P61" i="201"/>
  <c r="M61" i="201"/>
  <c r="J61" i="201"/>
  <c r="G61" i="201"/>
  <c r="D61" i="201"/>
  <c r="P60" i="201"/>
  <c r="M60" i="201"/>
  <c r="J60" i="201"/>
  <c r="G60" i="201"/>
  <c r="D60" i="201"/>
  <c r="P59" i="201"/>
  <c r="M59" i="201"/>
  <c r="J59" i="201"/>
  <c r="G59" i="201"/>
  <c r="D59" i="201"/>
  <c r="P58" i="201"/>
  <c r="M58" i="201"/>
  <c r="J58" i="201"/>
  <c r="G58" i="201"/>
  <c r="D58" i="201"/>
  <c r="P57" i="201"/>
  <c r="M57" i="201"/>
  <c r="J57" i="201"/>
  <c r="G57" i="201"/>
  <c r="D57" i="201"/>
  <c r="P56" i="201"/>
  <c r="M56" i="201"/>
  <c r="J56" i="201"/>
  <c r="G56" i="201"/>
  <c r="D56" i="201"/>
  <c r="P55" i="201"/>
  <c r="M55" i="201"/>
  <c r="J55" i="201"/>
  <c r="G55" i="201"/>
  <c r="D55" i="201"/>
  <c r="P54" i="201"/>
  <c r="M54" i="201"/>
  <c r="J54" i="201"/>
  <c r="G54" i="201"/>
  <c r="D54" i="201"/>
  <c r="P53" i="201"/>
  <c r="M53" i="201"/>
  <c r="J53" i="201"/>
  <c r="G53" i="201"/>
  <c r="D53" i="201"/>
  <c r="P52" i="201"/>
  <c r="M52" i="201"/>
  <c r="J52" i="201"/>
  <c r="G52" i="201"/>
  <c r="D52" i="201"/>
  <c r="P51" i="201"/>
  <c r="M51" i="201"/>
  <c r="J51" i="201"/>
  <c r="G51" i="201"/>
  <c r="D51" i="201"/>
  <c r="P50" i="201"/>
  <c r="M50" i="201"/>
  <c r="J50" i="201"/>
  <c r="G50" i="201"/>
  <c r="D50" i="201"/>
  <c r="P49" i="201"/>
  <c r="M49" i="201"/>
  <c r="J49" i="201"/>
  <c r="G49" i="201"/>
  <c r="D49" i="201"/>
  <c r="P48" i="201"/>
  <c r="M48" i="201"/>
  <c r="J48" i="201"/>
  <c r="G48" i="201"/>
  <c r="D48" i="201"/>
  <c r="P47" i="201"/>
  <c r="M47" i="201"/>
  <c r="J47" i="201"/>
  <c r="G47" i="201"/>
  <c r="D47" i="201"/>
  <c r="P46" i="201"/>
  <c r="M46" i="201"/>
  <c r="J46" i="201"/>
  <c r="G46" i="201"/>
  <c r="D46" i="201"/>
  <c r="P45" i="201"/>
  <c r="M45" i="201"/>
  <c r="J45" i="201"/>
  <c r="G45" i="201"/>
  <c r="D45" i="201"/>
  <c r="P44" i="201"/>
  <c r="M44" i="201"/>
  <c r="J44" i="201"/>
  <c r="G44" i="201"/>
  <c r="D44" i="201"/>
  <c r="P43" i="201"/>
  <c r="M43" i="201"/>
  <c r="J43" i="201"/>
  <c r="G43" i="201"/>
  <c r="D43" i="201"/>
  <c r="P42" i="201"/>
  <c r="M42" i="201"/>
  <c r="J42" i="201"/>
  <c r="G42" i="201"/>
  <c r="D42" i="201"/>
  <c r="P41" i="201"/>
  <c r="M41" i="201"/>
  <c r="J41" i="201"/>
  <c r="G41" i="201"/>
  <c r="D41" i="201"/>
  <c r="P40" i="201"/>
  <c r="M40" i="201"/>
  <c r="J40" i="201"/>
  <c r="G40" i="201"/>
  <c r="D40" i="201"/>
  <c r="P39" i="201"/>
  <c r="M39" i="201"/>
  <c r="J39" i="201"/>
  <c r="G39" i="201"/>
  <c r="D39" i="201"/>
  <c r="P38" i="201"/>
  <c r="M38" i="201"/>
  <c r="J38" i="201"/>
  <c r="G38" i="201"/>
  <c r="D38" i="201"/>
  <c r="P37" i="201"/>
  <c r="M37" i="201"/>
  <c r="J37" i="201"/>
  <c r="G37" i="201"/>
  <c r="D37" i="201"/>
  <c r="P36" i="201"/>
  <c r="M36" i="201"/>
  <c r="J36" i="201"/>
  <c r="G36" i="201"/>
  <c r="D36" i="201"/>
  <c r="P35" i="201"/>
  <c r="M35" i="201"/>
  <c r="J35" i="201"/>
  <c r="G35" i="201"/>
  <c r="D35" i="201"/>
  <c r="P34" i="201"/>
  <c r="M34" i="201"/>
  <c r="J34" i="201"/>
  <c r="G34" i="201"/>
  <c r="D34" i="201"/>
  <c r="P33" i="201"/>
  <c r="M33" i="201"/>
  <c r="J33" i="201"/>
  <c r="G33" i="201"/>
  <c r="D33" i="201"/>
  <c r="P32" i="201"/>
  <c r="M32" i="201"/>
  <c r="J32" i="201"/>
  <c r="G32" i="201"/>
  <c r="D32" i="201"/>
  <c r="P31" i="201"/>
  <c r="M31" i="201"/>
  <c r="J31" i="201"/>
  <c r="G31" i="201"/>
  <c r="D31" i="201"/>
  <c r="P30" i="201"/>
  <c r="M30" i="201"/>
  <c r="J30" i="201"/>
  <c r="G30" i="201"/>
  <c r="D30" i="201"/>
  <c r="P29" i="201"/>
  <c r="M29" i="201"/>
  <c r="J29" i="201"/>
  <c r="G29" i="201"/>
  <c r="D29" i="201"/>
  <c r="P28" i="201"/>
  <c r="M28" i="201"/>
  <c r="J28" i="201"/>
  <c r="G28" i="201"/>
  <c r="D28" i="201"/>
  <c r="P27" i="201"/>
  <c r="M27" i="201"/>
  <c r="J27" i="201"/>
  <c r="G27" i="201"/>
  <c r="D27" i="201"/>
  <c r="P26" i="201"/>
  <c r="M26" i="201"/>
  <c r="J26" i="201"/>
  <c r="G26" i="201"/>
  <c r="D26" i="201"/>
  <c r="P25" i="201"/>
  <c r="M25" i="201"/>
  <c r="J25" i="201"/>
  <c r="G25" i="201"/>
  <c r="D25" i="201"/>
  <c r="P24" i="201"/>
  <c r="M24" i="201"/>
  <c r="J24" i="201"/>
  <c r="G24" i="201"/>
  <c r="D24" i="201"/>
  <c r="P23" i="201"/>
  <c r="M23" i="201"/>
  <c r="J23" i="201"/>
  <c r="G23" i="201"/>
  <c r="D23" i="201"/>
  <c r="P22" i="201"/>
  <c r="M22" i="201"/>
  <c r="J22" i="201"/>
  <c r="G22" i="201"/>
  <c r="D22" i="201"/>
  <c r="P21" i="201"/>
  <c r="M21" i="201"/>
  <c r="J21" i="201"/>
  <c r="G21" i="201"/>
  <c r="D21" i="201"/>
  <c r="P20" i="201"/>
  <c r="M20" i="201"/>
  <c r="J20" i="201"/>
  <c r="G20" i="201"/>
  <c r="D20" i="201"/>
  <c r="I14" i="201"/>
  <c r="H14" i="201"/>
  <c r="D13" i="201"/>
  <c r="D12" i="201"/>
  <c r="P5" i="201"/>
  <c r="J203" i="200" l="1"/>
  <c r="M163" i="200"/>
  <c r="M162" i="200"/>
  <c r="M161" i="200"/>
  <c r="M160" i="200"/>
  <c r="P149" i="200"/>
  <c r="P148" i="200"/>
  <c r="P147" i="200"/>
  <c r="P146" i="200"/>
  <c r="P145" i="200"/>
  <c r="P144" i="200"/>
  <c r="P143" i="200"/>
  <c r="J112" i="200"/>
  <c r="P228" i="200"/>
  <c r="M228" i="200"/>
  <c r="J228" i="200"/>
  <c r="G228" i="200"/>
  <c r="D228" i="200"/>
  <c r="P227" i="200"/>
  <c r="M227" i="200"/>
  <c r="J227" i="200"/>
  <c r="G227" i="200"/>
  <c r="D227" i="200"/>
  <c r="P226" i="200"/>
  <c r="M226" i="200"/>
  <c r="J226" i="200"/>
  <c r="G226" i="200"/>
  <c r="D226" i="200"/>
  <c r="P225" i="200"/>
  <c r="M225" i="200"/>
  <c r="J225" i="200"/>
  <c r="G225" i="200"/>
  <c r="D225" i="200"/>
  <c r="P224" i="200"/>
  <c r="M224" i="200"/>
  <c r="J224" i="200"/>
  <c r="G224" i="200"/>
  <c r="D224" i="200"/>
  <c r="P223" i="200"/>
  <c r="M223" i="200"/>
  <c r="J223" i="200"/>
  <c r="G223" i="200"/>
  <c r="D223" i="200"/>
  <c r="P222" i="200"/>
  <c r="M222" i="200"/>
  <c r="J222" i="200"/>
  <c r="G222" i="200"/>
  <c r="D222" i="200"/>
  <c r="P221" i="200"/>
  <c r="M221" i="200"/>
  <c r="J221" i="200"/>
  <c r="G221" i="200"/>
  <c r="D221" i="200"/>
  <c r="P220" i="200"/>
  <c r="M220" i="200"/>
  <c r="J220" i="200"/>
  <c r="G220" i="200"/>
  <c r="D220" i="200"/>
  <c r="P219" i="200"/>
  <c r="M219" i="200"/>
  <c r="J219" i="200"/>
  <c r="G219" i="200"/>
  <c r="D219" i="200"/>
  <c r="P218" i="200"/>
  <c r="M218" i="200"/>
  <c r="J218" i="200"/>
  <c r="G218" i="200"/>
  <c r="D218" i="200"/>
  <c r="P217" i="200"/>
  <c r="M217" i="200"/>
  <c r="J217" i="200"/>
  <c r="G217" i="200"/>
  <c r="D217" i="200"/>
  <c r="P216" i="200"/>
  <c r="M216" i="200"/>
  <c r="J216" i="200"/>
  <c r="G216" i="200"/>
  <c r="D216" i="200"/>
  <c r="P215" i="200"/>
  <c r="M215" i="200"/>
  <c r="J215" i="200"/>
  <c r="G215" i="200"/>
  <c r="D215" i="200"/>
  <c r="P214" i="200"/>
  <c r="M214" i="200"/>
  <c r="J214" i="200"/>
  <c r="G214" i="200"/>
  <c r="D214" i="200"/>
  <c r="P213" i="200"/>
  <c r="M213" i="200"/>
  <c r="J213" i="200"/>
  <c r="G213" i="200"/>
  <c r="D213" i="200"/>
  <c r="P212" i="200"/>
  <c r="M212" i="200"/>
  <c r="J212" i="200"/>
  <c r="G212" i="200"/>
  <c r="D212" i="200"/>
  <c r="P211" i="200"/>
  <c r="M211" i="200"/>
  <c r="J211" i="200"/>
  <c r="G211" i="200"/>
  <c r="D211" i="200"/>
  <c r="P210" i="200"/>
  <c r="M210" i="200"/>
  <c r="J210" i="200"/>
  <c r="G210" i="200"/>
  <c r="D210" i="200"/>
  <c r="P209" i="200"/>
  <c r="M209" i="200"/>
  <c r="J209" i="200"/>
  <c r="G209" i="200"/>
  <c r="D209" i="200"/>
  <c r="P208" i="200"/>
  <c r="M208" i="200"/>
  <c r="J208" i="200"/>
  <c r="G208" i="200"/>
  <c r="D208" i="200"/>
  <c r="P207" i="200"/>
  <c r="M207" i="200"/>
  <c r="J207" i="200"/>
  <c r="G207" i="200"/>
  <c r="D207" i="200"/>
  <c r="P206" i="200"/>
  <c r="M206" i="200"/>
  <c r="J206" i="200"/>
  <c r="G206" i="200"/>
  <c r="D206" i="200"/>
  <c r="P205" i="200"/>
  <c r="M205" i="200"/>
  <c r="J205" i="200"/>
  <c r="G205" i="200"/>
  <c r="D205" i="200"/>
  <c r="P204" i="200"/>
  <c r="M204" i="200"/>
  <c r="J204" i="200"/>
  <c r="G204" i="200"/>
  <c r="D204" i="200"/>
  <c r="P203" i="200"/>
  <c r="M203" i="200"/>
  <c r="G203" i="200"/>
  <c r="D203" i="200"/>
  <c r="P202" i="200"/>
  <c r="M202" i="200"/>
  <c r="J202" i="200"/>
  <c r="G202" i="200"/>
  <c r="D202" i="200"/>
  <c r="P201" i="200"/>
  <c r="M201" i="200"/>
  <c r="J201" i="200"/>
  <c r="G201" i="200"/>
  <c r="D201" i="200"/>
  <c r="P200" i="200"/>
  <c r="M200" i="200"/>
  <c r="J200" i="200"/>
  <c r="G200" i="200"/>
  <c r="D200" i="200"/>
  <c r="P199" i="200"/>
  <c r="M199" i="200"/>
  <c r="J199" i="200"/>
  <c r="G199" i="200"/>
  <c r="D199" i="200"/>
  <c r="P198" i="200"/>
  <c r="M198" i="200"/>
  <c r="J198" i="200"/>
  <c r="G198" i="200"/>
  <c r="D198" i="200"/>
  <c r="P197" i="200"/>
  <c r="M197" i="200"/>
  <c r="J197" i="200"/>
  <c r="G197" i="200"/>
  <c r="D197" i="200"/>
  <c r="P196" i="200"/>
  <c r="M196" i="200"/>
  <c r="J196" i="200"/>
  <c r="G196" i="200"/>
  <c r="D196" i="200"/>
  <c r="P195" i="200"/>
  <c r="M195" i="200"/>
  <c r="J195" i="200"/>
  <c r="G195" i="200"/>
  <c r="D195" i="200"/>
  <c r="P194" i="200"/>
  <c r="M194" i="200"/>
  <c r="J194" i="200"/>
  <c r="G194" i="200"/>
  <c r="D194" i="200"/>
  <c r="P193" i="200"/>
  <c r="M193" i="200"/>
  <c r="J193" i="200"/>
  <c r="G193" i="200"/>
  <c r="D193" i="200"/>
  <c r="P192" i="200"/>
  <c r="M192" i="200"/>
  <c r="J192" i="200"/>
  <c r="G192" i="200"/>
  <c r="D192" i="200"/>
  <c r="P191" i="200"/>
  <c r="M191" i="200"/>
  <c r="J191" i="200"/>
  <c r="G191" i="200"/>
  <c r="D191" i="200"/>
  <c r="P190" i="200"/>
  <c r="M190" i="200"/>
  <c r="J190" i="200"/>
  <c r="G190" i="200"/>
  <c r="D190" i="200"/>
  <c r="P189" i="200"/>
  <c r="M189" i="200"/>
  <c r="J189" i="200"/>
  <c r="G189" i="200"/>
  <c r="D189" i="200"/>
  <c r="P188" i="200"/>
  <c r="M188" i="200"/>
  <c r="J188" i="200"/>
  <c r="G188" i="200"/>
  <c r="D188" i="200"/>
  <c r="P187" i="200"/>
  <c r="M187" i="200"/>
  <c r="J187" i="200"/>
  <c r="G187" i="200"/>
  <c r="D187" i="200"/>
  <c r="P186" i="200"/>
  <c r="M186" i="200"/>
  <c r="J186" i="200"/>
  <c r="G186" i="200"/>
  <c r="D186" i="200"/>
  <c r="P185" i="200"/>
  <c r="M185" i="200"/>
  <c r="J185" i="200"/>
  <c r="G185" i="200"/>
  <c r="D185" i="200"/>
  <c r="P184" i="200"/>
  <c r="M184" i="200"/>
  <c r="J184" i="200"/>
  <c r="G184" i="200"/>
  <c r="D184" i="200"/>
  <c r="P183" i="200"/>
  <c r="M183" i="200"/>
  <c r="J183" i="200"/>
  <c r="G183" i="200"/>
  <c r="D183" i="200"/>
  <c r="P182" i="200"/>
  <c r="M182" i="200"/>
  <c r="J182" i="200"/>
  <c r="G182" i="200"/>
  <c r="D182" i="200"/>
  <c r="P181" i="200"/>
  <c r="M181" i="200"/>
  <c r="J181" i="200"/>
  <c r="G181" i="200"/>
  <c r="D181" i="200"/>
  <c r="P180" i="200"/>
  <c r="M180" i="200"/>
  <c r="J180" i="200"/>
  <c r="G180" i="200"/>
  <c r="D180" i="200"/>
  <c r="P179" i="200"/>
  <c r="M179" i="200"/>
  <c r="J179" i="200"/>
  <c r="G179" i="200"/>
  <c r="D179" i="200"/>
  <c r="P178" i="200"/>
  <c r="M178" i="200"/>
  <c r="J178" i="200"/>
  <c r="G178" i="200"/>
  <c r="D178" i="200"/>
  <c r="P177" i="200"/>
  <c r="M177" i="200"/>
  <c r="J177" i="200"/>
  <c r="G177" i="200"/>
  <c r="D177" i="200"/>
  <c r="P176" i="200"/>
  <c r="M176" i="200"/>
  <c r="J176" i="200"/>
  <c r="G176" i="200"/>
  <c r="D176" i="200"/>
  <c r="P175" i="200"/>
  <c r="M175" i="200"/>
  <c r="J175" i="200"/>
  <c r="G175" i="200"/>
  <c r="D175" i="200"/>
  <c r="P174" i="200"/>
  <c r="M174" i="200"/>
  <c r="J174" i="200"/>
  <c r="G174" i="200"/>
  <c r="D174" i="200"/>
  <c r="P173" i="200"/>
  <c r="M173" i="200"/>
  <c r="J173" i="200"/>
  <c r="G173" i="200"/>
  <c r="D173" i="200"/>
  <c r="P172" i="200"/>
  <c r="M172" i="200"/>
  <c r="J172" i="200"/>
  <c r="G172" i="200"/>
  <c r="D172" i="200"/>
  <c r="P171" i="200"/>
  <c r="M171" i="200"/>
  <c r="J171" i="200"/>
  <c r="G171" i="200"/>
  <c r="D171" i="200"/>
  <c r="P170" i="200"/>
  <c r="M170" i="200"/>
  <c r="J170" i="200"/>
  <c r="G170" i="200"/>
  <c r="D170" i="200"/>
  <c r="P169" i="200"/>
  <c r="M169" i="200"/>
  <c r="J169" i="200"/>
  <c r="G169" i="200"/>
  <c r="D169" i="200"/>
  <c r="P168" i="200"/>
  <c r="M168" i="200"/>
  <c r="J168" i="200"/>
  <c r="G168" i="200"/>
  <c r="D168" i="200"/>
  <c r="P167" i="200"/>
  <c r="M167" i="200"/>
  <c r="J167" i="200"/>
  <c r="G167" i="200"/>
  <c r="D167" i="200"/>
  <c r="P166" i="200"/>
  <c r="M166" i="200"/>
  <c r="J166" i="200"/>
  <c r="G166" i="200"/>
  <c r="D166" i="200"/>
  <c r="P165" i="200"/>
  <c r="M165" i="200"/>
  <c r="J165" i="200"/>
  <c r="G165" i="200"/>
  <c r="D165" i="200"/>
  <c r="P164" i="200"/>
  <c r="M164" i="200"/>
  <c r="J164" i="200"/>
  <c r="G164" i="200"/>
  <c r="D164" i="200"/>
  <c r="P163" i="200"/>
  <c r="J163" i="200"/>
  <c r="G163" i="200"/>
  <c r="D163" i="200"/>
  <c r="P162" i="200"/>
  <c r="J162" i="200"/>
  <c r="G162" i="200"/>
  <c r="D162" i="200"/>
  <c r="P161" i="200"/>
  <c r="J161" i="200"/>
  <c r="G161" i="200"/>
  <c r="D161" i="200"/>
  <c r="P160" i="200"/>
  <c r="J160" i="200"/>
  <c r="G160" i="200"/>
  <c r="D160" i="200"/>
  <c r="P159" i="200"/>
  <c r="M159" i="200"/>
  <c r="J159" i="200"/>
  <c r="G159" i="200"/>
  <c r="D159" i="200"/>
  <c r="P158" i="200"/>
  <c r="M158" i="200"/>
  <c r="J158" i="200"/>
  <c r="G158" i="200"/>
  <c r="D158" i="200"/>
  <c r="P157" i="200"/>
  <c r="M157" i="200"/>
  <c r="J157" i="200"/>
  <c r="G157" i="200"/>
  <c r="D157" i="200"/>
  <c r="P156" i="200"/>
  <c r="M156" i="200"/>
  <c r="J156" i="200"/>
  <c r="G156" i="200"/>
  <c r="D156" i="200"/>
  <c r="P155" i="200"/>
  <c r="M155" i="200"/>
  <c r="J155" i="200"/>
  <c r="G155" i="200"/>
  <c r="D155" i="200"/>
  <c r="P154" i="200"/>
  <c r="M154" i="200"/>
  <c r="J154" i="200"/>
  <c r="G154" i="200"/>
  <c r="D154" i="200"/>
  <c r="P153" i="200"/>
  <c r="M153" i="200"/>
  <c r="J153" i="200"/>
  <c r="G153" i="200"/>
  <c r="D153" i="200"/>
  <c r="P152" i="200"/>
  <c r="M152" i="200"/>
  <c r="J152" i="200"/>
  <c r="G152" i="200"/>
  <c r="D152" i="200"/>
  <c r="P151" i="200"/>
  <c r="M151" i="200"/>
  <c r="J151" i="200"/>
  <c r="G151" i="200"/>
  <c r="D151" i="200"/>
  <c r="P150" i="200"/>
  <c r="M150" i="200"/>
  <c r="J150" i="200"/>
  <c r="G150" i="200"/>
  <c r="D150" i="200"/>
  <c r="M149" i="200"/>
  <c r="J149" i="200"/>
  <c r="G149" i="200"/>
  <c r="D149" i="200"/>
  <c r="M148" i="200"/>
  <c r="J148" i="200"/>
  <c r="G148" i="200"/>
  <c r="D148" i="200"/>
  <c r="M147" i="200"/>
  <c r="J147" i="200"/>
  <c r="G147" i="200"/>
  <c r="D147" i="200"/>
  <c r="M146" i="200"/>
  <c r="J146" i="200"/>
  <c r="G146" i="200"/>
  <c r="D146" i="200"/>
  <c r="M145" i="200"/>
  <c r="J145" i="200"/>
  <c r="G145" i="200"/>
  <c r="D145" i="200"/>
  <c r="M144" i="200"/>
  <c r="J144" i="200"/>
  <c r="G144" i="200"/>
  <c r="D144" i="200"/>
  <c r="M143" i="200"/>
  <c r="J143" i="200"/>
  <c r="G143" i="200"/>
  <c r="D143" i="200"/>
  <c r="P142" i="200"/>
  <c r="M142" i="200"/>
  <c r="J142" i="200"/>
  <c r="G142" i="200"/>
  <c r="D142" i="200"/>
  <c r="P141" i="200"/>
  <c r="M141" i="200"/>
  <c r="J141" i="200"/>
  <c r="G141" i="200"/>
  <c r="D141" i="200"/>
  <c r="P140" i="200"/>
  <c r="M140" i="200"/>
  <c r="J140" i="200"/>
  <c r="G140" i="200"/>
  <c r="D140" i="200"/>
  <c r="P139" i="200"/>
  <c r="M139" i="200"/>
  <c r="J139" i="200"/>
  <c r="G139" i="200"/>
  <c r="D139" i="200"/>
  <c r="P138" i="200"/>
  <c r="M138" i="200"/>
  <c r="J138" i="200"/>
  <c r="G138" i="200"/>
  <c r="D138" i="200"/>
  <c r="P137" i="200"/>
  <c r="M137" i="200"/>
  <c r="J137" i="200"/>
  <c r="G137" i="200"/>
  <c r="D137" i="200"/>
  <c r="P136" i="200"/>
  <c r="M136" i="200"/>
  <c r="J136" i="200"/>
  <c r="G136" i="200"/>
  <c r="D136" i="200"/>
  <c r="P135" i="200"/>
  <c r="M135" i="200"/>
  <c r="J135" i="200"/>
  <c r="G135" i="200"/>
  <c r="D135" i="200"/>
  <c r="P134" i="200"/>
  <c r="M134" i="200"/>
  <c r="J134" i="200"/>
  <c r="G134" i="200"/>
  <c r="D134" i="200"/>
  <c r="P133" i="200"/>
  <c r="M133" i="200"/>
  <c r="J133" i="200"/>
  <c r="G133" i="200"/>
  <c r="D133" i="200"/>
  <c r="P132" i="200"/>
  <c r="M132" i="200"/>
  <c r="J132" i="200"/>
  <c r="G132" i="200"/>
  <c r="D132" i="200"/>
  <c r="P131" i="200"/>
  <c r="M131" i="200"/>
  <c r="J131" i="200"/>
  <c r="G131" i="200"/>
  <c r="D131" i="200"/>
  <c r="P130" i="200"/>
  <c r="M130" i="200"/>
  <c r="J130" i="200"/>
  <c r="G130" i="200"/>
  <c r="D130" i="200"/>
  <c r="P129" i="200"/>
  <c r="M129" i="200"/>
  <c r="J129" i="200"/>
  <c r="G129" i="200"/>
  <c r="D129" i="200"/>
  <c r="P128" i="200"/>
  <c r="M128" i="200"/>
  <c r="J128" i="200"/>
  <c r="G128" i="200"/>
  <c r="D128" i="200"/>
  <c r="P127" i="200"/>
  <c r="M127" i="200"/>
  <c r="J127" i="200"/>
  <c r="G127" i="200"/>
  <c r="D127" i="200"/>
  <c r="P126" i="200"/>
  <c r="M126" i="200"/>
  <c r="J126" i="200"/>
  <c r="G126" i="200"/>
  <c r="D126" i="200"/>
  <c r="P125" i="200"/>
  <c r="M125" i="200"/>
  <c r="J125" i="200"/>
  <c r="G125" i="200"/>
  <c r="D125" i="200"/>
  <c r="P124" i="200"/>
  <c r="M124" i="200"/>
  <c r="J124" i="200"/>
  <c r="G124" i="200"/>
  <c r="D124" i="200"/>
  <c r="P123" i="200"/>
  <c r="M123" i="200"/>
  <c r="J123" i="200"/>
  <c r="G123" i="200"/>
  <c r="D123" i="200"/>
  <c r="P122" i="200"/>
  <c r="M122" i="200"/>
  <c r="J122" i="200"/>
  <c r="G122" i="200"/>
  <c r="D122" i="200"/>
  <c r="P121" i="200"/>
  <c r="M121" i="200"/>
  <c r="J121" i="200"/>
  <c r="G121" i="200"/>
  <c r="D121" i="200"/>
  <c r="P120" i="200"/>
  <c r="M120" i="200"/>
  <c r="J120" i="200"/>
  <c r="G120" i="200"/>
  <c r="D120" i="200"/>
  <c r="P119" i="200"/>
  <c r="M119" i="200"/>
  <c r="J119" i="200"/>
  <c r="G119" i="200"/>
  <c r="D119" i="200"/>
  <c r="P118" i="200"/>
  <c r="M118" i="200"/>
  <c r="J118" i="200"/>
  <c r="G118" i="200"/>
  <c r="D118" i="200"/>
  <c r="P117" i="200"/>
  <c r="M117" i="200"/>
  <c r="J117" i="200"/>
  <c r="G117" i="200"/>
  <c r="D117" i="200"/>
  <c r="P116" i="200"/>
  <c r="M116" i="200"/>
  <c r="J116" i="200"/>
  <c r="G116" i="200"/>
  <c r="D116" i="200"/>
  <c r="P115" i="200"/>
  <c r="M115" i="200"/>
  <c r="J115" i="200"/>
  <c r="G115" i="200"/>
  <c r="D115" i="200"/>
  <c r="P114" i="200"/>
  <c r="M114" i="200"/>
  <c r="J114" i="200"/>
  <c r="G114" i="200"/>
  <c r="D114" i="200"/>
  <c r="P113" i="200"/>
  <c r="M113" i="200"/>
  <c r="J113" i="200"/>
  <c r="G113" i="200"/>
  <c r="D113" i="200"/>
  <c r="P112" i="200"/>
  <c r="M112" i="200"/>
  <c r="G112" i="200"/>
  <c r="D112" i="200"/>
  <c r="P111" i="200"/>
  <c r="M111" i="200"/>
  <c r="J111" i="200"/>
  <c r="G111" i="200"/>
  <c r="D111" i="200"/>
  <c r="P110" i="200"/>
  <c r="M110" i="200"/>
  <c r="J110" i="200"/>
  <c r="G110" i="200"/>
  <c r="D110" i="200"/>
  <c r="P109" i="200"/>
  <c r="M109" i="200"/>
  <c r="J109" i="200"/>
  <c r="G109" i="200"/>
  <c r="D109" i="200"/>
  <c r="P108" i="200"/>
  <c r="M108" i="200"/>
  <c r="J108" i="200"/>
  <c r="G108" i="200"/>
  <c r="D108" i="200"/>
  <c r="P107" i="200"/>
  <c r="M107" i="200"/>
  <c r="J107" i="200"/>
  <c r="G107" i="200"/>
  <c r="D107" i="200"/>
  <c r="P106" i="200"/>
  <c r="M106" i="200"/>
  <c r="J106" i="200"/>
  <c r="G106" i="200"/>
  <c r="D106" i="200"/>
  <c r="P105" i="200"/>
  <c r="M105" i="200"/>
  <c r="J105" i="200"/>
  <c r="G105" i="200"/>
  <c r="D105" i="200"/>
  <c r="P104" i="200"/>
  <c r="M104" i="200"/>
  <c r="J104" i="200"/>
  <c r="G104" i="200"/>
  <c r="D104" i="200"/>
  <c r="P103" i="200"/>
  <c r="M103" i="200"/>
  <c r="J103" i="200"/>
  <c r="G103" i="200"/>
  <c r="D103" i="200"/>
  <c r="P102" i="200"/>
  <c r="M102" i="200"/>
  <c r="J102" i="200"/>
  <c r="G102" i="200"/>
  <c r="D102" i="200"/>
  <c r="P101" i="200"/>
  <c r="M101" i="200"/>
  <c r="J101" i="200"/>
  <c r="G101" i="200"/>
  <c r="D101" i="200"/>
  <c r="P100" i="200"/>
  <c r="M100" i="200"/>
  <c r="J100" i="200"/>
  <c r="G100" i="200"/>
  <c r="D100" i="200"/>
  <c r="P99" i="200"/>
  <c r="M99" i="200"/>
  <c r="J99" i="200"/>
  <c r="G99" i="200"/>
  <c r="D99" i="200"/>
  <c r="P98" i="200"/>
  <c r="M98" i="200"/>
  <c r="J98" i="200"/>
  <c r="G98" i="200"/>
  <c r="D98" i="200"/>
  <c r="P97" i="200"/>
  <c r="M97" i="200"/>
  <c r="J97" i="200"/>
  <c r="G97" i="200"/>
  <c r="D97" i="200"/>
  <c r="P96" i="200"/>
  <c r="M96" i="200"/>
  <c r="J96" i="200"/>
  <c r="G96" i="200"/>
  <c r="D96" i="200"/>
  <c r="P95" i="200"/>
  <c r="M95" i="200"/>
  <c r="J95" i="200"/>
  <c r="G95" i="200"/>
  <c r="D95" i="200"/>
  <c r="P94" i="200"/>
  <c r="M94" i="200"/>
  <c r="J94" i="200"/>
  <c r="G94" i="200"/>
  <c r="D94" i="200"/>
  <c r="P93" i="200"/>
  <c r="M93" i="200"/>
  <c r="J93" i="200"/>
  <c r="G93" i="200"/>
  <c r="D93" i="200"/>
  <c r="P92" i="200"/>
  <c r="M92" i="200"/>
  <c r="J92" i="200"/>
  <c r="G92" i="200"/>
  <c r="D92" i="200"/>
  <c r="P91" i="200"/>
  <c r="M91" i="200"/>
  <c r="J91" i="200"/>
  <c r="G91" i="200"/>
  <c r="D91" i="200"/>
  <c r="P90" i="200"/>
  <c r="M90" i="200"/>
  <c r="J90" i="200"/>
  <c r="G90" i="200"/>
  <c r="D90" i="200"/>
  <c r="P89" i="200"/>
  <c r="M89" i="200"/>
  <c r="J89" i="200"/>
  <c r="G89" i="200"/>
  <c r="D89" i="200"/>
  <c r="P88" i="200"/>
  <c r="M88" i="200"/>
  <c r="J88" i="200"/>
  <c r="G88" i="200"/>
  <c r="D88" i="200"/>
  <c r="P87" i="200"/>
  <c r="M87" i="200"/>
  <c r="J87" i="200"/>
  <c r="G87" i="200"/>
  <c r="D87" i="200"/>
  <c r="P86" i="200"/>
  <c r="M86" i="200"/>
  <c r="J86" i="200"/>
  <c r="G86" i="200"/>
  <c r="D86" i="200"/>
  <c r="P85" i="200"/>
  <c r="M85" i="200"/>
  <c r="J85" i="200"/>
  <c r="G85" i="200"/>
  <c r="D85" i="200"/>
  <c r="P84" i="200"/>
  <c r="M84" i="200"/>
  <c r="J84" i="200"/>
  <c r="G84" i="200"/>
  <c r="D84" i="200"/>
  <c r="P83" i="200"/>
  <c r="M83" i="200"/>
  <c r="J83" i="200"/>
  <c r="G83" i="200"/>
  <c r="D83" i="200"/>
  <c r="P82" i="200"/>
  <c r="M82" i="200"/>
  <c r="J82" i="200"/>
  <c r="G82" i="200"/>
  <c r="D82" i="200"/>
  <c r="P81" i="200"/>
  <c r="M81" i="200"/>
  <c r="J81" i="200"/>
  <c r="G81" i="200"/>
  <c r="D81" i="200"/>
  <c r="P80" i="200"/>
  <c r="M80" i="200"/>
  <c r="J80" i="200"/>
  <c r="G80" i="200"/>
  <c r="D80" i="200"/>
  <c r="P79" i="200"/>
  <c r="M79" i="200"/>
  <c r="J79" i="200"/>
  <c r="G79" i="200"/>
  <c r="D79" i="200"/>
  <c r="P78" i="200"/>
  <c r="M78" i="200"/>
  <c r="J78" i="200"/>
  <c r="G78" i="200"/>
  <c r="D78" i="200"/>
  <c r="P77" i="200"/>
  <c r="M77" i="200"/>
  <c r="J77" i="200"/>
  <c r="G77" i="200"/>
  <c r="D77" i="200"/>
  <c r="P76" i="200"/>
  <c r="M76" i="200"/>
  <c r="J76" i="200"/>
  <c r="G76" i="200"/>
  <c r="D76" i="200"/>
  <c r="P75" i="200"/>
  <c r="M75" i="200"/>
  <c r="J75" i="200"/>
  <c r="G75" i="200"/>
  <c r="D75" i="200"/>
  <c r="P74" i="200"/>
  <c r="M74" i="200"/>
  <c r="J74" i="200"/>
  <c r="G74" i="200"/>
  <c r="D74" i="200"/>
  <c r="P73" i="200"/>
  <c r="M73" i="200"/>
  <c r="J73" i="200"/>
  <c r="G73" i="200"/>
  <c r="D73" i="200"/>
  <c r="P72" i="200"/>
  <c r="M72" i="200"/>
  <c r="J72" i="200"/>
  <c r="G72" i="200"/>
  <c r="D72" i="200"/>
  <c r="P71" i="200"/>
  <c r="M71" i="200"/>
  <c r="J71" i="200"/>
  <c r="G71" i="200"/>
  <c r="D71" i="200"/>
  <c r="P70" i="200"/>
  <c r="M70" i="200"/>
  <c r="J70" i="200"/>
  <c r="G70" i="200"/>
  <c r="D70" i="200"/>
  <c r="P69" i="200"/>
  <c r="M69" i="200"/>
  <c r="J69" i="200"/>
  <c r="G69" i="200"/>
  <c r="D69" i="200"/>
  <c r="P68" i="200"/>
  <c r="M68" i="200"/>
  <c r="J68" i="200"/>
  <c r="G68" i="200"/>
  <c r="D68" i="200"/>
  <c r="P67" i="200"/>
  <c r="M67" i="200"/>
  <c r="J67" i="200"/>
  <c r="G67" i="200"/>
  <c r="D67" i="200"/>
  <c r="P66" i="200"/>
  <c r="M66" i="200"/>
  <c r="J66" i="200"/>
  <c r="G66" i="200"/>
  <c r="D66" i="200"/>
  <c r="P65" i="200"/>
  <c r="M65" i="200"/>
  <c r="J65" i="200"/>
  <c r="G65" i="200"/>
  <c r="D65" i="200"/>
  <c r="P64" i="200"/>
  <c r="M64" i="200"/>
  <c r="J64" i="200"/>
  <c r="G64" i="200"/>
  <c r="D64" i="200"/>
  <c r="P63" i="200"/>
  <c r="M63" i="200"/>
  <c r="J63" i="200"/>
  <c r="G63" i="200"/>
  <c r="D63" i="200"/>
  <c r="P62" i="200"/>
  <c r="M62" i="200"/>
  <c r="J62" i="200"/>
  <c r="G62" i="200"/>
  <c r="D62" i="200"/>
  <c r="P61" i="200"/>
  <c r="M61" i="200"/>
  <c r="J61" i="200"/>
  <c r="G61" i="200"/>
  <c r="D61" i="200"/>
  <c r="P60" i="200"/>
  <c r="M60" i="200"/>
  <c r="J60" i="200"/>
  <c r="G60" i="200"/>
  <c r="D60" i="200"/>
  <c r="P59" i="200"/>
  <c r="M59" i="200"/>
  <c r="J59" i="200"/>
  <c r="G59" i="200"/>
  <c r="D59" i="200"/>
  <c r="P58" i="200"/>
  <c r="M58" i="200"/>
  <c r="J58" i="200"/>
  <c r="G58" i="200"/>
  <c r="D58" i="200"/>
  <c r="P57" i="200"/>
  <c r="M57" i="200"/>
  <c r="J57" i="200"/>
  <c r="G57" i="200"/>
  <c r="D57" i="200"/>
  <c r="P56" i="200"/>
  <c r="M56" i="200"/>
  <c r="J56" i="200"/>
  <c r="G56" i="200"/>
  <c r="D56" i="200"/>
  <c r="P55" i="200"/>
  <c r="M55" i="200"/>
  <c r="J55" i="200"/>
  <c r="G55" i="200"/>
  <c r="D55" i="200"/>
  <c r="P54" i="200"/>
  <c r="M54" i="200"/>
  <c r="J54" i="200"/>
  <c r="G54" i="200"/>
  <c r="D54" i="200"/>
  <c r="P53" i="200"/>
  <c r="M53" i="200"/>
  <c r="J53" i="200"/>
  <c r="G53" i="200"/>
  <c r="D53" i="200"/>
  <c r="P52" i="200"/>
  <c r="M52" i="200"/>
  <c r="J52" i="200"/>
  <c r="G52" i="200"/>
  <c r="D52" i="200"/>
  <c r="P51" i="200"/>
  <c r="M51" i="200"/>
  <c r="J51" i="200"/>
  <c r="G51" i="200"/>
  <c r="D51" i="200"/>
  <c r="P50" i="200"/>
  <c r="M50" i="200"/>
  <c r="J50" i="200"/>
  <c r="G50" i="200"/>
  <c r="D50" i="200"/>
  <c r="P49" i="200"/>
  <c r="M49" i="200"/>
  <c r="J49" i="200"/>
  <c r="G49" i="200"/>
  <c r="D49" i="200"/>
  <c r="P48" i="200"/>
  <c r="M48" i="200"/>
  <c r="J48" i="200"/>
  <c r="G48" i="200"/>
  <c r="D48" i="200"/>
  <c r="P47" i="200"/>
  <c r="M47" i="200"/>
  <c r="J47" i="200"/>
  <c r="G47" i="200"/>
  <c r="D47" i="200"/>
  <c r="P46" i="200"/>
  <c r="M46" i="200"/>
  <c r="J46" i="200"/>
  <c r="G46" i="200"/>
  <c r="D46" i="200"/>
  <c r="P45" i="200"/>
  <c r="M45" i="200"/>
  <c r="J45" i="200"/>
  <c r="G45" i="200"/>
  <c r="D45" i="200"/>
  <c r="P44" i="200"/>
  <c r="M44" i="200"/>
  <c r="J44" i="200"/>
  <c r="G44" i="200"/>
  <c r="D44" i="200"/>
  <c r="P43" i="200"/>
  <c r="M43" i="200"/>
  <c r="J43" i="200"/>
  <c r="G43" i="200"/>
  <c r="D43" i="200"/>
  <c r="P42" i="200"/>
  <c r="M42" i="200"/>
  <c r="J42" i="200"/>
  <c r="G42" i="200"/>
  <c r="D42" i="200"/>
  <c r="P41" i="200"/>
  <c r="M41" i="200"/>
  <c r="J41" i="200"/>
  <c r="G41" i="200"/>
  <c r="D41" i="200"/>
  <c r="P40" i="200"/>
  <c r="M40" i="200"/>
  <c r="J40" i="200"/>
  <c r="G40" i="200"/>
  <c r="D40" i="200"/>
  <c r="P39" i="200"/>
  <c r="M39" i="200"/>
  <c r="J39" i="200"/>
  <c r="G39" i="200"/>
  <c r="D39" i="200"/>
  <c r="P38" i="200"/>
  <c r="M38" i="200"/>
  <c r="J38" i="200"/>
  <c r="G38" i="200"/>
  <c r="D38" i="200"/>
  <c r="P37" i="200"/>
  <c r="M37" i="200"/>
  <c r="J37" i="200"/>
  <c r="G37" i="200"/>
  <c r="D37" i="200"/>
  <c r="P36" i="200"/>
  <c r="M36" i="200"/>
  <c r="J36" i="200"/>
  <c r="G36" i="200"/>
  <c r="D36" i="200"/>
  <c r="P35" i="200"/>
  <c r="M35" i="200"/>
  <c r="J35" i="200"/>
  <c r="G35" i="200"/>
  <c r="D35" i="200"/>
  <c r="P34" i="200"/>
  <c r="M34" i="200"/>
  <c r="J34" i="200"/>
  <c r="G34" i="200"/>
  <c r="D34" i="200"/>
  <c r="P33" i="200"/>
  <c r="M33" i="200"/>
  <c r="J33" i="200"/>
  <c r="G33" i="200"/>
  <c r="D33" i="200"/>
  <c r="P32" i="200"/>
  <c r="M32" i="200"/>
  <c r="J32" i="200"/>
  <c r="G32" i="200"/>
  <c r="D32" i="200"/>
  <c r="P31" i="200"/>
  <c r="M31" i="200"/>
  <c r="J31" i="200"/>
  <c r="G31" i="200"/>
  <c r="D31" i="200"/>
  <c r="P30" i="200"/>
  <c r="M30" i="200"/>
  <c r="J30" i="200"/>
  <c r="G30" i="200"/>
  <c r="D30" i="200"/>
  <c r="P29" i="200"/>
  <c r="M29" i="200"/>
  <c r="J29" i="200"/>
  <c r="G29" i="200"/>
  <c r="D29" i="200"/>
  <c r="P28" i="200"/>
  <c r="M28" i="200"/>
  <c r="J28" i="200"/>
  <c r="G28" i="200"/>
  <c r="D28" i="200"/>
  <c r="P27" i="200"/>
  <c r="M27" i="200"/>
  <c r="J27" i="200"/>
  <c r="G27" i="200"/>
  <c r="D27" i="200"/>
  <c r="P26" i="200"/>
  <c r="M26" i="200"/>
  <c r="J26" i="200"/>
  <c r="G26" i="200"/>
  <c r="D26" i="200"/>
  <c r="P25" i="200"/>
  <c r="M25" i="200"/>
  <c r="J25" i="200"/>
  <c r="G25" i="200"/>
  <c r="D25" i="200"/>
  <c r="P24" i="200"/>
  <c r="M24" i="200"/>
  <c r="J24" i="200"/>
  <c r="G24" i="200"/>
  <c r="D24" i="200"/>
  <c r="P23" i="200"/>
  <c r="M23" i="200"/>
  <c r="J23" i="200"/>
  <c r="G23" i="200"/>
  <c r="D23" i="200"/>
  <c r="P22" i="200"/>
  <c r="M22" i="200"/>
  <c r="J22" i="200"/>
  <c r="G22" i="200"/>
  <c r="D22" i="200"/>
  <c r="P21" i="200"/>
  <c r="M21" i="200"/>
  <c r="J21" i="200"/>
  <c r="G21" i="200"/>
  <c r="D21" i="200"/>
  <c r="P20" i="200"/>
  <c r="M20" i="200"/>
  <c r="J20" i="200"/>
  <c r="G20" i="200"/>
  <c r="D20" i="200"/>
  <c r="I14" i="200"/>
  <c r="H14" i="200"/>
  <c r="D13" i="200"/>
  <c r="D12" i="200"/>
  <c r="P5" i="200"/>
  <c r="J203" i="199"/>
  <c r="P158" i="199"/>
  <c r="P157" i="199"/>
  <c r="P156" i="199"/>
  <c r="P155" i="199"/>
  <c r="P154" i="199"/>
  <c r="P153" i="199"/>
  <c r="P152" i="199"/>
  <c r="P151" i="199"/>
  <c r="P150" i="199"/>
  <c r="J112" i="199"/>
  <c r="J111" i="199"/>
  <c r="P228" i="199"/>
  <c r="M228" i="199"/>
  <c r="J228" i="199"/>
  <c r="G228" i="199"/>
  <c r="D228" i="199"/>
  <c r="P227" i="199"/>
  <c r="M227" i="199"/>
  <c r="J227" i="199"/>
  <c r="G227" i="199"/>
  <c r="D227" i="199"/>
  <c r="P226" i="199"/>
  <c r="M226" i="199"/>
  <c r="J226" i="199"/>
  <c r="G226" i="199"/>
  <c r="D226" i="199"/>
  <c r="P225" i="199"/>
  <c r="M225" i="199"/>
  <c r="J225" i="199"/>
  <c r="G225" i="199"/>
  <c r="D225" i="199"/>
  <c r="P224" i="199"/>
  <c r="M224" i="199"/>
  <c r="J224" i="199"/>
  <c r="G224" i="199"/>
  <c r="D224" i="199"/>
  <c r="P223" i="199"/>
  <c r="M223" i="199"/>
  <c r="J223" i="199"/>
  <c r="G223" i="199"/>
  <c r="D223" i="199"/>
  <c r="P222" i="199"/>
  <c r="M222" i="199"/>
  <c r="J222" i="199"/>
  <c r="G222" i="199"/>
  <c r="D222" i="199"/>
  <c r="P221" i="199"/>
  <c r="M221" i="199"/>
  <c r="J221" i="199"/>
  <c r="G221" i="199"/>
  <c r="D221" i="199"/>
  <c r="P220" i="199"/>
  <c r="M220" i="199"/>
  <c r="J220" i="199"/>
  <c r="G220" i="199"/>
  <c r="D220" i="199"/>
  <c r="P219" i="199"/>
  <c r="M219" i="199"/>
  <c r="J219" i="199"/>
  <c r="G219" i="199"/>
  <c r="D219" i="199"/>
  <c r="P218" i="199"/>
  <c r="M218" i="199"/>
  <c r="J218" i="199"/>
  <c r="G218" i="199"/>
  <c r="D218" i="199"/>
  <c r="P217" i="199"/>
  <c r="M217" i="199"/>
  <c r="J217" i="199"/>
  <c r="G217" i="199"/>
  <c r="D217" i="199"/>
  <c r="P216" i="199"/>
  <c r="M216" i="199"/>
  <c r="J216" i="199"/>
  <c r="G216" i="199"/>
  <c r="D216" i="199"/>
  <c r="P215" i="199"/>
  <c r="M215" i="199"/>
  <c r="J215" i="199"/>
  <c r="G215" i="199"/>
  <c r="D215" i="199"/>
  <c r="P214" i="199"/>
  <c r="M214" i="199"/>
  <c r="J214" i="199"/>
  <c r="G214" i="199"/>
  <c r="D214" i="199"/>
  <c r="P213" i="199"/>
  <c r="M213" i="199"/>
  <c r="J213" i="199"/>
  <c r="G213" i="199"/>
  <c r="D213" i="199"/>
  <c r="P212" i="199"/>
  <c r="M212" i="199"/>
  <c r="J212" i="199"/>
  <c r="G212" i="199"/>
  <c r="D212" i="199"/>
  <c r="P211" i="199"/>
  <c r="M211" i="199"/>
  <c r="J211" i="199"/>
  <c r="G211" i="199"/>
  <c r="D211" i="199"/>
  <c r="P210" i="199"/>
  <c r="M210" i="199"/>
  <c r="J210" i="199"/>
  <c r="G210" i="199"/>
  <c r="D210" i="199"/>
  <c r="P209" i="199"/>
  <c r="M209" i="199"/>
  <c r="J209" i="199"/>
  <c r="G209" i="199"/>
  <c r="D209" i="199"/>
  <c r="P208" i="199"/>
  <c r="M208" i="199"/>
  <c r="J208" i="199"/>
  <c r="G208" i="199"/>
  <c r="D208" i="199"/>
  <c r="P207" i="199"/>
  <c r="M207" i="199"/>
  <c r="J207" i="199"/>
  <c r="G207" i="199"/>
  <c r="D207" i="199"/>
  <c r="P206" i="199"/>
  <c r="M206" i="199"/>
  <c r="J206" i="199"/>
  <c r="G206" i="199"/>
  <c r="D206" i="199"/>
  <c r="P205" i="199"/>
  <c r="M205" i="199"/>
  <c r="J205" i="199"/>
  <c r="G205" i="199"/>
  <c r="D205" i="199"/>
  <c r="P204" i="199"/>
  <c r="M204" i="199"/>
  <c r="J204" i="199"/>
  <c r="G204" i="199"/>
  <c r="D204" i="199"/>
  <c r="P203" i="199"/>
  <c r="M203" i="199"/>
  <c r="G203" i="199"/>
  <c r="D203" i="199"/>
  <c r="P202" i="199"/>
  <c r="M202" i="199"/>
  <c r="J202" i="199"/>
  <c r="G202" i="199"/>
  <c r="D202" i="199"/>
  <c r="P201" i="199"/>
  <c r="M201" i="199"/>
  <c r="J201" i="199"/>
  <c r="G201" i="199"/>
  <c r="D201" i="199"/>
  <c r="P200" i="199"/>
  <c r="M200" i="199"/>
  <c r="J200" i="199"/>
  <c r="G200" i="199"/>
  <c r="D200" i="199"/>
  <c r="P199" i="199"/>
  <c r="M199" i="199"/>
  <c r="J199" i="199"/>
  <c r="G199" i="199"/>
  <c r="D199" i="199"/>
  <c r="P198" i="199"/>
  <c r="M198" i="199"/>
  <c r="J198" i="199"/>
  <c r="G198" i="199"/>
  <c r="D198" i="199"/>
  <c r="P197" i="199"/>
  <c r="M197" i="199"/>
  <c r="J197" i="199"/>
  <c r="G197" i="199"/>
  <c r="D197" i="199"/>
  <c r="P196" i="199"/>
  <c r="M196" i="199"/>
  <c r="J196" i="199"/>
  <c r="G196" i="199"/>
  <c r="D196" i="199"/>
  <c r="P195" i="199"/>
  <c r="M195" i="199"/>
  <c r="J195" i="199"/>
  <c r="G195" i="199"/>
  <c r="D195" i="199"/>
  <c r="P194" i="199"/>
  <c r="M194" i="199"/>
  <c r="J194" i="199"/>
  <c r="G194" i="199"/>
  <c r="D194" i="199"/>
  <c r="P193" i="199"/>
  <c r="M193" i="199"/>
  <c r="J193" i="199"/>
  <c r="G193" i="199"/>
  <c r="D193" i="199"/>
  <c r="P192" i="199"/>
  <c r="M192" i="199"/>
  <c r="J192" i="199"/>
  <c r="G192" i="199"/>
  <c r="D192" i="199"/>
  <c r="P191" i="199"/>
  <c r="M191" i="199"/>
  <c r="J191" i="199"/>
  <c r="G191" i="199"/>
  <c r="D191" i="199"/>
  <c r="P190" i="199"/>
  <c r="M190" i="199"/>
  <c r="J190" i="199"/>
  <c r="G190" i="199"/>
  <c r="D190" i="199"/>
  <c r="P189" i="199"/>
  <c r="M189" i="199"/>
  <c r="J189" i="199"/>
  <c r="G189" i="199"/>
  <c r="D189" i="199"/>
  <c r="P188" i="199"/>
  <c r="M188" i="199"/>
  <c r="J188" i="199"/>
  <c r="G188" i="199"/>
  <c r="D188" i="199"/>
  <c r="P187" i="199"/>
  <c r="M187" i="199"/>
  <c r="J187" i="199"/>
  <c r="G187" i="199"/>
  <c r="D187" i="199"/>
  <c r="P186" i="199"/>
  <c r="M186" i="199"/>
  <c r="J186" i="199"/>
  <c r="G186" i="199"/>
  <c r="D186" i="199"/>
  <c r="P185" i="199"/>
  <c r="M185" i="199"/>
  <c r="J185" i="199"/>
  <c r="G185" i="199"/>
  <c r="D185" i="199"/>
  <c r="P184" i="199"/>
  <c r="M184" i="199"/>
  <c r="J184" i="199"/>
  <c r="G184" i="199"/>
  <c r="D184" i="199"/>
  <c r="P183" i="199"/>
  <c r="M183" i="199"/>
  <c r="J183" i="199"/>
  <c r="G183" i="199"/>
  <c r="D183" i="199"/>
  <c r="P182" i="199"/>
  <c r="M182" i="199"/>
  <c r="J182" i="199"/>
  <c r="G182" i="199"/>
  <c r="D182" i="199"/>
  <c r="P181" i="199"/>
  <c r="M181" i="199"/>
  <c r="J181" i="199"/>
  <c r="G181" i="199"/>
  <c r="D181" i="199"/>
  <c r="P180" i="199"/>
  <c r="M180" i="199"/>
  <c r="J180" i="199"/>
  <c r="G180" i="199"/>
  <c r="D180" i="199"/>
  <c r="P179" i="199"/>
  <c r="M179" i="199"/>
  <c r="J179" i="199"/>
  <c r="G179" i="199"/>
  <c r="D179" i="199"/>
  <c r="P178" i="199"/>
  <c r="M178" i="199"/>
  <c r="J178" i="199"/>
  <c r="G178" i="199"/>
  <c r="D178" i="199"/>
  <c r="P177" i="199"/>
  <c r="M177" i="199"/>
  <c r="J177" i="199"/>
  <c r="G177" i="199"/>
  <c r="D177" i="199"/>
  <c r="P176" i="199"/>
  <c r="M176" i="199"/>
  <c r="J176" i="199"/>
  <c r="G176" i="199"/>
  <c r="D176" i="199"/>
  <c r="P175" i="199"/>
  <c r="M175" i="199"/>
  <c r="J175" i="199"/>
  <c r="G175" i="199"/>
  <c r="D175" i="199"/>
  <c r="P174" i="199"/>
  <c r="M174" i="199"/>
  <c r="J174" i="199"/>
  <c r="G174" i="199"/>
  <c r="D174" i="199"/>
  <c r="P173" i="199"/>
  <c r="M173" i="199"/>
  <c r="J173" i="199"/>
  <c r="G173" i="199"/>
  <c r="D173" i="199"/>
  <c r="P172" i="199"/>
  <c r="M172" i="199"/>
  <c r="J172" i="199"/>
  <c r="G172" i="199"/>
  <c r="D172" i="199"/>
  <c r="P171" i="199"/>
  <c r="M171" i="199"/>
  <c r="J171" i="199"/>
  <c r="G171" i="199"/>
  <c r="D171" i="199"/>
  <c r="P170" i="199"/>
  <c r="M170" i="199"/>
  <c r="J170" i="199"/>
  <c r="G170" i="199"/>
  <c r="D170" i="199"/>
  <c r="P169" i="199"/>
  <c r="M169" i="199"/>
  <c r="J169" i="199"/>
  <c r="G169" i="199"/>
  <c r="D169" i="199"/>
  <c r="P168" i="199"/>
  <c r="M168" i="199"/>
  <c r="J168" i="199"/>
  <c r="G168" i="199"/>
  <c r="D168" i="199"/>
  <c r="P167" i="199"/>
  <c r="M167" i="199"/>
  <c r="J167" i="199"/>
  <c r="G167" i="199"/>
  <c r="D167" i="199"/>
  <c r="P166" i="199"/>
  <c r="M166" i="199"/>
  <c r="J166" i="199"/>
  <c r="G166" i="199"/>
  <c r="D166" i="199"/>
  <c r="P165" i="199"/>
  <c r="M165" i="199"/>
  <c r="J165" i="199"/>
  <c r="G165" i="199"/>
  <c r="D165" i="199"/>
  <c r="P164" i="199"/>
  <c r="M164" i="199"/>
  <c r="J164" i="199"/>
  <c r="G164" i="199"/>
  <c r="D164" i="199"/>
  <c r="P163" i="199"/>
  <c r="M163" i="199"/>
  <c r="J163" i="199"/>
  <c r="G163" i="199"/>
  <c r="D163" i="199"/>
  <c r="P162" i="199"/>
  <c r="M162" i="199"/>
  <c r="J162" i="199"/>
  <c r="G162" i="199"/>
  <c r="D162" i="199"/>
  <c r="P161" i="199"/>
  <c r="M161" i="199"/>
  <c r="J161" i="199"/>
  <c r="G161" i="199"/>
  <c r="D161" i="199"/>
  <c r="P160" i="199"/>
  <c r="M160" i="199"/>
  <c r="J160" i="199"/>
  <c r="G160" i="199"/>
  <c r="D160" i="199"/>
  <c r="P159" i="199"/>
  <c r="M159" i="199"/>
  <c r="J159" i="199"/>
  <c r="G159" i="199"/>
  <c r="D159" i="199"/>
  <c r="M158" i="199"/>
  <c r="J158" i="199"/>
  <c r="G158" i="199"/>
  <c r="D158" i="199"/>
  <c r="M157" i="199"/>
  <c r="J157" i="199"/>
  <c r="G157" i="199"/>
  <c r="D157" i="199"/>
  <c r="M156" i="199"/>
  <c r="J156" i="199"/>
  <c r="G156" i="199"/>
  <c r="D156" i="199"/>
  <c r="M155" i="199"/>
  <c r="J155" i="199"/>
  <c r="G155" i="199"/>
  <c r="D155" i="199"/>
  <c r="M154" i="199"/>
  <c r="J154" i="199"/>
  <c r="G154" i="199"/>
  <c r="D154" i="199"/>
  <c r="M153" i="199"/>
  <c r="J153" i="199"/>
  <c r="G153" i="199"/>
  <c r="D153" i="199"/>
  <c r="M152" i="199"/>
  <c r="J152" i="199"/>
  <c r="G152" i="199"/>
  <c r="D152" i="199"/>
  <c r="M151" i="199"/>
  <c r="J151" i="199"/>
  <c r="G151" i="199"/>
  <c r="D151" i="199"/>
  <c r="M150" i="199"/>
  <c r="J150" i="199"/>
  <c r="G150" i="199"/>
  <c r="D150" i="199"/>
  <c r="P149" i="199"/>
  <c r="M149" i="199"/>
  <c r="J149" i="199"/>
  <c r="G149" i="199"/>
  <c r="D149" i="199"/>
  <c r="P148" i="199"/>
  <c r="M148" i="199"/>
  <c r="J148" i="199"/>
  <c r="G148" i="199"/>
  <c r="D148" i="199"/>
  <c r="P147" i="199"/>
  <c r="M147" i="199"/>
  <c r="J147" i="199"/>
  <c r="G147" i="199"/>
  <c r="D147" i="199"/>
  <c r="P146" i="199"/>
  <c r="M146" i="199"/>
  <c r="J146" i="199"/>
  <c r="G146" i="199"/>
  <c r="D146" i="199"/>
  <c r="P145" i="199"/>
  <c r="M145" i="199"/>
  <c r="J145" i="199"/>
  <c r="G145" i="199"/>
  <c r="D145" i="199"/>
  <c r="P144" i="199"/>
  <c r="M144" i="199"/>
  <c r="J144" i="199"/>
  <c r="G144" i="199"/>
  <c r="D144" i="199"/>
  <c r="P143" i="199"/>
  <c r="M143" i="199"/>
  <c r="J143" i="199"/>
  <c r="G143" i="199"/>
  <c r="D143" i="199"/>
  <c r="P142" i="199"/>
  <c r="M142" i="199"/>
  <c r="J142" i="199"/>
  <c r="G142" i="199"/>
  <c r="D142" i="199"/>
  <c r="P141" i="199"/>
  <c r="M141" i="199"/>
  <c r="J141" i="199"/>
  <c r="G141" i="199"/>
  <c r="D141" i="199"/>
  <c r="P140" i="199"/>
  <c r="M140" i="199"/>
  <c r="J140" i="199"/>
  <c r="G140" i="199"/>
  <c r="D140" i="199"/>
  <c r="P139" i="199"/>
  <c r="M139" i="199"/>
  <c r="J139" i="199"/>
  <c r="G139" i="199"/>
  <c r="D139" i="199"/>
  <c r="P138" i="199"/>
  <c r="M138" i="199"/>
  <c r="J138" i="199"/>
  <c r="G138" i="199"/>
  <c r="D138" i="199"/>
  <c r="P137" i="199"/>
  <c r="M137" i="199"/>
  <c r="J137" i="199"/>
  <c r="G137" i="199"/>
  <c r="D137" i="199"/>
  <c r="P136" i="199"/>
  <c r="M136" i="199"/>
  <c r="J136" i="199"/>
  <c r="G136" i="199"/>
  <c r="D136" i="199"/>
  <c r="P135" i="199"/>
  <c r="M135" i="199"/>
  <c r="J135" i="199"/>
  <c r="G135" i="199"/>
  <c r="D135" i="199"/>
  <c r="P134" i="199"/>
  <c r="M134" i="199"/>
  <c r="J134" i="199"/>
  <c r="G134" i="199"/>
  <c r="D134" i="199"/>
  <c r="P133" i="199"/>
  <c r="M133" i="199"/>
  <c r="J133" i="199"/>
  <c r="G133" i="199"/>
  <c r="D133" i="199"/>
  <c r="P132" i="199"/>
  <c r="M132" i="199"/>
  <c r="J132" i="199"/>
  <c r="G132" i="199"/>
  <c r="D132" i="199"/>
  <c r="P131" i="199"/>
  <c r="M131" i="199"/>
  <c r="J131" i="199"/>
  <c r="G131" i="199"/>
  <c r="D131" i="199"/>
  <c r="P130" i="199"/>
  <c r="M130" i="199"/>
  <c r="J130" i="199"/>
  <c r="G130" i="199"/>
  <c r="D130" i="199"/>
  <c r="P129" i="199"/>
  <c r="M129" i="199"/>
  <c r="J129" i="199"/>
  <c r="G129" i="199"/>
  <c r="D129" i="199"/>
  <c r="P128" i="199"/>
  <c r="M128" i="199"/>
  <c r="J128" i="199"/>
  <c r="G128" i="199"/>
  <c r="D128" i="199"/>
  <c r="P127" i="199"/>
  <c r="M127" i="199"/>
  <c r="J127" i="199"/>
  <c r="G127" i="199"/>
  <c r="D127" i="199"/>
  <c r="P126" i="199"/>
  <c r="M126" i="199"/>
  <c r="J126" i="199"/>
  <c r="G126" i="199"/>
  <c r="D126" i="199"/>
  <c r="P125" i="199"/>
  <c r="M125" i="199"/>
  <c r="J125" i="199"/>
  <c r="G125" i="199"/>
  <c r="D125" i="199"/>
  <c r="P124" i="199"/>
  <c r="M124" i="199"/>
  <c r="J124" i="199"/>
  <c r="G124" i="199"/>
  <c r="D124" i="199"/>
  <c r="P123" i="199"/>
  <c r="M123" i="199"/>
  <c r="J123" i="199"/>
  <c r="G123" i="199"/>
  <c r="D123" i="199"/>
  <c r="P122" i="199"/>
  <c r="M122" i="199"/>
  <c r="J122" i="199"/>
  <c r="G122" i="199"/>
  <c r="D122" i="199"/>
  <c r="P121" i="199"/>
  <c r="M121" i="199"/>
  <c r="J121" i="199"/>
  <c r="G121" i="199"/>
  <c r="D121" i="199"/>
  <c r="P120" i="199"/>
  <c r="M120" i="199"/>
  <c r="J120" i="199"/>
  <c r="G120" i="199"/>
  <c r="D120" i="199"/>
  <c r="P119" i="199"/>
  <c r="M119" i="199"/>
  <c r="J119" i="199"/>
  <c r="G119" i="199"/>
  <c r="D119" i="199"/>
  <c r="P118" i="199"/>
  <c r="M118" i="199"/>
  <c r="J118" i="199"/>
  <c r="G118" i="199"/>
  <c r="D118" i="199"/>
  <c r="P117" i="199"/>
  <c r="M117" i="199"/>
  <c r="J117" i="199"/>
  <c r="G117" i="199"/>
  <c r="D117" i="199"/>
  <c r="P116" i="199"/>
  <c r="M116" i="199"/>
  <c r="J116" i="199"/>
  <c r="G116" i="199"/>
  <c r="D116" i="199"/>
  <c r="P115" i="199"/>
  <c r="M115" i="199"/>
  <c r="J115" i="199"/>
  <c r="G115" i="199"/>
  <c r="D115" i="199"/>
  <c r="P114" i="199"/>
  <c r="M114" i="199"/>
  <c r="J114" i="199"/>
  <c r="G114" i="199"/>
  <c r="D114" i="199"/>
  <c r="P113" i="199"/>
  <c r="M113" i="199"/>
  <c r="J113" i="199"/>
  <c r="G113" i="199"/>
  <c r="D113" i="199"/>
  <c r="P112" i="199"/>
  <c r="M112" i="199"/>
  <c r="G112" i="199"/>
  <c r="D112" i="199"/>
  <c r="P111" i="199"/>
  <c r="M111" i="199"/>
  <c r="G111" i="199"/>
  <c r="D111" i="199"/>
  <c r="P110" i="199"/>
  <c r="M110" i="199"/>
  <c r="J110" i="199"/>
  <c r="G110" i="199"/>
  <c r="D110" i="199"/>
  <c r="P109" i="199"/>
  <c r="M109" i="199"/>
  <c r="J109" i="199"/>
  <c r="G109" i="199"/>
  <c r="D109" i="199"/>
  <c r="P108" i="199"/>
  <c r="M108" i="199"/>
  <c r="J108" i="199"/>
  <c r="G108" i="199"/>
  <c r="D108" i="199"/>
  <c r="P107" i="199"/>
  <c r="M107" i="199"/>
  <c r="J107" i="199"/>
  <c r="G107" i="199"/>
  <c r="D107" i="199"/>
  <c r="P106" i="199"/>
  <c r="M106" i="199"/>
  <c r="J106" i="199"/>
  <c r="G106" i="199"/>
  <c r="D106" i="199"/>
  <c r="P105" i="199"/>
  <c r="M105" i="199"/>
  <c r="J105" i="199"/>
  <c r="G105" i="199"/>
  <c r="D105" i="199"/>
  <c r="P104" i="199"/>
  <c r="M104" i="199"/>
  <c r="J104" i="199"/>
  <c r="G104" i="199"/>
  <c r="D104" i="199"/>
  <c r="P103" i="199"/>
  <c r="M103" i="199"/>
  <c r="J103" i="199"/>
  <c r="G103" i="199"/>
  <c r="D103" i="199"/>
  <c r="P102" i="199"/>
  <c r="M102" i="199"/>
  <c r="J102" i="199"/>
  <c r="G102" i="199"/>
  <c r="D102" i="199"/>
  <c r="P101" i="199"/>
  <c r="M101" i="199"/>
  <c r="J101" i="199"/>
  <c r="G101" i="199"/>
  <c r="D101" i="199"/>
  <c r="P100" i="199"/>
  <c r="M100" i="199"/>
  <c r="J100" i="199"/>
  <c r="G100" i="199"/>
  <c r="D100" i="199"/>
  <c r="P99" i="199"/>
  <c r="M99" i="199"/>
  <c r="J99" i="199"/>
  <c r="G99" i="199"/>
  <c r="D99" i="199"/>
  <c r="P98" i="199"/>
  <c r="M98" i="199"/>
  <c r="J98" i="199"/>
  <c r="G98" i="199"/>
  <c r="D98" i="199"/>
  <c r="P97" i="199"/>
  <c r="M97" i="199"/>
  <c r="J97" i="199"/>
  <c r="G97" i="199"/>
  <c r="D97" i="199"/>
  <c r="P96" i="199"/>
  <c r="M96" i="199"/>
  <c r="J96" i="199"/>
  <c r="G96" i="199"/>
  <c r="D96" i="199"/>
  <c r="P95" i="199"/>
  <c r="M95" i="199"/>
  <c r="J95" i="199"/>
  <c r="G95" i="199"/>
  <c r="D95" i="199"/>
  <c r="P94" i="199"/>
  <c r="M94" i="199"/>
  <c r="J94" i="199"/>
  <c r="G94" i="199"/>
  <c r="D94" i="199"/>
  <c r="P93" i="199"/>
  <c r="M93" i="199"/>
  <c r="J93" i="199"/>
  <c r="G93" i="199"/>
  <c r="D93" i="199"/>
  <c r="P92" i="199"/>
  <c r="M92" i="199"/>
  <c r="J92" i="199"/>
  <c r="G92" i="199"/>
  <c r="D92" i="199"/>
  <c r="P91" i="199"/>
  <c r="M91" i="199"/>
  <c r="J91" i="199"/>
  <c r="G91" i="199"/>
  <c r="D91" i="199"/>
  <c r="P90" i="199"/>
  <c r="M90" i="199"/>
  <c r="J90" i="199"/>
  <c r="G90" i="199"/>
  <c r="D90" i="199"/>
  <c r="P89" i="199"/>
  <c r="M89" i="199"/>
  <c r="J89" i="199"/>
  <c r="G89" i="199"/>
  <c r="D89" i="199"/>
  <c r="P88" i="199"/>
  <c r="M88" i="199"/>
  <c r="J88" i="199"/>
  <c r="G88" i="199"/>
  <c r="D88" i="199"/>
  <c r="P87" i="199"/>
  <c r="M87" i="199"/>
  <c r="J87" i="199"/>
  <c r="G87" i="199"/>
  <c r="D87" i="199"/>
  <c r="P86" i="199"/>
  <c r="M86" i="199"/>
  <c r="J86" i="199"/>
  <c r="G86" i="199"/>
  <c r="D86" i="199"/>
  <c r="P85" i="199"/>
  <c r="M85" i="199"/>
  <c r="J85" i="199"/>
  <c r="G85" i="199"/>
  <c r="D85" i="199"/>
  <c r="P84" i="199"/>
  <c r="M84" i="199"/>
  <c r="J84" i="199"/>
  <c r="G84" i="199"/>
  <c r="D84" i="199"/>
  <c r="P83" i="199"/>
  <c r="M83" i="199"/>
  <c r="J83" i="199"/>
  <c r="G83" i="199"/>
  <c r="D83" i="199"/>
  <c r="P82" i="199"/>
  <c r="M82" i="199"/>
  <c r="J82" i="199"/>
  <c r="G82" i="199"/>
  <c r="D82" i="199"/>
  <c r="P81" i="199"/>
  <c r="M81" i="199"/>
  <c r="J81" i="199"/>
  <c r="G81" i="199"/>
  <c r="D81" i="199"/>
  <c r="P80" i="199"/>
  <c r="M80" i="199"/>
  <c r="J80" i="199"/>
  <c r="G80" i="199"/>
  <c r="D80" i="199"/>
  <c r="P79" i="199"/>
  <c r="M79" i="199"/>
  <c r="J79" i="199"/>
  <c r="G79" i="199"/>
  <c r="D79" i="199"/>
  <c r="P78" i="199"/>
  <c r="M78" i="199"/>
  <c r="J78" i="199"/>
  <c r="G78" i="199"/>
  <c r="D78" i="199"/>
  <c r="P77" i="199"/>
  <c r="M77" i="199"/>
  <c r="J77" i="199"/>
  <c r="G77" i="199"/>
  <c r="D77" i="199"/>
  <c r="P76" i="199"/>
  <c r="M76" i="199"/>
  <c r="J76" i="199"/>
  <c r="G76" i="199"/>
  <c r="D76" i="199"/>
  <c r="P75" i="199"/>
  <c r="M75" i="199"/>
  <c r="J75" i="199"/>
  <c r="G75" i="199"/>
  <c r="D75" i="199"/>
  <c r="P74" i="199"/>
  <c r="M74" i="199"/>
  <c r="J74" i="199"/>
  <c r="G74" i="199"/>
  <c r="D74" i="199"/>
  <c r="P73" i="199"/>
  <c r="M73" i="199"/>
  <c r="J73" i="199"/>
  <c r="G73" i="199"/>
  <c r="D73" i="199"/>
  <c r="P72" i="199"/>
  <c r="M72" i="199"/>
  <c r="J72" i="199"/>
  <c r="G72" i="199"/>
  <c r="D72" i="199"/>
  <c r="P71" i="199"/>
  <c r="M71" i="199"/>
  <c r="J71" i="199"/>
  <c r="G71" i="199"/>
  <c r="D71" i="199"/>
  <c r="P70" i="199"/>
  <c r="M70" i="199"/>
  <c r="J70" i="199"/>
  <c r="G70" i="199"/>
  <c r="D70" i="199"/>
  <c r="P69" i="199"/>
  <c r="M69" i="199"/>
  <c r="J69" i="199"/>
  <c r="G69" i="199"/>
  <c r="D69" i="199"/>
  <c r="P68" i="199"/>
  <c r="M68" i="199"/>
  <c r="J68" i="199"/>
  <c r="G68" i="199"/>
  <c r="D68" i="199"/>
  <c r="P67" i="199"/>
  <c r="M67" i="199"/>
  <c r="J67" i="199"/>
  <c r="G67" i="199"/>
  <c r="D67" i="199"/>
  <c r="P66" i="199"/>
  <c r="M66" i="199"/>
  <c r="J66" i="199"/>
  <c r="G66" i="199"/>
  <c r="D66" i="199"/>
  <c r="P65" i="199"/>
  <c r="M65" i="199"/>
  <c r="J65" i="199"/>
  <c r="G65" i="199"/>
  <c r="D65" i="199"/>
  <c r="P64" i="199"/>
  <c r="M64" i="199"/>
  <c r="J64" i="199"/>
  <c r="G64" i="199"/>
  <c r="D64" i="199"/>
  <c r="P63" i="199"/>
  <c r="M63" i="199"/>
  <c r="J63" i="199"/>
  <c r="G63" i="199"/>
  <c r="D63" i="199"/>
  <c r="P62" i="199"/>
  <c r="M62" i="199"/>
  <c r="J62" i="199"/>
  <c r="G62" i="199"/>
  <c r="D62" i="199"/>
  <c r="P61" i="199"/>
  <c r="M61" i="199"/>
  <c r="J61" i="199"/>
  <c r="G61" i="199"/>
  <c r="D61" i="199"/>
  <c r="P60" i="199"/>
  <c r="M60" i="199"/>
  <c r="J60" i="199"/>
  <c r="G60" i="199"/>
  <c r="D60" i="199"/>
  <c r="P59" i="199"/>
  <c r="M59" i="199"/>
  <c r="J59" i="199"/>
  <c r="G59" i="199"/>
  <c r="D59" i="199"/>
  <c r="P58" i="199"/>
  <c r="M58" i="199"/>
  <c r="J58" i="199"/>
  <c r="G58" i="199"/>
  <c r="D58" i="199"/>
  <c r="P57" i="199"/>
  <c r="M57" i="199"/>
  <c r="J57" i="199"/>
  <c r="G57" i="199"/>
  <c r="D57" i="199"/>
  <c r="P56" i="199"/>
  <c r="M56" i="199"/>
  <c r="J56" i="199"/>
  <c r="G56" i="199"/>
  <c r="D56" i="199"/>
  <c r="P55" i="199"/>
  <c r="M55" i="199"/>
  <c r="J55" i="199"/>
  <c r="G55" i="199"/>
  <c r="D55" i="199"/>
  <c r="P54" i="199"/>
  <c r="M54" i="199"/>
  <c r="J54" i="199"/>
  <c r="G54" i="199"/>
  <c r="D54" i="199"/>
  <c r="P53" i="199"/>
  <c r="M53" i="199"/>
  <c r="J53" i="199"/>
  <c r="G53" i="199"/>
  <c r="D53" i="199"/>
  <c r="P52" i="199"/>
  <c r="M52" i="199"/>
  <c r="J52" i="199"/>
  <c r="G52" i="199"/>
  <c r="D52" i="199"/>
  <c r="P51" i="199"/>
  <c r="M51" i="199"/>
  <c r="J51" i="199"/>
  <c r="G51" i="199"/>
  <c r="D51" i="199"/>
  <c r="P50" i="199"/>
  <c r="M50" i="199"/>
  <c r="J50" i="199"/>
  <c r="G50" i="199"/>
  <c r="D50" i="199"/>
  <c r="P49" i="199"/>
  <c r="M49" i="199"/>
  <c r="J49" i="199"/>
  <c r="G49" i="199"/>
  <c r="D49" i="199"/>
  <c r="P48" i="199"/>
  <c r="M48" i="199"/>
  <c r="J48" i="199"/>
  <c r="G48" i="199"/>
  <c r="D48" i="199"/>
  <c r="P47" i="199"/>
  <c r="M47" i="199"/>
  <c r="J47" i="199"/>
  <c r="G47" i="199"/>
  <c r="D47" i="199"/>
  <c r="P46" i="199"/>
  <c r="M46" i="199"/>
  <c r="J46" i="199"/>
  <c r="G46" i="199"/>
  <c r="D46" i="199"/>
  <c r="P45" i="199"/>
  <c r="M45" i="199"/>
  <c r="J45" i="199"/>
  <c r="G45" i="199"/>
  <c r="D45" i="199"/>
  <c r="P44" i="199"/>
  <c r="M44" i="199"/>
  <c r="J44" i="199"/>
  <c r="G44" i="199"/>
  <c r="D44" i="199"/>
  <c r="P43" i="199"/>
  <c r="M43" i="199"/>
  <c r="J43" i="199"/>
  <c r="G43" i="199"/>
  <c r="D43" i="199"/>
  <c r="P42" i="199"/>
  <c r="M42" i="199"/>
  <c r="J42" i="199"/>
  <c r="G42" i="199"/>
  <c r="D42" i="199"/>
  <c r="P41" i="199"/>
  <c r="M41" i="199"/>
  <c r="J41" i="199"/>
  <c r="G41" i="199"/>
  <c r="D41" i="199"/>
  <c r="P40" i="199"/>
  <c r="M40" i="199"/>
  <c r="J40" i="199"/>
  <c r="G40" i="199"/>
  <c r="D40" i="199"/>
  <c r="P39" i="199"/>
  <c r="M39" i="199"/>
  <c r="J39" i="199"/>
  <c r="G39" i="199"/>
  <c r="D39" i="199"/>
  <c r="P38" i="199"/>
  <c r="M38" i="199"/>
  <c r="J38" i="199"/>
  <c r="G38" i="199"/>
  <c r="D38" i="199"/>
  <c r="P37" i="199"/>
  <c r="M37" i="199"/>
  <c r="J37" i="199"/>
  <c r="G37" i="199"/>
  <c r="D37" i="199"/>
  <c r="P36" i="199"/>
  <c r="M36" i="199"/>
  <c r="J36" i="199"/>
  <c r="G36" i="199"/>
  <c r="D36" i="199"/>
  <c r="P35" i="199"/>
  <c r="M35" i="199"/>
  <c r="J35" i="199"/>
  <c r="G35" i="199"/>
  <c r="D35" i="199"/>
  <c r="P34" i="199"/>
  <c r="M34" i="199"/>
  <c r="J34" i="199"/>
  <c r="G34" i="199"/>
  <c r="D34" i="199"/>
  <c r="P33" i="199"/>
  <c r="M33" i="199"/>
  <c r="J33" i="199"/>
  <c r="G33" i="199"/>
  <c r="D33" i="199"/>
  <c r="P32" i="199"/>
  <c r="M32" i="199"/>
  <c r="J32" i="199"/>
  <c r="G32" i="199"/>
  <c r="D32" i="199"/>
  <c r="P31" i="199"/>
  <c r="M31" i="199"/>
  <c r="J31" i="199"/>
  <c r="G31" i="199"/>
  <c r="D31" i="199"/>
  <c r="P30" i="199"/>
  <c r="M30" i="199"/>
  <c r="J30" i="199"/>
  <c r="G30" i="199"/>
  <c r="D30" i="199"/>
  <c r="P29" i="199"/>
  <c r="M29" i="199"/>
  <c r="J29" i="199"/>
  <c r="G29" i="199"/>
  <c r="D29" i="199"/>
  <c r="P28" i="199"/>
  <c r="M28" i="199"/>
  <c r="J28" i="199"/>
  <c r="G28" i="199"/>
  <c r="D28" i="199"/>
  <c r="P27" i="199"/>
  <c r="M27" i="199"/>
  <c r="J27" i="199"/>
  <c r="G27" i="199"/>
  <c r="D27" i="199"/>
  <c r="P26" i="199"/>
  <c r="M26" i="199"/>
  <c r="J26" i="199"/>
  <c r="G26" i="199"/>
  <c r="D26" i="199"/>
  <c r="P25" i="199"/>
  <c r="M25" i="199"/>
  <c r="J25" i="199"/>
  <c r="G25" i="199"/>
  <c r="D25" i="199"/>
  <c r="P24" i="199"/>
  <c r="M24" i="199"/>
  <c r="J24" i="199"/>
  <c r="G24" i="199"/>
  <c r="D24" i="199"/>
  <c r="P23" i="199"/>
  <c r="M23" i="199"/>
  <c r="J23" i="199"/>
  <c r="G23" i="199"/>
  <c r="D23" i="199"/>
  <c r="P22" i="199"/>
  <c r="M22" i="199"/>
  <c r="J22" i="199"/>
  <c r="G22" i="199"/>
  <c r="D22" i="199"/>
  <c r="P21" i="199"/>
  <c r="M21" i="199"/>
  <c r="J21" i="199"/>
  <c r="G21" i="199"/>
  <c r="D21" i="199"/>
  <c r="P20" i="199"/>
  <c r="M20" i="199"/>
  <c r="J20" i="199"/>
  <c r="G20" i="199"/>
  <c r="D20" i="199"/>
  <c r="I14" i="199"/>
  <c r="H14" i="199"/>
  <c r="D13" i="199"/>
  <c r="D12" i="199"/>
  <c r="P5" i="199"/>
  <c r="J203" i="198"/>
  <c r="P174" i="198"/>
  <c r="P173" i="198"/>
  <c r="P172" i="198"/>
  <c r="P171" i="198"/>
  <c r="P170" i="198"/>
  <c r="P169" i="198"/>
  <c r="P168" i="198"/>
  <c r="P167" i="198"/>
  <c r="P166" i="198"/>
  <c r="P165" i="198"/>
  <c r="P164" i="198"/>
  <c r="P163" i="198"/>
  <c r="P162" i="198"/>
  <c r="P161" i="198"/>
  <c r="P160" i="198"/>
  <c r="P159" i="198"/>
  <c r="M168" i="198"/>
  <c r="M167" i="198"/>
  <c r="M166" i="198"/>
  <c r="M165" i="198"/>
  <c r="M164" i="198"/>
  <c r="J112" i="198"/>
  <c r="J111" i="198"/>
  <c r="P228" i="198"/>
  <c r="M228" i="198"/>
  <c r="J228" i="198"/>
  <c r="G228" i="198"/>
  <c r="D228" i="198"/>
  <c r="P227" i="198"/>
  <c r="M227" i="198"/>
  <c r="J227" i="198"/>
  <c r="G227" i="198"/>
  <c r="D227" i="198"/>
  <c r="P226" i="198"/>
  <c r="M226" i="198"/>
  <c r="J226" i="198"/>
  <c r="G226" i="198"/>
  <c r="D226" i="198"/>
  <c r="P225" i="198"/>
  <c r="M225" i="198"/>
  <c r="J225" i="198"/>
  <c r="G225" i="198"/>
  <c r="D225" i="198"/>
  <c r="P224" i="198"/>
  <c r="M224" i="198"/>
  <c r="J224" i="198"/>
  <c r="G224" i="198"/>
  <c r="D224" i="198"/>
  <c r="P223" i="198"/>
  <c r="M223" i="198"/>
  <c r="J223" i="198"/>
  <c r="G223" i="198"/>
  <c r="D223" i="198"/>
  <c r="P222" i="198"/>
  <c r="M222" i="198"/>
  <c r="J222" i="198"/>
  <c r="G222" i="198"/>
  <c r="D222" i="198"/>
  <c r="P221" i="198"/>
  <c r="M221" i="198"/>
  <c r="J221" i="198"/>
  <c r="G221" i="198"/>
  <c r="D221" i="198"/>
  <c r="P220" i="198"/>
  <c r="M220" i="198"/>
  <c r="J220" i="198"/>
  <c r="G220" i="198"/>
  <c r="D220" i="198"/>
  <c r="P219" i="198"/>
  <c r="M219" i="198"/>
  <c r="J219" i="198"/>
  <c r="G219" i="198"/>
  <c r="D219" i="198"/>
  <c r="P218" i="198"/>
  <c r="M218" i="198"/>
  <c r="J218" i="198"/>
  <c r="G218" i="198"/>
  <c r="D218" i="198"/>
  <c r="P217" i="198"/>
  <c r="M217" i="198"/>
  <c r="J217" i="198"/>
  <c r="G217" i="198"/>
  <c r="D217" i="198"/>
  <c r="P216" i="198"/>
  <c r="M216" i="198"/>
  <c r="J216" i="198"/>
  <c r="G216" i="198"/>
  <c r="D216" i="198"/>
  <c r="P215" i="198"/>
  <c r="M215" i="198"/>
  <c r="J215" i="198"/>
  <c r="G215" i="198"/>
  <c r="D215" i="198"/>
  <c r="P214" i="198"/>
  <c r="M214" i="198"/>
  <c r="J214" i="198"/>
  <c r="G214" i="198"/>
  <c r="D214" i="198"/>
  <c r="P213" i="198"/>
  <c r="M213" i="198"/>
  <c r="J213" i="198"/>
  <c r="G213" i="198"/>
  <c r="D213" i="198"/>
  <c r="P212" i="198"/>
  <c r="M212" i="198"/>
  <c r="J212" i="198"/>
  <c r="G212" i="198"/>
  <c r="D212" i="198"/>
  <c r="P211" i="198"/>
  <c r="M211" i="198"/>
  <c r="J211" i="198"/>
  <c r="G211" i="198"/>
  <c r="D211" i="198"/>
  <c r="P210" i="198"/>
  <c r="M210" i="198"/>
  <c r="J210" i="198"/>
  <c r="G210" i="198"/>
  <c r="D210" i="198"/>
  <c r="P209" i="198"/>
  <c r="M209" i="198"/>
  <c r="J209" i="198"/>
  <c r="G209" i="198"/>
  <c r="D209" i="198"/>
  <c r="P208" i="198"/>
  <c r="M208" i="198"/>
  <c r="J208" i="198"/>
  <c r="G208" i="198"/>
  <c r="D208" i="198"/>
  <c r="P207" i="198"/>
  <c r="M207" i="198"/>
  <c r="J207" i="198"/>
  <c r="G207" i="198"/>
  <c r="D207" i="198"/>
  <c r="P206" i="198"/>
  <c r="M206" i="198"/>
  <c r="J206" i="198"/>
  <c r="G206" i="198"/>
  <c r="D206" i="198"/>
  <c r="P205" i="198"/>
  <c r="M205" i="198"/>
  <c r="J205" i="198"/>
  <c r="G205" i="198"/>
  <c r="D205" i="198"/>
  <c r="P204" i="198"/>
  <c r="M204" i="198"/>
  <c r="J204" i="198"/>
  <c r="G204" i="198"/>
  <c r="D204" i="198"/>
  <c r="P203" i="198"/>
  <c r="M203" i="198"/>
  <c r="G203" i="198"/>
  <c r="D203" i="198"/>
  <c r="P202" i="198"/>
  <c r="M202" i="198"/>
  <c r="J202" i="198"/>
  <c r="G202" i="198"/>
  <c r="D202" i="198"/>
  <c r="P201" i="198"/>
  <c r="M201" i="198"/>
  <c r="J201" i="198"/>
  <c r="G201" i="198"/>
  <c r="D201" i="198"/>
  <c r="P200" i="198"/>
  <c r="M200" i="198"/>
  <c r="J200" i="198"/>
  <c r="G200" i="198"/>
  <c r="D200" i="198"/>
  <c r="P199" i="198"/>
  <c r="M199" i="198"/>
  <c r="J199" i="198"/>
  <c r="G199" i="198"/>
  <c r="D199" i="198"/>
  <c r="P198" i="198"/>
  <c r="M198" i="198"/>
  <c r="J198" i="198"/>
  <c r="G198" i="198"/>
  <c r="D198" i="198"/>
  <c r="P197" i="198"/>
  <c r="M197" i="198"/>
  <c r="J197" i="198"/>
  <c r="G197" i="198"/>
  <c r="D197" i="198"/>
  <c r="P196" i="198"/>
  <c r="M196" i="198"/>
  <c r="J196" i="198"/>
  <c r="G196" i="198"/>
  <c r="D196" i="198"/>
  <c r="P195" i="198"/>
  <c r="M195" i="198"/>
  <c r="J195" i="198"/>
  <c r="G195" i="198"/>
  <c r="D195" i="198"/>
  <c r="P194" i="198"/>
  <c r="M194" i="198"/>
  <c r="J194" i="198"/>
  <c r="G194" i="198"/>
  <c r="D194" i="198"/>
  <c r="P193" i="198"/>
  <c r="M193" i="198"/>
  <c r="J193" i="198"/>
  <c r="G193" i="198"/>
  <c r="D193" i="198"/>
  <c r="P192" i="198"/>
  <c r="M192" i="198"/>
  <c r="J192" i="198"/>
  <c r="G192" i="198"/>
  <c r="D192" i="198"/>
  <c r="P191" i="198"/>
  <c r="M191" i="198"/>
  <c r="J191" i="198"/>
  <c r="G191" i="198"/>
  <c r="D191" i="198"/>
  <c r="P190" i="198"/>
  <c r="M190" i="198"/>
  <c r="J190" i="198"/>
  <c r="G190" i="198"/>
  <c r="D190" i="198"/>
  <c r="P189" i="198"/>
  <c r="M189" i="198"/>
  <c r="J189" i="198"/>
  <c r="G189" i="198"/>
  <c r="D189" i="198"/>
  <c r="P188" i="198"/>
  <c r="M188" i="198"/>
  <c r="J188" i="198"/>
  <c r="G188" i="198"/>
  <c r="D188" i="198"/>
  <c r="P187" i="198"/>
  <c r="M187" i="198"/>
  <c r="J187" i="198"/>
  <c r="G187" i="198"/>
  <c r="D187" i="198"/>
  <c r="P186" i="198"/>
  <c r="M186" i="198"/>
  <c r="J186" i="198"/>
  <c r="G186" i="198"/>
  <c r="D186" i="198"/>
  <c r="P185" i="198"/>
  <c r="M185" i="198"/>
  <c r="J185" i="198"/>
  <c r="G185" i="198"/>
  <c r="D185" i="198"/>
  <c r="P184" i="198"/>
  <c r="M184" i="198"/>
  <c r="J184" i="198"/>
  <c r="G184" i="198"/>
  <c r="D184" i="198"/>
  <c r="P183" i="198"/>
  <c r="M183" i="198"/>
  <c r="J183" i="198"/>
  <c r="G183" i="198"/>
  <c r="D183" i="198"/>
  <c r="P182" i="198"/>
  <c r="M182" i="198"/>
  <c r="J182" i="198"/>
  <c r="G182" i="198"/>
  <c r="D182" i="198"/>
  <c r="P181" i="198"/>
  <c r="M181" i="198"/>
  <c r="J181" i="198"/>
  <c r="G181" i="198"/>
  <c r="D181" i="198"/>
  <c r="P180" i="198"/>
  <c r="M180" i="198"/>
  <c r="J180" i="198"/>
  <c r="G180" i="198"/>
  <c r="D180" i="198"/>
  <c r="P179" i="198"/>
  <c r="M179" i="198"/>
  <c r="J179" i="198"/>
  <c r="G179" i="198"/>
  <c r="D179" i="198"/>
  <c r="P178" i="198"/>
  <c r="M178" i="198"/>
  <c r="J178" i="198"/>
  <c r="G178" i="198"/>
  <c r="D178" i="198"/>
  <c r="P177" i="198"/>
  <c r="M177" i="198"/>
  <c r="J177" i="198"/>
  <c r="G177" i="198"/>
  <c r="D177" i="198"/>
  <c r="P176" i="198"/>
  <c r="M176" i="198"/>
  <c r="J176" i="198"/>
  <c r="G176" i="198"/>
  <c r="D176" i="198"/>
  <c r="P175" i="198"/>
  <c r="M175" i="198"/>
  <c r="J175" i="198"/>
  <c r="G175" i="198"/>
  <c r="D175" i="198"/>
  <c r="M174" i="198"/>
  <c r="J174" i="198"/>
  <c r="G174" i="198"/>
  <c r="D174" i="198"/>
  <c r="M173" i="198"/>
  <c r="J173" i="198"/>
  <c r="G173" i="198"/>
  <c r="D173" i="198"/>
  <c r="M172" i="198"/>
  <c r="J172" i="198"/>
  <c r="G172" i="198"/>
  <c r="D172" i="198"/>
  <c r="M171" i="198"/>
  <c r="J171" i="198"/>
  <c r="G171" i="198"/>
  <c r="D171" i="198"/>
  <c r="M170" i="198"/>
  <c r="J170" i="198"/>
  <c r="G170" i="198"/>
  <c r="D170" i="198"/>
  <c r="M169" i="198"/>
  <c r="J169" i="198"/>
  <c r="G169" i="198"/>
  <c r="D169" i="198"/>
  <c r="J168" i="198"/>
  <c r="G168" i="198"/>
  <c r="D168" i="198"/>
  <c r="J167" i="198"/>
  <c r="G167" i="198"/>
  <c r="D167" i="198"/>
  <c r="J166" i="198"/>
  <c r="G166" i="198"/>
  <c r="D166" i="198"/>
  <c r="J165" i="198"/>
  <c r="G165" i="198"/>
  <c r="D165" i="198"/>
  <c r="J164" i="198"/>
  <c r="G164" i="198"/>
  <c r="D164" i="198"/>
  <c r="M163" i="198"/>
  <c r="J163" i="198"/>
  <c r="G163" i="198"/>
  <c r="D163" i="198"/>
  <c r="M162" i="198"/>
  <c r="J162" i="198"/>
  <c r="G162" i="198"/>
  <c r="D162" i="198"/>
  <c r="M161" i="198"/>
  <c r="J161" i="198"/>
  <c r="G161" i="198"/>
  <c r="D161" i="198"/>
  <c r="M160" i="198"/>
  <c r="J160" i="198"/>
  <c r="G160" i="198"/>
  <c r="D160" i="198"/>
  <c r="M159" i="198"/>
  <c r="J159" i="198"/>
  <c r="G159" i="198"/>
  <c r="D159" i="198"/>
  <c r="P158" i="198"/>
  <c r="M158" i="198"/>
  <c r="J158" i="198"/>
  <c r="G158" i="198"/>
  <c r="D158" i="198"/>
  <c r="P157" i="198"/>
  <c r="M157" i="198"/>
  <c r="J157" i="198"/>
  <c r="G157" i="198"/>
  <c r="D157" i="198"/>
  <c r="P156" i="198"/>
  <c r="M156" i="198"/>
  <c r="J156" i="198"/>
  <c r="G156" i="198"/>
  <c r="D156" i="198"/>
  <c r="P155" i="198"/>
  <c r="M155" i="198"/>
  <c r="J155" i="198"/>
  <c r="G155" i="198"/>
  <c r="D155" i="198"/>
  <c r="P154" i="198"/>
  <c r="M154" i="198"/>
  <c r="J154" i="198"/>
  <c r="G154" i="198"/>
  <c r="D154" i="198"/>
  <c r="P153" i="198"/>
  <c r="M153" i="198"/>
  <c r="J153" i="198"/>
  <c r="G153" i="198"/>
  <c r="D153" i="198"/>
  <c r="P152" i="198"/>
  <c r="M152" i="198"/>
  <c r="J152" i="198"/>
  <c r="G152" i="198"/>
  <c r="D152" i="198"/>
  <c r="P151" i="198"/>
  <c r="M151" i="198"/>
  <c r="J151" i="198"/>
  <c r="G151" i="198"/>
  <c r="D151" i="198"/>
  <c r="P150" i="198"/>
  <c r="M150" i="198"/>
  <c r="J150" i="198"/>
  <c r="G150" i="198"/>
  <c r="D150" i="198"/>
  <c r="P149" i="198"/>
  <c r="M149" i="198"/>
  <c r="J149" i="198"/>
  <c r="G149" i="198"/>
  <c r="D149" i="198"/>
  <c r="P148" i="198"/>
  <c r="M148" i="198"/>
  <c r="J148" i="198"/>
  <c r="G148" i="198"/>
  <c r="D148" i="198"/>
  <c r="P147" i="198"/>
  <c r="M147" i="198"/>
  <c r="J147" i="198"/>
  <c r="G147" i="198"/>
  <c r="D147" i="198"/>
  <c r="P146" i="198"/>
  <c r="M146" i="198"/>
  <c r="J146" i="198"/>
  <c r="G146" i="198"/>
  <c r="D146" i="198"/>
  <c r="P145" i="198"/>
  <c r="M145" i="198"/>
  <c r="J145" i="198"/>
  <c r="G145" i="198"/>
  <c r="D145" i="198"/>
  <c r="P144" i="198"/>
  <c r="M144" i="198"/>
  <c r="J144" i="198"/>
  <c r="G144" i="198"/>
  <c r="D144" i="198"/>
  <c r="P143" i="198"/>
  <c r="M143" i="198"/>
  <c r="J143" i="198"/>
  <c r="G143" i="198"/>
  <c r="D143" i="198"/>
  <c r="P142" i="198"/>
  <c r="M142" i="198"/>
  <c r="J142" i="198"/>
  <c r="G142" i="198"/>
  <c r="D142" i="198"/>
  <c r="P141" i="198"/>
  <c r="M141" i="198"/>
  <c r="J141" i="198"/>
  <c r="G141" i="198"/>
  <c r="D141" i="198"/>
  <c r="P140" i="198"/>
  <c r="M140" i="198"/>
  <c r="J140" i="198"/>
  <c r="G140" i="198"/>
  <c r="D140" i="198"/>
  <c r="P139" i="198"/>
  <c r="M139" i="198"/>
  <c r="J139" i="198"/>
  <c r="G139" i="198"/>
  <c r="D139" i="198"/>
  <c r="P138" i="198"/>
  <c r="M138" i="198"/>
  <c r="J138" i="198"/>
  <c r="G138" i="198"/>
  <c r="D138" i="198"/>
  <c r="P137" i="198"/>
  <c r="M137" i="198"/>
  <c r="J137" i="198"/>
  <c r="G137" i="198"/>
  <c r="D137" i="198"/>
  <c r="P136" i="198"/>
  <c r="M136" i="198"/>
  <c r="J136" i="198"/>
  <c r="G136" i="198"/>
  <c r="D136" i="198"/>
  <c r="P135" i="198"/>
  <c r="M135" i="198"/>
  <c r="J135" i="198"/>
  <c r="G135" i="198"/>
  <c r="D135" i="198"/>
  <c r="P134" i="198"/>
  <c r="M134" i="198"/>
  <c r="J134" i="198"/>
  <c r="G134" i="198"/>
  <c r="D134" i="198"/>
  <c r="P133" i="198"/>
  <c r="M133" i="198"/>
  <c r="J133" i="198"/>
  <c r="G133" i="198"/>
  <c r="D133" i="198"/>
  <c r="P132" i="198"/>
  <c r="M132" i="198"/>
  <c r="J132" i="198"/>
  <c r="G132" i="198"/>
  <c r="D132" i="198"/>
  <c r="P131" i="198"/>
  <c r="M131" i="198"/>
  <c r="J131" i="198"/>
  <c r="G131" i="198"/>
  <c r="D131" i="198"/>
  <c r="P130" i="198"/>
  <c r="M130" i="198"/>
  <c r="J130" i="198"/>
  <c r="G130" i="198"/>
  <c r="D130" i="198"/>
  <c r="P129" i="198"/>
  <c r="M129" i="198"/>
  <c r="J129" i="198"/>
  <c r="G129" i="198"/>
  <c r="D129" i="198"/>
  <c r="P128" i="198"/>
  <c r="M128" i="198"/>
  <c r="J128" i="198"/>
  <c r="G128" i="198"/>
  <c r="D128" i="198"/>
  <c r="P127" i="198"/>
  <c r="M127" i="198"/>
  <c r="J127" i="198"/>
  <c r="G127" i="198"/>
  <c r="D127" i="198"/>
  <c r="P126" i="198"/>
  <c r="M126" i="198"/>
  <c r="J126" i="198"/>
  <c r="G126" i="198"/>
  <c r="D126" i="198"/>
  <c r="P125" i="198"/>
  <c r="M125" i="198"/>
  <c r="J125" i="198"/>
  <c r="G125" i="198"/>
  <c r="D125" i="198"/>
  <c r="P124" i="198"/>
  <c r="M124" i="198"/>
  <c r="J124" i="198"/>
  <c r="G124" i="198"/>
  <c r="D124" i="198"/>
  <c r="P123" i="198"/>
  <c r="M123" i="198"/>
  <c r="J123" i="198"/>
  <c r="G123" i="198"/>
  <c r="D123" i="198"/>
  <c r="P122" i="198"/>
  <c r="M122" i="198"/>
  <c r="J122" i="198"/>
  <c r="G122" i="198"/>
  <c r="D122" i="198"/>
  <c r="P121" i="198"/>
  <c r="M121" i="198"/>
  <c r="J121" i="198"/>
  <c r="G121" i="198"/>
  <c r="D121" i="198"/>
  <c r="P120" i="198"/>
  <c r="M120" i="198"/>
  <c r="J120" i="198"/>
  <c r="G120" i="198"/>
  <c r="D120" i="198"/>
  <c r="P119" i="198"/>
  <c r="M119" i="198"/>
  <c r="J119" i="198"/>
  <c r="G119" i="198"/>
  <c r="D119" i="198"/>
  <c r="P118" i="198"/>
  <c r="M118" i="198"/>
  <c r="J118" i="198"/>
  <c r="G118" i="198"/>
  <c r="D118" i="198"/>
  <c r="P117" i="198"/>
  <c r="M117" i="198"/>
  <c r="J117" i="198"/>
  <c r="G117" i="198"/>
  <c r="D117" i="198"/>
  <c r="P116" i="198"/>
  <c r="M116" i="198"/>
  <c r="J116" i="198"/>
  <c r="G116" i="198"/>
  <c r="D116" i="198"/>
  <c r="P115" i="198"/>
  <c r="M115" i="198"/>
  <c r="J115" i="198"/>
  <c r="G115" i="198"/>
  <c r="D115" i="198"/>
  <c r="P114" i="198"/>
  <c r="M114" i="198"/>
  <c r="J114" i="198"/>
  <c r="G114" i="198"/>
  <c r="D114" i="198"/>
  <c r="P113" i="198"/>
  <c r="M113" i="198"/>
  <c r="J113" i="198"/>
  <c r="G113" i="198"/>
  <c r="D113" i="198"/>
  <c r="P112" i="198"/>
  <c r="M112" i="198"/>
  <c r="G112" i="198"/>
  <c r="D112" i="198"/>
  <c r="P111" i="198"/>
  <c r="M111" i="198"/>
  <c r="G111" i="198"/>
  <c r="D111" i="198"/>
  <c r="P110" i="198"/>
  <c r="M110" i="198"/>
  <c r="J110" i="198"/>
  <c r="G110" i="198"/>
  <c r="D110" i="198"/>
  <c r="P109" i="198"/>
  <c r="M109" i="198"/>
  <c r="J109" i="198"/>
  <c r="G109" i="198"/>
  <c r="D109" i="198"/>
  <c r="P108" i="198"/>
  <c r="M108" i="198"/>
  <c r="J108" i="198"/>
  <c r="G108" i="198"/>
  <c r="D108" i="198"/>
  <c r="P107" i="198"/>
  <c r="M107" i="198"/>
  <c r="J107" i="198"/>
  <c r="G107" i="198"/>
  <c r="D107" i="198"/>
  <c r="P106" i="198"/>
  <c r="M106" i="198"/>
  <c r="J106" i="198"/>
  <c r="G106" i="198"/>
  <c r="D106" i="198"/>
  <c r="P105" i="198"/>
  <c r="M105" i="198"/>
  <c r="J105" i="198"/>
  <c r="G105" i="198"/>
  <c r="D105" i="198"/>
  <c r="P104" i="198"/>
  <c r="M104" i="198"/>
  <c r="J104" i="198"/>
  <c r="G104" i="198"/>
  <c r="D104" i="198"/>
  <c r="P103" i="198"/>
  <c r="M103" i="198"/>
  <c r="J103" i="198"/>
  <c r="G103" i="198"/>
  <c r="D103" i="198"/>
  <c r="P102" i="198"/>
  <c r="M102" i="198"/>
  <c r="J102" i="198"/>
  <c r="G102" i="198"/>
  <c r="D102" i="198"/>
  <c r="P101" i="198"/>
  <c r="M101" i="198"/>
  <c r="J101" i="198"/>
  <c r="G101" i="198"/>
  <c r="D101" i="198"/>
  <c r="P100" i="198"/>
  <c r="M100" i="198"/>
  <c r="J100" i="198"/>
  <c r="G100" i="198"/>
  <c r="D100" i="198"/>
  <c r="P99" i="198"/>
  <c r="M99" i="198"/>
  <c r="J99" i="198"/>
  <c r="G99" i="198"/>
  <c r="D99" i="198"/>
  <c r="P98" i="198"/>
  <c r="M98" i="198"/>
  <c r="J98" i="198"/>
  <c r="G98" i="198"/>
  <c r="D98" i="198"/>
  <c r="P97" i="198"/>
  <c r="M97" i="198"/>
  <c r="J97" i="198"/>
  <c r="G97" i="198"/>
  <c r="D97" i="198"/>
  <c r="P96" i="198"/>
  <c r="M96" i="198"/>
  <c r="J96" i="198"/>
  <c r="G96" i="198"/>
  <c r="D96" i="198"/>
  <c r="P95" i="198"/>
  <c r="M95" i="198"/>
  <c r="J95" i="198"/>
  <c r="G95" i="198"/>
  <c r="D95" i="198"/>
  <c r="P94" i="198"/>
  <c r="M94" i="198"/>
  <c r="J94" i="198"/>
  <c r="G94" i="198"/>
  <c r="D94" i="198"/>
  <c r="P93" i="198"/>
  <c r="M93" i="198"/>
  <c r="J93" i="198"/>
  <c r="G93" i="198"/>
  <c r="D93" i="198"/>
  <c r="P92" i="198"/>
  <c r="M92" i="198"/>
  <c r="J92" i="198"/>
  <c r="G92" i="198"/>
  <c r="D92" i="198"/>
  <c r="P91" i="198"/>
  <c r="M91" i="198"/>
  <c r="J91" i="198"/>
  <c r="G91" i="198"/>
  <c r="D91" i="198"/>
  <c r="P90" i="198"/>
  <c r="M90" i="198"/>
  <c r="J90" i="198"/>
  <c r="G90" i="198"/>
  <c r="D90" i="198"/>
  <c r="P89" i="198"/>
  <c r="M89" i="198"/>
  <c r="J89" i="198"/>
  <c r="G89" i="198"/>
  <c r="D89" i="198"/>
  <c r="P88" i="198"/>
  <c r="M88" i="198"/>
  <c r="J88" i="198"/>
  <c r="G88" i="198"/>
  <c r="D88" i="198"/>
  <c r="P87" i="198"/>
  <c r="M87" i="198"/>
  <c r="J87" i="198"/>
  <c r="G87" i="198"/>
  <c r="D87" i="198"/>
  <c r="P86" i="198"/>
  <c r="M86" i="198"/>
  <c r="J86" i="198"/>
  <c r="G86" i="198"/>
  <c r="D86" i="198"/>
  <c r="P85" i="198"/>
  <c r="M85" i="198"/>
  <c r="J85" i="198"/>
  <c r="G85" i="198"/>
  <c r="D85" i="198"/>
  <c r="P84" i="198"/>
  <c r="M84" i="198"/>
  <c r="J84" i="198"/>
  <c r="G84" i="198"/>
  <c r="D84" i="198"/>
  <c r="P83" i="198"/>
  <c r="M83" i="198"/>
  <c r="J83" i="198"/>
  <c r="G83" i="198"/>
  <c r="D83" i="198"/>
  <c r="P82" i="198"/>
  <c r="M82" i="198"/>
  <c r="J82" i="198"/>
  <c r="G82" i="198"/>
  <c r="D82" i="198"/>
  <c r="P81" i="198"/>
  <c r="M81" i="198"/>
  <c r="J81" i="198"/>
  <c r="G81" i="198"/>
  <c r="D81" i="198"/>
  <c r="P80" i="198"/>
  <c r="M80" i="198"/>
  <c r="J80" i="198"/>
  <c r="G80" i="198"/>
  <c r="D80" i="198"/>
  <c r="P79" i="198"/>
  <c r="M79" i="198"/>
  <c r="J79" i="198"/>
  <c r="G79" i="198"/>
  <c r="D79" i="198"/>
  <c r="P78" i="198"/>
  <c r="M78" i="198"/>
  <c r="J78" i="198"/>
  <c r="G78" i="198"/>
  <c r="D78" i="198"/>
  <c r="P77" i="198"/>
  <c r="M77" i="198"/>
  <c r="J77" i="198"/>
  <c r="G77" i="198"/>
  <c r="D77" i="198"/>
  <c r="P76" i="198"/>
  <c r="M76" i="198"/>
  <c r="J76" i="198"/>
  <c r="G76" i="198"/>
  <c r="D76" i="198"/>
  <c r="P75" i="198"/>
  <c r="M75" i="198"/>
  <c r="J75" i="198"/>
  <c r="G75" i="198"/>
  <c r="D75" i="198"/>
  <c r="P74" i="198"/>
  <c r="M74" i="198"/>
  <c r="J74" i="198"/>
  <c r="G74" i="198"/>
  <c r="D74" i="198"/>
  <c r="P73" i="198"/>
  <c r="M73" i="198"/>
  <c r="J73" i="198"/>
  <c r="G73" i="198"/>
  <c r="D73" i="198"/>
  <c r="P72" i="198"/>
  <c r="M72" i="198"/>
  <c r="J72" i="198"/>
  <c r="G72" i="198"/>
  <c r="D72" i="198"/>
  <c r="P71" i="198"/>
  <c r="M71" i="198"/>
  <c r="J71" i="198"/>
  <c r="G71" i="198"/>
  <c r="D71" i="198"/>
  <c r="P70" i="198"/>
  <c r="M70" i="198"/>
  <c r="J70" i="198"/>
  <c r="G70" i="198"/>
  <c r="D70" i="198"/>
  <c r="P69" i="198"/>
  <c r="M69" i="198"/>
  <c r="J69" i="198"/>
  <c r="G69" i="198"/>
  <c r="D69" i="198"/>
  <c r="P68" i="198"/>
  <c r="M68" i="198"/>
  <c r="J68" i="198"/>
  <c r="G68" i="198"/>
  <c r="D68" i="198"/>
  <c r="P67" i="198"/>
  <c r="M67" i="198"/>
  <c r="J67" i="198"/>
  <c r="G67" i="198"/>
  <c r="D67" i="198"/>
  <c r="P66" i="198"/>
  <c r="M66" i="198"/>
  <c r="J66" i="198"/>
  <c r="G66" i="198"/>
  <c r="D66" i="198"/>
  <c r="P65" i="198"/>
  <c r="M65" i="198"/>
  <c r="J65" i="198"/>
  <c r="G65" i="198"/>
  <c r="D65" i="198"/>
  <c r="P64" i="198"/>
  <c r="M64" i="198"/>
  <c r="J64" i="198"/>
  <c r="G64" i="198"/>
  <c r="D64" i="198"/>
  <c r="P63" i="198"/>
  <c r="M63" i="198"/>
  <c r="J63" i="198"/>
  <c r="G63" i="198"/>
  <c r="D63" i="198"/>
  <c r="P62" i="198"/>
  <c r="M62" i="198"/>
  <c r="J62" i="198"/>
  <c r="G62" i="198"/>
  <c r="D62" i="198"/>
  <c r="P61" i="198"/>
  <c r="M61" i="198"/>
  <c r="J61" i="198"/>
  <c r="G61" i="198"/>
  <c r="D61" i="198"/>
  <c r="P60" i="198"/>
  <c r="M60" i="198"/>
  <c r="J60" i="198"/>
  <c r="G60" i="198"/>
  <c r="D60" i="198"/>
  <c r="P59" i="198"/>
  <c r="M59" i="198"/>
  <c r="J59" i="198"/>
  <c r="G59" i="198"/>
  <c r="D59" i="198"/>
  <c r="P58" i="198"/>
  <c r="M58" i="198"/>
  <c r="J58" i="198"/>
  <c r="G58" i="198"/>
  <c r="D58" i="198"/>
  <c r="P57" i="198"/>
  <c r="M57" i="198"/>
  <c r="J57" i="198"/>
  <c r="G57" i="198"/>
  <c r="D57" i="198"/>
  <c r="P56" i="198"/>
  <c r="M56" i="198"/>
  <c r="J56" i="198"/>
  <c r="G56" i="198"/>
  <c r="D56" i="198"/>
  <c r="P55" i="198"/>
  <c r="M55" i="198"/>
  <c r="J55" i="198"/>
  <c r="G55" i="198"/>
  <c r="D55" i="198"/>
  <c r="P54" i="198"/>
  <c r="M54" i="198"/>
  <c r="J54" i="198"/>
  <c r="G54" i="198"/>
  <c r="D54" i="198"/>
  <c r="P53" i="198"/>
  <c r="M53" i="198"/>
  <c r="J53" i="198"/>
  <c r="G53" i="198"/>
  <c r="D53" i="198"/>
  <c r="P52" i="198"/>
  <c r="M52" i="198"/>
  <c r="J52" i="198"/>
  <c r="G52" i="198"/>
  <c r="D52" i="198"/>
  <c r="P51" i="198"/>
  <c r="M51" i="198"/>
  <c r="J51" i="198"/>
  <c r="G51" i="198"/>
  <c r="D51" i="198"/>
  <c r="P50" i="198"/>
  <c r="M50" i="198"/>
  <c r="J50" i="198"/>
  <c r="G50" i="198"/>
  <c r="D50" i="198"/>
  <c r="P49" i="198"/>
  <c r="M49" i="198"/>
  <c r="J49" i="198"/>
  <c r="G49" i="198"/>
  <c r="D49" i="198"/>
  <c r="P48" i="198"/>
  <c r="M48" i="198"/>
  <c r="J48" i="198"/>
  <c r="G48" i="198"/>
  <c r="D48" i="198"/>
  <c r="P47" i="198"/>
  <c r="M47" i="198"/>
  <c r="J47" i="198"/>
  <c r="G47" i="198"/>
  <c r="D47" i="198"/>
  <c r="P46" i="198"/>
  <c r="M46" i="198"/>
  <c r="J46" i="198"/>
  <c r="G46" i="198"/>
  <c r="D46" i="198"/>
  <c r="P45" i="198"/>
  <c r="M45" i="198"/>
  <c r="J45" i="198"/>
  <c r="G45" i="198"/>
  <c r="D45" i="198"/>
  <c r="P44" i="198"/>
  <c r="M44" i="198"/>
  <c r="J44" i="198"/>
  <c r="G44" i="198"/>
  <c r="D44" i="198"/>
  <c r="P43" i="198"/>
  <c r="M43" i="198"/>
  <c r="J43" i="198"/>
  <c r="G43" i="198"/>
  <c r="D43" i="198"/>
  <c r="P42" i="198"/>
  <c r="M42" i="198"/>
  <c r="J42" i="198"/>
  <c r="G42" i="198"/>
  <c r="D42" i="198"/>
  <c r="P41" i="198"/>
  <c r="M41" i="198"/>
  <c r="J41" i="198"/>
  <c r="G41" i="198"/>
  <c r="D41" i="198"/>
  <c r="P40" i="198"/>
  <c r="M40" i="198"/>
  <c r="J40" i="198"/>
  <c r="G40" i="198"/>
  <c r="D40" i="198"/>
  <c r="P39" i="198"/>
  <c r="M39" i="198"/>
  <c r="J39" i="198"/>
  <c r="G39" i="198"/>
  <c r="D39" i="198"/>
  <c r="P38" i="198"/>
  <c r="M38" i="198"/>
  <c r="J38" i="198"/>
  <c r="G38" i="198"/>
  <c r="D38" i="198"/>
  <c r="P37" i="198"/>
  <c r="M37" i="198"/>
  <c r="J37" i="198"/>
  <c r="G37" i="198"/>
  <c r="D37" i="198"/>
  <c r="P36" i="198"/>
  <c r="M36" i="198"/>
  <c r="J36" i="198"/>
  <c r="G36" i="198"/>
  <c r="D36" i="198"/>
  <c r="P35" i="198"/>
  <c r="M35" i="198"/>
  <c r="J35" i="198"/>
  <c r="G35" i="198"/>
  <c r="D35" i="198"/>
  <c r="P34" i="198"/>
  <c r="M34" i="198"/>
  <c r="J34" i="198"/>
  <c r="G34" i="198"/>
  <c r="D34" i="198"/>
  <c r="P33" i="198"/>
  <c r="M33" i="198"/>
  <c r="J33" i="198"/>
  <c r="G33" i="198"/>
  <c r="D33" i="198"/>
  <c r="P32" i="198"/>
  <c r="M32" i="198"/>
  <c r="J32" i="198"/>
  <c r="G32" i="198"/>
  <c r="D32" i="198"/>
  <c r="P31" i="198"/>
  <c r="M31" i="198"/>
  <c r="J31" i="198"/>
  <c r="G31" i="198"/>
  <c r="D31" i="198"/>
  <c r="P30" i="198"/>
  <c r="M30" i="198"/>
  <c r="J30" i="198"/>
  <c r="G30" i="198"/>
  <c r="D30" i="198"/>
  <c r="P29" i="198"/>
  <c r="M29" i="198"/>
  <c r="J29" i="198"/>
  <c r="G29" i="198"/>
  <c r="D29" i="198"/>
  <c r="P28" i="198"/>
  <c r="M28" i="198"/>
  <c r="J28" i="198"/>
  <c r="G28" i="198"/>
  <c r="D28" i="198"/>
  <c r="P27" i="198"/>
  <c r="M27" i="198"/>
  <c r="J27" i="198"/>
  <c r="G27" i="198"/>
  <c r="D27" i="198"/>
  <c r="P26" i="198"/>
  <c r="M26" i="198"/>
  <c r="J26" i="198"/>
  <c r="G26" i="198"/>
  <c r="D26" i="198"/>
  <c r="P25" i="198"/>
  <c r="M25" i="198"/>
  <c r="J25" i="198"/>
  <c r="G25" i="198"/>
  <c r="D25" i="198"/>
  <c r="P24" i="198"/>
  <c r="M24" i="198"/>
  <c r="J24" i="198"/>
  <c r="G24" i="198"/>
  <c r="D24" i="198"/>
  <c r="P23" i="198"/>
  <c r="M23" i="198"/>
  <c r="J23" i="198"/>
  <c r="G23" i="198"/>
  <c r="D23" i="198"/>
  <c r="P22" i="198"/>
  <c r="M22" i="198"/>
  <c r="J22" i="198"/>
  <c r="G22" i="198"/>
  <c r="D22" i="198"/>
  <c r="P21" i="198"/>
  <c r="M21" i="198"/>
  <c r="J21" i="198"/>
  <c r="G21" i="198"/>
  <c r="D21" i="198"/>
  <c r="P20" i="198"/>
  <c r="M20" i="198"/>
  <c r="J20" i="198"/>
  <c r="G20" i="198"/>
  <c r="D20" i="198"/>
  <c r="I14" i="198"/>
  <c r="H14" i="198"/>
  <c r="D13" i="198"/>
  <c r="D12" i="198"/>
  <c r="P5" i="198"/>
  <c r="P158" i="197"/>
  <c r="P157" i="197"/>
  <c r="P156" i="197"/>
  <c r="P155" i="197"/>
  <c r="P154" i="197"/>
  <c r="P153" i="197"/>
  <c r="P152" i="197"/>
  <c r="P151" i="197"/>
  <c r="P150" i="197"/>
  <c r="P149" i="197"/>
  <c r="P148" i="197"/>
  <c r="P147" i="197"/>
  <c r="M163" i="197"/>
  <c r="M162" i="197"/>
  <c r="M161" i="197"/>
  <c r="J111" i="197"/>
  <c r="P228" i="197"/>
  <c r="M228" i="197"/>
  <c r="J228" i="197"/>
  <c r="G228" i="197"/>
  <c r="D228" i="197"/>
  <c r="P227" i="197"/>
  <c r="M227" i="197"/>
  <c r="J227" i="197"/>
  <c r="G227" i="197"/>
  <c r="D227" i="197"/>
  <c r="P226" i="197"/>
  <c r="M226" i="197"/>
  <c r="J226" i="197"/>
  <c r="G226" i="197"/>
  <c r="D226" i="197"/>
  <c r="P225" i="197"/>
  <c r="M225" i="197"/>
  <c r="J225" i="197"/>
  <c r="G225" i="197"/>
  <c r="D225" i="197"/>
  <c r="P224" i="197"/>
  <c r="M224" i="197"/>
  <c r="J224" i="197"/>
  <c r="G224" i="197"/>
  <c r="D224" i="197"/>
  <c r="P223" i="197"/>
  <c r="M223" i="197"/>
  <c r="J223" i="197"/>
  <c r="G223" i="197"/>
  <c r="D223" i="197"/>
  <c r="P222" i="197"/>
  <c r="M222" i="197"/>
  <c r="J222" i="197"/>
  <c r="G222" i="197"/>
  <c r="D222" i="197"/>
  <c r="P221" i="197"/>
  <c r="M221" i="197"/>
  <c r="J221" i="197"/>
  <c r="G221" i="197"/>
  <c r="D221" i="197"/>
  <c r="P220" i="197"/>
  <c r="M220" i="197"/>
  <c r="J220" i="197"/>
  <c r="G220" i="197"/>
  <c r="D220" i="197"/>
  <c r="P219" i="197"/>
  <c r="M219" i="197"/>
  <c r="J219" i="197"/>
  <c r="G219" i="197"/>
  <c r="D219" i="197"/>
  <c r="P218" i="197"/>
  <c r="M218" i="197"/>
  <c r="J218" i="197"/>
  <c r="G218" i="197"/>
  <c r="D218" i="197"/>
  <c r="P217" i="197"/>
  <c r="M217" i="197"/>
  <c r="J217" i="197"/>
  <c r="G217" i="197"/>
  <c r="D217" i="197"/>
  <c r="P216" i="197"/>
  <c r="M216" i="197"/>
  <c r="J216" i="197"/>
  <c r="G216" i="197"/>
  <c r="D216" i="197"/>
  <c r="P215" i="197"/>
  <c r="M215" i="197"/>
  <c r="J215" i="197"/>
  <c r="G215" i="197"/>
  <c r="D215" i="197"/>
  <c r="P214" i="197"/>
  <c r="M214" i="197"/>
  <c r="J214" i="197"/>
  <c r="G214" i="197"/>
  <c r="D214" i="197"/>
  <c r="P213" i="197"/>
  <c r="M213" i="197"/>
  <c r="J213" i="197"/>
  <c r="G213" i="197"/>
  <c r="D213" i="197"/>
  <c r="P212" i="197"/>
  <c r="M212" i="197"/>
  <c r="J212" i="197"/>
  <c r="G212" i="197"/>
  <c r="D212" i="197"/>
  <c r="P211" i="197"/>
  <c r="M211" i="197"/>
  <c r="J211" i="197"/>
  <c r="G211" i="197"/>
  <c r="D211" i="197"/>
  <c r="P210" i="197"/>
  <c r="M210" i="197"/>
  <c r="J210" i="197"/>
  <c r="G210" i="197"/>
  <c r="D210" i="197"/>
  <c r="P209" i="197"/>
  <c r="M209" i="197"/>
  <c r="J209" i="197"/>
  <c r="G209" i="197"/>
  <c r="D209" i="197"/>
  <c r="P208" i="197"/>
  <c r="M208" i="197"/>
  <c r="J208" i="197"/>
  <c r="G208" i="197"/>
  <c r="D208" i="197"/>
  <c r="P207" i="197"/>
  <c r="M207" i="197"/>
  <c r="J207" i="197"/>
  <c r="G207" i="197"/>
  <c r="D207" i="197"/>
  <c r="P206" i="197"/>
  <c r="M206" i="197"/>
  <c r="J206" i="197"/>
  <c r="G206" i="197"/>
  <c r="D206" i="197"/>
  <c r="P205" i="197"/>
  <c r="M205" i="197"/>
  <c r="J205" i="197"/>
  <c r="G205" i="197"/>
  <c r="D205" i="197"/>
  <c r="P204" i="197"/>
  <c r="M204" i="197"/>
  <c r="J204" i="197"/>
  <c r="G204" i="197"/>
  <c r="D204" i="197"/>
  <c r="P203" i="197"/>
  <c r="M203" i="197"/>
  <c r="J203" i="197"/>
  <c r="G203" i="197"/>
  <c r="D203" i="197"/>
  <c r="P202" i="197"/>
  <c r="M202" i="197"/>
  <c r="J202" i="197"/>
  <c r="G202" i="197"/>
  <c r="D202" i="197"/>
  <c r="P201" i="197"/>
  <c r="M201" i="197"/>
  <c r="J201" i="197"/>
  <c r="G201" i="197"/>
  <c r="D201" i="197"/>
  <c r="P200" i="197"/>
  <c r="M200" i="197"/>
  <c r="J200" i="197"/>
  <c r="G200" i="197"/>
  <c r="D200" i="197"/>
  <c r="P199" i="197"/>
  <c r="M199" i="197"/>
  <c r="J199" i="197"/>
  <c r="G199" i="197"/>
  <c r="D199" i="197"/>
  <c r="P198" i="197"/>
  <c r="M198" i="197"/>
  <c r="J198" i="197"/>
  <c r="G198" i="197"/>
  <c r="D198" i="197"/>
  <c r="P197" i="197"/>
  <c r="M197" i="197"/>
  <c r="J197" i="197"/>
  <c r="G197" i="197"/>
  <c r="D197" i="197"/>
  <c r="P196" i="197"/>
  <c r="M196" i="197"/>
  <c r="J196" i="197"/>
  <c r="G196" i="197"/>
  <c r="D196" i="197"/>
  <c r="P195" i="197"/>
  <c r="M195" i="197"/>
  <c r="J195" i="197"/>
  <c r="G195" i="197"/>
  <c r="D195" i="197"/>
  <c r="P194" i="197"/>
  <c r="M194" i="197"/>
  <c r="J194" i="197"/>
  <c r="G194" i="197"/>
  <c r="D194" i="197"/>
  <c r="P193" i="197"/>
  <c r="M193" i="197"/>
  <c r="J193" i="197"/>
  <c r="G193" i="197"/>
  <c r="D193" i="197"/>
  <c r="P192" i="197"/>
  <c r="M192" i="197"/>
  <c r="J192" i="197"/>
  <c r="G192" i="197"/>
  <c r="D192" i="197"/>
  <c r="P191" i="197"/>
  <c r="M191" i="197"/>
  <c r="J191" i="197"/>
  <c r="G191" i="197"/>
  <c r="D191" i="197"/>
  <c r="P190" i="197"/>
  <c r="M190" i="197"/>
  <c r="J190" i="197"/>
  <c r="G190" i="197"/>
  <c r="D190" i="197"/>
  <c r="P189" i="197"/>
  <c r="M189" i="197"/>
  <c r="J189" i="197"/>
  <c r="G189" i="197"/>
  <c r="D189" i="197"/>
  <c r="P188" i="197"/>
  <c r="M188" i="197"/>
  <c r="J188" i="197"/>
  <c r="G188" i="197"/>
  <c r="D188" i="197"/>
  <c r="P187" i="197"/>
  <c r="M187" i="197"/>
  <c r="J187" i="197"/>
  <c r="G187" i="197"/>
  <c r="D187" i="197"/>
  <c r="P186" i="197"/>
  <c r="M186" i="197"/>
  <c r="J186" i="197"/>
  <c r="G186" i="197"/>
  <c r="D186" i="197"/>
  <c r="P185" i="197"/>
  <c r="M185" i="197"/>
  <c r="J185" i="197"/>
  <c r="G185" i="197"/>
  <c r="D185" i="197"/>
  <c r="P184" i="197"/>
  <c r="M184" i="197"/>
  <c r="J184" i="197"/>
  <c r="G184" i="197"/>
  <c r="D184" i="197"/>
  <c r="P183" i="197"/>
  <c r="M183" i="197"/>
  <c r="J183" i="197"/>
  <c r="G183" i="197"/>
  <c r="D183" i="197"/>
  <c r="P182" i="197"/>
  <c r="M182" i="197"/>
  <c r="J182" i="197"/>
  <c r="G182" i="197"/>
  <c r="D182" i="197"/>
  <c r="P181" i="197"/>
  <c r="M181" i="197"/>
  <c r="J181" i="197"/>
  <c r="G181" i="197"/>
  <c r="D181" i="197"/>
  <c r="P180" i="197"/>
  <c r="M180" i="197"/>
  <c r="J180" i="197"/>
  <c r="G180" i="197"/>
  <c r="D180" i="197"/>
  <c r="P179" i="197"/>
  <c r="M179" i="197"/>
  <c r="J179" i="197"/>
  <c r="G179" i="197"/>
  <c r="D179" i="197"/>
  <c r="P178" i="197"/>
  <c r="M178" i="197"/>
  <c r="J178" i="197"/>
  <c r="G178" i="197"/>
  <c r="D178" i="197"/>
  <c r="P177" i="197"/>
  <c r="M177" i="197"/>
  <c r="J177" i="197"/>
  <c r="G177" i="197"/>
  <c r="D177" i="197"/>
  <c r="P176" i="197"/>
  <c r="M176" i="197"/>
  <c r="J176" i="197"/>
  <c r="G176" i="197"/>
  <c r="D176" i="197"/>
  <c r="P175" i="197"/>
  <c r="M175" i="197"/>
  <c r="J175" i="197"/>
  <c r="G175" i="197"/>
  <c r="D175" i="197"/>
  <c r="P174" i="197"/>
  <c r="M174" i="197"/>
  <c r="J174" i="197"/>
  <c r="G174" i="197"/>
  <c r="D174" i="197"/>
  <c r="P173" i="197"/>
  <c r="M173" i="197"/>
  <c r="J173" i="197"/>
  <c r="G173" i="197"/>
  <c r="D173" i="197"/>
  <c r="P172" i="197"/>
  <c r="M172" i="197"/>
  <c r="J172" i="197"/>
  <c r="G172" i="197"/>
  <c r="D172" i="197"/>
  <c r="P171" i="197"/>
  <c r="M171" i="197"/>
  <c r="J171" i="197"/>
  <c r="G171" i="197"/>
  <c r="D171" i="197"/>
  <c r="P170" i="197"/>
  <c r="M170" i="197"/>
  <c r="J170" i="197"/>
  <c r="G170" i="197"/>
  <c r="D170" i="197"/>
  <c r="P169" i="197"/>
  <c r="M169" i="197"/>
  <c r="J169" i="197"/>
  <c r="G169" i="197"/>
  <c r="D169" i="197"/>
  <c r="P168" i="197"/>
  <c r="M168" i="197"/>
  <c r="J168" i="197"/>
  <c r="G168" i="197"/>
  <c r="D168" i="197"/>
  <c r="P167" i="197"/>
  <c r="M167" i="197"/>
  <c r="J167" i="197"/>
  <c r="G167" i="197"/>
  <c r="D167" i="197"/>
  <c r="P166" i="197"/>
  <c r="M166" i="197"/>
  <c r="J166" i="197"/>
  <c r="G166" i="197"/>
  <c r="D166" i="197"/>
  <c r="P165" i="197"/>
  <c r="M165" i="197"/>
  <c r="J165" i="197"/>
  <c r="G165" i="197"/>
  <c r="D165" i="197"/>
  <c r="P164" i="197"/>
  <c r="M164" i="197"/>
  <c r="J164" i="197"/>
  <c r="G164" i="197"/>
  <c r="D164" i="197"/>
  <c r="P163" i="197"/>
  <c r="J163" i="197"/>
  <c r="G163" i="197"/>
  <c r="D163" i="197"/>
  <c r="P162" i="197"/>
  <c r="J162" i="197"/>
  <c r="G162" i="197"/>
  <c r="D162" i="197"/>
  <c r="P161" i="197"/>
  <c r="J161" i="197"/>
  <c r="G161" i="197"/>
  <c r="D161" i="197"/>
  <c r="P160" i="197"/>
  <c r="M160" i="197"/>
  <c r="J160" i="197"/>
  <c r="G160" i="197"/>
  <c r="D160" i="197"/>
  <c r="P159" i="197"/>
  <c r="M159" i="197"/>
  <c r="J159" i="197"/>
  <c r="G159" i="197"/>
  <c r="D159" i="197"/>
  <c r="M158" i="197"/>
  <c r="J158" i="197"/>
  <c r="G158" i="197"/>
  <c r="D158" i="197"/>
  <c r="M157" i="197"/>
  <c r="J157" i="197"/>
  <c r="G157" i="197"/>
  <c r="D157" i="197"/>
  <c r="M156" i="197"/>
  <c r="J156" i="197"/>
  <c r="G156" i="197"/>
  <c r="D156" i="197"/>
  <c r="M155" i="197"/>
  <c r="J155" i="197"/>
  <c r="G155" i="197"/>
  <c r="D155" i="197"/>
  <c r="M154" i="197"/>
  <c r="J154" i="197"/>
  <c r="G154" i="197"/>
  <c r="D154" i="197"/>
  <c r="M153" i="197"/>
  <c r="J153" i="197"/>
  <c r="G153" i="197"/>
  <c r="D153" i="197"/>
  <c r="M152" i="197"/>
  <c r="J152" i="197"/>
  <c r="G152" i="197"/>
  <c r="D152" i="197"/>
  <c r="M151" i="197"/>
  <c r="J151" i="197"/>
  <c r="G151" i="197"/>
  <c r="D151" i="197"/>
  <c r="M150" i="197"/>
  <c r="J150" i="197"/>
  <c r="G150" i="197"/>
  <c r="D150" i="197"/>
  <c r="M149" i="197"/>
  <c r="J149" i="197"/>
  <c r="G149" i="197"/>
  <c r="D149" i="197"/>
  <c r="M148" i="197"/>
  <c r="J148" i="197"/>
  <c r="G148" i="197"/>
  <c r="D148" i="197"/>
  <c r="M147" i="197"/>
  <c r="J147" i="197"/>
  <c r="G147" i="197"/>
  <c r="D147" i="197"/>
  <c r="P146" i="197"/>
  <c r="M146" i="197"/>
  <c r="J146" i="197"/>
  <c r="G146" i="197"/>
  <c r="D146" i="197"/>
  <c r="P145" i="197"/>
  <c r="M145" i="197"/>
  <c r="J145" i="197"/>
  <c r="G145" i="197"/>
  <c r="D145" i="197"/>
  <c r="P144" i="197"/>
  <c r="M144" i="197"/>
  <c r="J144" i="197"/>
  <c r="G144" i="197"/>
  <c r="D144" i="197"/>
  <c r="P143" i="197"/>
  <c r="M143" i="197"/>
  <c r="J143" i="197"/>
  <c r="G143" i="197"/>
  <c r="D143" i="197"/>
  <c r="P142" i="197"/>
  <c r="M142" i="197"/>
  <c r="J142" i="197"/>
  <c r="G142" i="197"/>
  <c r="D142" i="197"/>
  <c r="P141" i="197"/>
  <c r="M141" i="197"/>
  <c r="J141" i="197"/>
  <c r="G141" i="197"/>
  <c r="D141" i="197"/>
  <c r="P140" i="197"/>
  <c r="M140" i="197"/>
  <c r="J140" i="197"/>
  <c r="G140" i="197"/>
  <c r="D140" i="197"/>
  <c r="P139" i="197"/>
  <c r="M139" i="197"/>
  <c r="J139" i="197"/>
  <c r="G139" i="197"/>
  <c r="D139" i="197"/>
  <c r="P138" i="197"/>
  <c r="M138" i="197"/>
  <c r="J138" i="197"/>
  <c r="G138" i="197"/>
  <c r="D138" i="197"/>
  <c r="P137" i="197"/>
  <c r="M137" i="197"/>
  <c r="J137" i="197"/>
  <c r="G137" i="197"/>
  <c r="D137" i="197"/>
  <c r="P136" i="197"/>
  <c r="M136" i="197"/>
  <c r="J136" i="197"/>
  <c r="G136" i="197"/>
  <c r="D136" i="197"/>
  <c r="P135" i="197"/>
  <c r="M135" i="197"/>
  <c r="J135" i="197"/>
  <c r="G135" i="197"/>
  <c r="D135" i="197"/>
  <c r="P134" i="197"/>
  <c r="M134" i="197"/>
  <c r="J134" i="197"/>
  <c r="G134" i="197"/>
  <c r="D134" i="197"/>
  <c r="P133" i="197"/>
  <c r="M133" i="197"/>
  <c r="J133" i="197"/>
  <c r="G133" i="197"/>
  <c r="D133" i="197"/>
  <c r="P132" i="197"/>
  <c r="M132" i="197"/>
  <c r="J132" i="197"/>
  <c r="G132" i="197"/>
  <c r="D132" i="197"/>
  <c r="P131" i="197"/>
  <c r="M131" i="197"/>
  <c r="J131" i="197"/>
  <c r="G131" i="197"/>
  <c r="D131" i="197"/>
  <c r="P130" i="197"/>
  <c r="M130" i="197"/>
  <c r="J130" i="197"/>
  <c r="G130" i="197"/>
  <c r="D130" i="197"/>
  <c r="P129" i="197"/>
  <c r="M129" i="197"/>
  <c r="J129" i="197"/>
  <c r="G129" i="197"/>
  <c r="D129" i="197"/>
  <c r="P128" i="197"/>
  <c r="M128" i="197"/>
  <c r="J128" i="197"/>
  <c r="G128" i="197"/>
  <c r="D128" i="197"/>
  <c r="P127" i="197"/>
  <c r="M127" i="197"/>
  <c r="J127" i="197"/>
  <c r="G127" i="197"/>
  <c r="D127" i="197"/>
  <c r="P126" i="197"/>
  <c r="M126" i="197"/>
  <c r="J126" i="197"/>
  <c r="G126" i="197"/>
  <c r="D126" i="197"/>
  <c r="P125" i="197"/>
  <c r="M125" i="197"/>
  <c r="J125" i="197"/>
  <c r="G125" i="197"/>
  <c r="D125" i="197"/>
  <c r="P124" i="197"/>
  <c r="M124" i="197"/>
  <c r="J124" i="197"/>
  <c r="G124" i="197"/>
  <c r="D124" i="197"/>
  <c r="P123" i="197"/>
  <c r="M123" i="197"/>
  <c r="J123" i="197"/>
  <c r="G123" i="197"/>
  <c r="D123" i="197"/>
  <c r="P122" i="197"/>
  <c r="M122" i="197"/>
  <c r="J122" i="197"/>
  <c r="G122" i="197"/>
  <c r="D122" i="197"/>
  <c r="P121" i="197"/>
  <c r="M121" i="197"/>
  <c r="J121" i="197"/>
  <c r="G121" i="197"/>
  <c r="D121" i="197"/>
  <c r="P120" i="197"/>
  <c r="M120" i="197"/>
  <c r="J120" i="197"/>
  <c r="G120" i="197"/>
  <c r="D120" i="197"/>
  <c r="P119" i="197"/>
  <c r="M119" i="197"/>
  <c r="J119" i="197"/>
  <c r="G119" i="197"/>
  <c r="D119" i="197"/>
  <c r="P118" i="197"/>
  <c r="M118" i="197"/>
  <c r="J118" i="197"/>
  <c r="G118" i="197"/>
  <c r="D118" i="197"/>
  <c r="P117" i="197"/>
  <c r="M117" i="197"/>
  <c r="J117" i="197"/>
  <c r="G117" i="197"/>
  <c r="D117" i="197"/>
  <c r="P116" i="197"/>
  <c r="M116" i="197"/>
  <c r="J116" i="197"/>
  <c r="G116" i="197"/>
  <c r="D116" i="197"/>
  <c r="P115" i="197"/>
  <c r="M115" i="197"/>
  <c r="J115" i="197"/>
  <c r="G115" i="197"/>
  <c r="D115" i="197"/>
  <c r="P114" i="197"/>
  <c r="M114" i="197"/>
  <c r="J114" i="197"/>
  <c r="G114" i="197"/>
  <c r="D114" i="197"/>
  <c r="P113" i="197"/>
  <c r="M113" i="197"/>
  <c r="J113" i="197"/>
  <c r="G113" i="197"/>
  <c r="D113" i="197"/>
  <c r="P112" i="197"/>
  <c r="M112" i="197"/>
  <c r="J112" i="197"/>
  <c r="G112" i="197"/>
  <c r="D112" i="197"/>
  <c r="P111" i="197"/>
  <c r="M111" i="197"/>
  <c r="G111" i="197"/>
  <c r="D111" i="197"/>
  <c r="P110" i="197"/>
  <c r="M110" i="197"/>
  <c r="J110" i="197"/>
  <c r="G110" i="197"/>
  <c r="D110" i="197"/>
  <c r="P109" i="197"/>
  <c r="M109" i="197"/>
  <c r="J109" i="197"/>
  <c r="G109" i="197"/>
  <c r="D109" i="197"/>
  <c r="P108" i="197"/>
  <c r="M108" i="197"/>
  <c r="J108" i="197"/>
  <c r="G108" i="197"/>
  <c r="D108" i="197"/>
  <c r="P107" i="197"/>
  <c r="M107" i="197"/>
  <c r="J107" i="197"/>
  <c r="G107" i="197"/>
  <c r="D107" i="197"/>
  <c r="P106" i="197"/>
  <c r="M106" i="197"/>
  <c r="J106" i="197"/>
  <c r="G106" i="197"/>
  <c r="D106" i="197"/>
  <c r="P105" i="197"/>
  <c r="M105" i="197"/>
  <c r="J105" i="197"/>
  <c r="G105" i="197"/>
  <c r="D105" i="197"/>
  <c r="P104" i="197"/>
  <c r="M104" i="197"/>
  <c r="J104" i="197"/>
  <c r="G104" i="197"/>
  <c r="D104" i="197"/>
  <c r="P103" i="197"/>
  <c r="M103" i="197"/>
  <c r="J103" i="197"/>
  <c r="G103" i="197"/>
  <c r="D103" i="197"/>
  <c r="P102" i="197"/>
  <c r="M102" i="197"/>
  <c r="J102" i="197"/>
  <c r="G102" i="197"/>
  <c r="D102" i="197"/>
  <c r="P101" i="197"/>
  <c r="M101" i="197"/>
  <c r="J101" i="197"/>
  <c r="G101" i="197"/>
  <c r="D101" i="197"/>
  <c r="P100" i="197"/>
  <c r="M100" i="197"/>
  <c r="J100" i="197"/>
  <c r="G100" i="197"/>
  <c r="D100" i="197"/>
  <c r="P99" i="197"/>
  <c r="M99" i="197"/>
  <c r="J99" i="197"/>
  <c r="G99" i="197"/>
  <c r="D99" i="197"/>
  <c r="P98" i="197"/>
  <c r="M98" i="197"/>
  <c r="J98" i="197"/>
  <c r="G98" i="197"/>
  <c r="D98" i="197"/>
  <c r="P97" i="197"/>
  <c r="M97" i="197"/>
  <c r="J97" i="197"/>
  <c r="G97" i="197"/>
  <c r="D97" i="197"/>
  <c r="P96" i="197"/>
  <c r="M96" i="197"/>
  <c r="J96" i="197"/>
  <c r="G96" i="197"/>
  <c r="D96" i="197"/>
  <c r="P95" i="197"/>
  <c r="M95" i="197"/>
  <c r="J95" i="197"/>
  <c r="G95" i="197"/>
  <c r="D95" i="197"/>
  <c r="P94" i="197"/>
  <c r="M94" i="197"/>
  <c r="J94" i="197"/>
  <c r="G94" i="197"/>
  <c r="D94" i="197"/>
  <c r="P93" i="197"/>
  <c r="M93" i="197"/>
  <c r="J93" i="197"/>
  <c r="G93" i="197"/>
  <c r="D93" i="197"/>
  <c r="P92" i="197"/>
  <c r="M92" i="197"/>
  <c r="J92" i="197"/>
  <c r="G92" i="197"/>
  <c r="D92" i="197"/>
  <c r="P91" i="197"/>
  <c r="M91" i="197"/>
  <c r="J91" i="197"/>
  <c r="G91" i="197"/>
  <c r="D91" i="197"/>
  <c r="P90" i="197"/>
  <c r="M90" i="197"/>
  <c r="J90" i="197"/>
  <c r="G90" i="197"/>
  <c r="D90" i="197"/>
  <c r="P89" i="197"/>
  <c r="M89" i="197"/>
  <c r="J89" i="197"/>
  <c r="G89" i="197"/>
  <c r="D89" i="197"/>
  <c r="P88" i="197"/>
  <c r="M88" i="197"/>
  <c r="J88" i="197"/>
  <c r="G88" i="197"/>
  <c r="D88" i="197"/>
  <c r="P87" i="197"/>
  <c r="M87" i="197"/>
  <c r="J87" i="197"/>
  <c r="G87" i="197"/>
  <c r="D87" i="197"/>
  <c r="P86" i="197"/>
  <c r="M86" i="197"/>
  <c r="J86" i="197"/>
  <c r="G86" i="197"/>
  <c r="D86" i="197"/>
  <c r="P85" i="197"/>
  <c r="M85" i="197"/>
  <c r="J85" i="197"/>
  <c r="G85" i="197"/>
  <c r="D85" i="197"/>
  <c r="P84" i="197"/>
  <c r="M84" i="197"/>
  <c r="J84" i="197"/>
  <c r="G84" i="197"/>
  <c r="D84" i="197"/>
  <c r="P83" i="197"/>
  <c r="M83" i="197"/>
  <c r="J83" i="197"/>
  <c r="G83" i="197"/>
  <c r="D83" i="197"/>
  <c r="P82" i="197"/>
  <c r="M82" i="197"/>
  <c r="J82" i="197"/>
  <c r="G82" i="197"/>
  <c r="D82" i="197"/>
  <c r="P81" i="197"/>
  <c r="M81" i="197"/>
  <c r="J81" i="197"/>
  <c r="G81" i="197"/>
  <c r="D81" i="197"/>
  <c r="P80" i="197"/>
  <c r="M80" i="197"/>
  <c r="J80" i="197"/>
  <c r="G80" i="197"/>
  <c r="D80" i="197"/>
  <c r="P79" i="197"/>
  <c r="M79" i="197"/>
  <c r="J79" i="197"/>
  <c r="G79" i="197"/>
  <c r="D79" i="197"/>
  <c r="P78" i="197"/>
  <c r="M78" i="197"/>
  <c r="J78" i="197"/>
  <c r="G78" i="197"/>
  <c r="D78" i="197"/>
  <c r="P77" i="197"/>
  <c r="M77" i="197"/>
  <c r="J77" i="197"/>
  <c r="G77" i="197"/>
  <c r="D77" i="197"/>
  <c r="P76" i="197"/>
  <c r="M76" i="197"/>
  <c r="J76" i="197"/>
  <c r="G76" i="197"/>
  <c r="D76" i="197"/>
  <c r="P75" i="197"/>
  <c r="M75" i="197"/>
  <c r="J75" i="197"/>
  <c r="G75" i="197"/>
  <c r="D75" i="197"/>
  <c r="P74" i="197"/>
  <c r="M74" i="197"/>
  <c r="J74" i="197"/>
  <c r="G74" i="197"/>
  <c r="D74" i="197"/>
  <c r="P73" i="197"/>
  <c r="M73" i="197"/>
  <c r="J73" i="197"/>
  <c r="G73" i="197"/>
  <c r="D73" i="197"/>
  <c r="P72" i="197"/>
  <c r="M72" i="197"/>
  <c r="J72" i="197"/>
  <c r="G72" i="197"/>
  <c r="D72" i="197"/>
  <c r="P71" i="197"/>
  <c r="M71" i="197"/>
  <c r="J71" i="197"/>
  <c r="G71" i="197"/>
  <c r="D71" i="197"/>
  <c r="P70" i="197"/>
  <c r="M70" i="197"/>
  <c r="J70" i="197"/>
  <c r="G70" i="197"/>
  <c r="D70" i="197"/>
  <c r="P69" i="197"/>
  <c r="M69" i="197"/>
  <c r="J69" i="197"/>
  <c r="G69" i="197"/>
  <c r="D69" i="197"/>
  <c r="P68" i="197"/>
  <c r="M68" i="197"/>
  <c r="J68" i="197"/>
  <c r="G68" i="197"/>
  <c r="D68" i="197"/>
  <c r="P67" i="197"/>
  <c r="M67" i="197"/>
  <c r="J67" i="197"/>
  <c r="G67" i="197"/>
  <c r="D67" i="197"/>
  <c r="P66" i="197"/>
  <c r="M66" i="197"/>
  <c r="J66" i="197"/>
  <c r="G66" i="197"/>
  <c r="D66" i="197"/>
  <c r="P65" i="197"/>
  <c r="M65" i="197"/>
  <c r="J65" i="197"/>
  <c r="G65" i="197"/>
  <c r="D65" i="197"/>
  <c r="P64" i="197"/>
  <c r="M64" i="197"/>
  <c r="J64" i="197"/>
  <c r="G64" i="197"/>
  <c r="D64" i="197"/>
  <c r="P63" i="197"/>
  <c r="M63" i="197"/>
  <c r="J63" i="197"/>
  <c r="G63" i="197"/>
  <c r="D63" i="197"/>
  <c r="P62" i="197"/>
  <c r="M62" i="197"/>
  <c r="J62" i="197"/>
  <c r="G62" i="197"/>
  <c r="D62" i="197"/>
  <c r="P61" i="197"/>
  <c r="M61" i="197"/>
  <c r="J61" i="197"/>
  <c r="G61" i="197"/>
  <c r="D61" i="197"/>
  <c r="P60" i="197"/>
  <c r="M60" i="197"/>
  <c r="J60" i="197"/>
  <c r="G60" i="197"/>
  <c r="D60" i="197"/>
  <c r="P59" i="197"/>
  <c r="M59" i="197"/>
  <c r="J59" i="197"/>
  <c r="G59" i="197"/>
  <c r="D59" i="197"/>
  <c r="P58" i="197"/>
  <c r="M58" i="197"/>
  <c r="J58" i="197"/>
  <c r="G58" i="197"/>
  <c r="D58" i="197"/>
  <c r="P57" i="197"/>
  <c r="M57" i="197"/>
  <c r="J57" i="197"/>
  <c r="G57" i="197"/>
  <c r="D57" i="197"/>
  <c r="P56" i="197"/>
  <c r="M56" i="197"/>
  <c r="J56" i="197"/>
  <c r="G56" i="197"/>
  <c r="D56" i="197"/>
  <c r="P55" i="197"/>
  <c r="M55" i="197"/>
  <c r="J55" i="197"/>
  <c r="G55" i="197"/>
  <c r="D55" i="197"/>
  <c r="P54" i="197"/>
  <c r="M54" i="197"/>
  <c r="J54" i="197"/>
  <c r="G54" i="197"/>
  <c r="D54" i="197"/>
  <c r="P53" i="197"/>
  <c r="M53" i="197"/>
  <c r="J53" i="197"/>
  <c r="G53" i="197"/>
  <c r="D53" i="197"/>
  <c r="P52" i="197"/>
  <c r="M52" i="197"/>
  <c r="J52" i="197"/>
  <c r="G52" i="197"/>
  <c r="D52" i="197"/>
  <c r="P51" i="197"/>
  <c r="M51" i="197"/>
  <c r="J51" i="197"/>
  <c r="G51" i="197"/>
  <c r="D51" i="197"/>
  <c r="P50" i="197"/>
  <c r="M50" i="197"/>
  <c r="J50" i="197"/>
  <c r="G50" i="197"/>
  <c r="D50" i="197"/>
  <c r="P49" i="197"/>
  <c r="M49" i="197"/>
  <c r="J49" i="197"/>
  <c r="G49" i="197"/>
  <c r="D49" i="197"/>
  <c r="P48" i="197"/>
  <c r="M48" i="197"/>
  <c r="J48" i="197"/>
  <c r="G48" i="197"/>
  <c r="D48" i="197"/>
  <c r="P47" i="197"/>
  <c r="M47" i="197"/>
  <c r="J47" i="197"/>
  <c r="G47" i="197"/>
  <c r="D47" i="197"/>
  <c r="P46" i="197"/>
  <c r="M46" i="197"/>
  <c r="J46" i="197"/>
  <c r="G46" i="197"/>
  <c r="D46" i="197"/>
  <c r="P45" i="197"/>
  <c r="M45" i="197"/>
  <c r="J45" i="197"/>
  <c r="G45" i="197"/>
  <c r="D45" i="197"/>
  <c r="P44" i="197"/>
  <c r="M44" i="197"/>
  <c r="J44" i="197"/>
  <c r="G44" i="197"/>
  <c r="D44" i="197"/>
  <c r="P43" i="197"/>
  <c r="M43" i="197"/>
  <c r="J43" i="197"/>
  <c r="G43" i="197"/>
  <c r="D43" i="197"/>
  <c r="P42" i="197"/>
  <c r="M42" i="197"/>
  <c r="J42" i="197"/>
  <c r="G42" i="197"/>
  <c r="D42" i="197"/>
  <c r="P41" i="197"/>
  <c r="M41" i="197"/>
  <c r="J41" i="197"/>
  <c r="G41" i="197"/>
  <c r="D41" i="197"/>
  <c r="P40" i="197"/>
  <c r="M40" i="197"/>
  <c r="J40" i="197"/>
  <c r="G40" i="197"/>
  <c r="D40" i="197"/>
  <c r="P39" i="197"/>
  <c r="M39" i="197"/>
  <c r="J39" i="197"/>
  <c r="G39" i="197"/>
  <c r="D39" i="197"/>
  <c r="P38" i="197"/>
  <c r="M38" i="197"/>
  <c r="J38" i="197"/>
  <c r="G38" i="197"/>
  <c r="D38" i="197"/>
  <c r="P37" i="197"/>
  <c r="M37" i="197"/>
  <c r="J37" i="197"/>
  <c r="G37" i="197"/>
  <c r="D37" i="197"/>
  <c r="P36" i="197"/>
  <c r="M36" i="197"/>
  <c r="J36" i="197"/>
  <c r="G36" i="197"/>
  <c r="D36" i="197"/>
  <c r="P35" i="197"/>
  <c r="M35" i="197"/>
  <c r="J35" i="197"/>
  <c r="G35" i="197"/>
  <c r="D35" i="197"/>
  <c r="P34" i="197"/>
  <c r="M34" i="197"/>
  <c r="J34" i="197"/>
  <c r="G34" i="197"/>
  <c r="D34" i="197"/>
  <c r="P33" i="197"/>
  <c r="M33" i="197"/>
  <c r="J33" i="197"/>
  <c r="G33" i="197"/>
  <c r="D33" i="197"/>
  <c r="P32" i="197"/>
  <c r="M32" i="197"/>
  <c r="J32" i="197"/>
  <c r="G32" i="197"/>
  <c r="D32" i="197"/>
  <c r="P31" i="197"/>
  <c r="M31" i="197"/>
  <c r="J31" i="197"/>
  <c r="G31" i="197"/>
  <c r="D31" i="197"/>
  <c r="P30" i="197"/>
  <c r="M30" i="197"/>
  <c r="J30" i="197"/>
  <c r="G30" i="197"/>
  <c r="D30" i="197"/>
  <c r="P29" i="197"/>
  <c r="M29" i="197"/>
  <c r="J29" i="197"/>
  <c r="G29" i="197"/>
  <c r="D29" i="197"/>
  <c r="P28" i="197"/>
  <c r="M28" i="197"/>
  <c r="J28" i="197"/>
  <c r="G28" i="197"/>
  <c r="D28" i="197"/>
  <c r="P27" i="197"/>
  <c r="M27" i="197"/>
  <c r="J27" i="197"/>
  <c r="G27" i="197"/>
  <c r="D27" i="197"/>
  <c r="P26" i="197"/>
  <c r="M26" i="197"/>
  <c r="J26" i="197"/>
  <c r="G26" i="197"/>
  <c r="D26" i="197"/>
  <c r="P25" i="197"/>
  <c r="M25" i="197"/>
  <c r="J25" i="197"/>
  <c r="G25" i="197"/>
  <c r="D25" i="197"/>
  <c r="P24" i="197"/>
  <c r="M24" i="197"/>
  <c r="J24" i="197"/>
  <c r="G24" i="197"/>
  <c r="D24" i="197"/>
  <c r="P23" i="197"/>
  <c r="M23" i="197"/>
  <c r="J23" i="197"/>
  <c r="G23" i="197"/>
  <c r="D23" i="197"/>
  <c r="P22" i="197"/>
  <c r="M22" i="197"/>
  <c r="J22" i="197"/>
  <c r="G22" i="197"/>
  <c r="D22" i="197"/>
  <c r="P21" i="197"/>
  <c r="M21" i="197"/>
  <c r="J21" i="197"/>
  <c r="G21" i="197"/>
  <c r="D21" i="197"/>
  <c r="P20" i="197"/>
  <c r="M20" i="197"/>
  <c r="J20" i="197"/>
  <c r="G20" i="197"/>
  <c r="D20" i="197"/>
  <c r="I14" i="197"/>
  <c r="H14" i="197"/>
  <c r="D13" i="197"/>
  <c r="D12" i="197"/>
  <c r="P5" i="197"/>
  <c r="P153" i="196"/>
  <c r="P152" i="196"/>
  <c r="P151" i="196"/>
  <c r="P150" i="196"/>
  <c r="P149" i="196"/>
  <c r="P148" i="196"/>
  <c r="P147" i="196"/>
  <c r="M163" i="196"/>
  <c r="M162" i="196"/>
  <c r="M161" i="196"/>
  <c r="J112" i="196"/>
  <c r="P228" i="196"/>
  <c r="M228" i="196"/>
  <c r="J228" i="196"/>
  <c r="G228" i="196"/>
  <c r="D228" i="196"/>
  <c r="P227" i="196"/>
  <c r="M227" i="196"/>
  <c r="J227" i="196"/>
  <c r="G227" i="196"/>
  <c r="D227" i="196"/>
  <c r="P226" i="196"/>
  <c r="M226" i="196"/>
  <c r="J226" i="196"/>
  <c r="G226" i="196"/>
  <c r="D226" i="196"/>
  <c r="P225" i="196"/>
  <c r="M225" i="196"/>
  <c r="J225" i="196"/>
  <c r="G225" i="196"/>
  <c r="D225" i="196"/>
  <c r="P224" i="196"/>
  <c r="M224" i="196"/>
  <c r="J224" i="196"/>
  <c r="G224" i="196"/>
  <c r="D224" i="196"/>
  <c r="P223" i="196"/>
  <c r="M223" i="196"/>
  <c r="J223" i="196"/>
  <c r="G223" i="196"/>
  <c r="D223" i="196"/>
  <c r="P222" i="196"/>
  <c r="M222" i="196"/>
  <c r="J222" i="196"/>
  <c r="G222" i="196"/>
  <c r="D222" i="196"/>
  <c r="P221" i="196"/>
  <c r="M221" i="196"/>
  <c r="J221" i="196"/>
  <c r="G221" i="196"/>
  <c r="D221" i="196"/>
  <c r="P220" i="196"/>
  <c r="M220" i="196"/>
  <c r="J220" i="196"/>
  <c r="G220" i="196"/>
  <c r="D220" i="196"/>
  <c r="P219" i="196"/>
  <c r="M219" i="196"/>
  <c r="J219" i="196"/>
  <c r="G219" i="196"/>
  <c r="D219" i="196"/>
  <c r="P218" i="196"/>
  <c r="M218" i="196"/>
  <c r="J218" i="196"/>
  <c r="G218" i="196"/>
  <c r="D218" i="196"/>
  <c r="P217" i="196"/>
  <c r="M217" i="196"/>
  <c r="J217" i="196"/>
  <c r="G217" i="196"/>
  <c r="D217" i="196"/>
  <c r="P216" i="196"/>
  <c r="M216" i="196"/>
  <c r="J216" i="196"/>
  <c r="G216" i="196"/>
  <c r="D216" i="196"/>
  <c r="P215" i="196"/>
  <c r="M215" i="196"/>
  <c r="J215" i="196"/>
  <c r="G215" i="196"/>
  <c r="D215" i="196"/>
  <c r="P214" i="196"/>
  <c r="M214" i="196"/>
  <c r="J214" i="196"/>
  <c r="G214" i="196"/>
  <c r="D214" i="196"/>
  <c r="P213" i="196"/>
  <c r="M213" i="196"/>
  <c r="J213" i="196"/>
  <c r="G213" i="196"/>
  <c r="D213" i="196"/>
  <c r="P212" i="196"/>
  <c r="M212" i="196"/>
  <c r="J212" i="196"/>
  <c r="G212" i="196"/>
  <c r="D212" i="196"/>
  <c r="P211" i="196"/>
  <c r="M211" i="196"/>
  <c r="J211" i="196"/>
  <c r="G211" i="196"/>
  <c r="D211" i="196"/>
  <c r="P210" i="196"/>
  <c r="M210" i="196"/>
  <c r="J210" i="196"/>
  <c r="G210" i="196"/>
  <c r="D210" i="196"/>
  <c r="P209" i="196"/>
  <c r="M209" i="196"/>
  <c r="J209" i="196"/>
  <c r="G209" i="196"/>
  <c r="D209" i="196"/>
  <c r="P208" i="196"/>
  <c r="M208" i="196"/>
  <c r="J208" i="196"/>
  <c r="G208" i="196"/>
  <c r="D208" i="196"/>
  <c r="P207" i="196"/>
  <c r="M207" i="196"/>
  <c r="J207" i="196"/>
  <c r="G207" i="196"/>
  <c r="D207" i="196"/>
  <c r="P206" i="196"/>
  <c r="M206" i="196"/>
  <c r="J206" i="196"/>
  <c r="G206" i="196"/>
  <c r="D206" i="196"/>
  <c r="P205" i="196"/>
  <c r="M205" i="196"/>
  <c r="J205" i="196"/>
  <c r="G205" i="196"/>
  <c r="D205" i="196"/>
  <c r="P204" i="196"/>
  <c r="M204" i="196"/>
  <c r="J204" i="196"/>
  <c r="G204" i="196"/>
  <c r="D204" i="196"/>
  <c r="P203" i="196"/>
  <c r="M203" i="196"/>
  <c r="J203" i="196"/>
  <c r="G203" i="196"/>
  <c r="D203" i="196"/>
  <c r="P202" i="196"/>
  <c r="M202" i="196"/>
  <c r="J202" i="196"/>
  <c r="G202" i="196"/>
  <c r="D202" i="196"/>
  <c r="P201" i="196"/>
  <c r="M201" i="196"/>
  <c r="J201" i="196"/>
  <c r="G201" i="196"/>
  <c r="D201" i="196"/>
  <c r="P200" i="196"/>
  <c r="M200" i="196"/>
  <c r="J200" i="196"/>
  <c r="G200" i="196"/>
  <c r="D200" i="196"/>
  <c r="P199" i="196"/>
  <c r="M199" i="196"/>
  <c r="J199" i="196"/>
  <c r="G199" i="196"/>
  <c r="D199" i="196"/>
  <c r="P198" i="196"/>
  <c r="M198" i="196"/>
  <c r="J198" i="196"/>
  <c r="G198" i="196"/>
  <c r="D198" i="196"/>
  <c r="P197" i="196"/>
  <c r="M197" i="196"/>
  <c r="J197" i="196"/>
  <c r="G197" i="196"/>
  <c r="D197" i="196"/>
  <c r="P196" i="196"/>
  <c r="M196" i="196"/>
  <c r="J196" i="196"/>
  <c r="G196" i="196"/>
  <c r="D196" i="196"/>
  <c r="P195" i="196"/>
  <c r="M195" i="196"/>
  <c r="J195" i="196"/>
  <c r="G195" i="196"/>
  <c r="D195" i="196"/>
  <c r="P194" i="196"/>
  <c r="M194" i="196"/>
  <c r="J194" i="196"/>
  <c r="G194" i="196"/>
  <c r="D194" i="196"/>
  <c r="P193" i="196"/>
  <c r="M193" i="196"/>
  <c r="J193" i="196"/>
  <c r="G193" i="196"/>
  <c r="D193" i="196"/>
  <c r="P192" i="196"/>
  <c r="M192" i="196"/>
  <c r="J192" i="196"/>
  <c r="G192" i="196"/>
  <c r="D192" i="196"/>
  <c r="P191" i="196"/>
  <c r="M191" i="196"/>
  <c r="J191" i="196"/>
  <c r="G191" i="196"/>
  <c r="D191" i="196"/>
  <c r="P190" i="196"/>
  <c r="M190" i="196"/>
  <c r="J190" i="196"/>
  <c r="G190" i="196"/>
  <c r="D190" i="196"/>
  <c r="P189" i="196"/>
  <c r="M189" i="196"/>
  <c r="J189" i="196"/>
  <c r="G189" i="196"/>
  <c r="D189" i="196"/>
  <c r="P188" i="196"/>
  <c r="M188" i="196"/>
  <c r="J188" i="196"/>
  <c r="G188" i="196"/>
  <c r="D188" i="196"/>
  <c r="P187" i="196"/>
  <c r="M187" i="196"/>
  <c r="J187" i="196"/>
  <c r="G187" i="196"/>
  <c r="D187" i="196"/>
  <c r="P186" i="196"/>
  <c r="M186" i="196"/>
  <c r="J186" i="196"/>
  <c r="G186" i="196"/>
  <c r="D186" i="196"/>
  <c r="P185" i="196"/>
  <c r="M185" i="196"/>
  <c r="J185" i="196"/>
  <c r="G185" i="196"/>
  <c r="D185" i="196"/>
  <c r="P184" i="196"/>
  <c r="M184" i="196"/>
  <c r="J184" i="196"/>
  <c r="G184" i="196"/>
  <c r="D184" i="196"/>
  <c r="P183" i="196"/>
  <c r="M183" i="196"/>
  <c r="J183" i="196"/>
  <c r="G183" i="196"/>
  <c r="D183" i="196"/>
  <c r="P182" i="196"/>
  <c r="M182" i="196"/>
  <c r="J182" i="196"/>
  <c r="G182" i="196"/>
  <c r="D182" i="196"/>
  <c r="P181" i="196"/>
  <c r="M181" i="196"/>
  <c r="J181" i="196"/>
  <c r="G181" i="196"/>
  <c r="D181" i="196"/>
  <c r="P180" i="196"/>
  <c r="M180" i="196"/>
  <c r="J180" i="196"/>
  <c r="G180" i="196"/>
  <c r="D180" i="196"/>
  <c r="P179" i="196"/>
  <c r="M179" i="196"/>
  <c r="J179" i="196"/>
  <c r="G179" i="196"/>
  <c r="D179" i="196"/>
  <c r="P178" i="196"/>
  <c r="M178" i="196"/>
  <c r="J178" i="196"/>
  <c r="G178" i="196"/>
  <c r="D178" i="196"/>
  <c r="P177" i="196"/>
  <c r="M177" i="196"/>
  <c r="J177" i="196"/>
  <c r="G177" i="196"/>
  <c r="D177" i="196"/>
  <c r="P176" i="196"/>
  <c r="M176" i="196"/>
  <c r="J176" i="196"/>
  <c r="G176" i="196"/>
  <c r="D176" i="196"/>
  <c r="P175" i="196"/>
  <c r="M175" i="196"/>
  <c r="J175" i="196"/>
  <c r="G175" i="196"/>
  <c r="D175" i="196"/>
  <c r="P174" i="196"/>
  <c r="M174" i="196"/>
  <c r="J174" i="196"/>
  <c r="G174" i="196"/>
  <c r="D174" i="196"/>
  <c r="P173" i="196"/>
  <c r="M173" i="196"/>
  <c r="J173" i="196"/>
  <c r="G173" i="196"/>
  <c r="D173" i="196"/>
  <c r="P172" i="196"/>
  <c r="M172" i="196"/>
  <c r="J172" i="196"/>
  <c r="G172" i="196"/>
  <c r="D172" i="196"/>
  <c r="P171" i="196"/>
  <c r="M171" i="196"/>
  <c r="J171" i="196"/>
  <c r="G171" i="196"/>
  <c r="D171" i="196"/>
  <c r="P170" i="196"/>
  <c r="M170" i="196"/>
  <c r="J170" i="196"/>
  <c r="G170" i="196"/>
  <c r="D170" i="196"/>
  <c r="P169" i="196"/>
  <c r="M169" i="196"/>
  <c r="J169" i="196"/>
  <c r="G169" i="196"/>
  <c r="D169" i="196"/>
  <c r="P168" i="196"/>
  <c r="M168" i="196"/>
  <c r="J168" i="196"/>
  <c r="G168" i="196"/>
  <c r="D168" i="196"/>
  <c r="P167" i="196"/>
  <c r="M167" i="196"/>
  <c r="J167" i="196"/>
  <c r="G167" i="196"/>
  <c r="D167" i="196"/>
  <c r="P166" i="196"/>
  <c r="M166" i="196"/>
  <c r="J166" i="196"/>
  <c r="G166" i="196"/>
  <c r="D166" i="196"/>
  <c r="P165" i="196"/>
  <c r="M165" i="196"/>
  <c r="J165" i="196"/>
  <c r="G165" i="196"/>
  <c r="D165" i="196"/>
  <c r="P164" i="196"/>
  <c r="M164" i="196"/>
  <c r="J164" i="196"/>
  <c r="G164" i="196"/>
  <c r="D164" i="196"/>
  <c r="P163" i="196"/>
  <c r="J163" i="196"/>
  <c r="G163" i="196"/>
  <c r="D163" i="196"/>
  <c r="P162" i="196"/>
  <c r="J162" i="196"/>
  <c r="G162" i="196"/>
  <c r="D162" i="196"/>
  <c r="P161" i="196"/>
  <c r="J161" i="196"/>
  <c r="G161" i="196"/>
  <c r="D161" i="196"/>
  <c r="P160" i="196"/>
  <c r="M160" i="196"/>
  <c r="J160" i="196"/>
  <c r="G160" i="196"/>
  <c r="D160" i="196"/>
  <c r="P159" i="196"/>
  <c r="M159" i="196"/>
  <c r="J159" i="196"/>
  <c r="G159" i="196"/>
  <c r="D159" i="196"/>
  <c r="P158" i="196"/>
  <c r="M158" i="196"/>
  <c r="J158" i="196"/>
  <c r="G158" i="196"/>
  <c r="D158" i="196"/>
  <c r="P157" i="196"/>
  <c r="M157" i="196"/>
  <c r="J157" i="196"/>
  <c r="G157" i="196"/>
  <c r="D157" i="196"/>
  <c r="P156" i="196"/>
  <c r="M156" i="196"/>
  <c r="J156" i="196"/>
  <c r="G156" i="196"/>
  <c r="D156" i="196"/>
  <c r="P155" i="196"/>
  <c r="M155" i="196"/>
  <c r="J155" i="196"/>
  <c r="G155" i="196"/>
  <c r="D155" i="196"/>
  <c r="P154" i="196"/>
  <c r="M154" i="196"/>
  <c r="J154" i="196"/>
  <c r="G154" i="196"/>
  <c r="D154" i="196"/>
  <c r="M153" i="196"/>
  <c r="J153" i="196"/>
  <c r="G153" i="196"/>
  <c r="D153" i="196"/>
  <c r="M152" i="196"/>
  <c r="J152" i="196"/>
  <c r="G152" i="196"/>
  <c r="D152" i="196"/>
  <c r="M151" i="196"/>
  <c r="J151" i="196"/>
  <c r="G151" i="196"/>
  <c r="D151" i="196"/>
  <c r="M150" i="196"/>
  <c r="J150" i="196"/>
  <c r="G150" i="196"/>
  <c r="D150" i="196"/>
  <c r="M149" i="196"/>
  <c r="J149" i="196"/>
  <c r="G149" i="196"/>
  <c r="D149" i="196"/>
  <c r="M148" i="196"/>
  <c r="J148" i="196"/>
  <c r="G148" i="196"/>
  <c r="D148" i="196"/>
  <c r="M147" i="196"/>
  <c r="J147" i="196"/>
  <c r="G147" i="196"/>
  <c r="D147" i="196"/>
  <c r="P146" i="196"/>
  <c r="M146" i="196"/>
  <c r="J146" i="196"/>
  <c r="G146" i="196"/>
  <c r="D146" i="196"/>
  <c r="P145" i="196"/>
  <c r="M145" i="196"/>
  <c r="J145" i="196"/>
  <c r="G145" i="196"/>
  <c r="D145" i="196"/>
  <c r="P144" i="196"/>
  <c r="M144" i="196"/>
  <c r="J144" i="196"/>
  <c r="G144" i="196"/>
  <c r="D144" i="196"/>
  <c r="P143" i="196"/>
  <c r="M143" i="196"/>
  <c r="J143" i="196"/>
  <c r="G143" i="196"/>
  <c r="D143" i="196"/>
  <c r="P142" i="196"/>
  <c r="M142" i="196"/>
  <c r="J142" i="196"/>
  <c r="G142" i="196"/>
  <c r="D142" i="196"/>
  <c r="P141" i="196"/>
  <c r="M141" i="196"/>
  <c r="J141" i="196"/>
  <c r="G141" i="196"/>
  <c r="D141" i="196"/>
  <c r="P140" i="196"/>
  <c r="M140" i="196"/>
  <c r="J140" i="196"/>
  <c r="G140" i="196"/>
  <c r="D140" i="196"/>
  <c r="P139" i="196"/>
  <c r="M139" i="196"/>
  <c r="J139" i="196"/>
  <c r="G139" i="196"/>
  <c r="D139" i="196"/>
  <c r="P138" i="196"/>
  <c r="M138" i="196"/>
  <c r="J138" i="196"/>
  <c r="G138" i="196"/>
  <c r="D138" i="196"/>
  <c r="P137" i="196"/>
  <c r="M137" i="196"/>
  <c r="J137" i="196"/>
  <c r="G137" i="196"/>
  <c r="D137" i="196"/>
  <c r="P136" i="196"/>
  <c r="M136" i="196"/>
  <c r="J136" i="196"/>
  <c r="G136" i="196"/>
  <c r="D136" i="196"/>
  <c r="P135" i="196"/>
  <c r="M135" i="196"/>
  <c r="J135" i="196"/>
  <c r="G135" i="196"/>
  <c r="D135" i="196"/>
  <c r="P134" i="196"/>
  <c r="M134" i="196"/>
  <c r="J134" i="196"/>
  <c r="G134" i="196"/>
  <c r="D134" i="196"/>
  <c r="P133" i="196"/>
  <c r="M133" i="196"/>
  <c r="J133" i="196"/>
  <c r="G133" i="196"/>
  <c r="D133" i="196"/>
  <c r="P132" i="196"/>
  <c r="M132" i="196"/>
  <c r="J132" i="196"/>
  <c r="G132" i="196"/>
  <c r="D132" i="196"/>
  <c r="P131" i="196"/>
  <c r="M131" i="196"/>
  <c r="J131" i="196"/>
  <c r="G131" i="196"/>
  <c r="D131" i="196"/>
  <c r="P130" i="196"/>
  <c r="M130" i="196"/>
  <c r="J130" i="196"/>
  <c r="G130" i="196"/>
  <c r="D130" i="196"/>
  <c r="P129" i="196"/>
  <c r="M129" i="196"/>
  <c r="J129" i="196"/>
  <c r="G129" i="196"/>
  <c r="D129" i="196"/>
  <c r="P128" i="196"/>
  <c r="M128" i="196"/>
  <c r="J128" i="196"/>
  <c r="G128" i="196"/>
  <c r="D128" i="196"/>
  <c r="P127" i="196"/>
  <c r="M127" i="196"/>
  <c r="J127" i="196"/>
  <c r="G127" i="196"/>
  <c r="D127" i="196"/>
  <c r="P126" i="196"/>
  <c r="M126" i="196"/>
  <c r="J126" i="196"/>
  <c r="G126" i="196"/>
  <c r="D126" i="196"/>
  <c r="P125" i="196"/>
  <c r="M125" i="196"/>
  <c r="J125" i="196"/>
  <c r="G125" i="196"/>
  <c r="D125" i="196"/>
  <c r="P124" i="196"/>
  <c r="M124" i="196"/>
  <c r="J124" i="196"/>
  <c r="G124" i="196"/>
  <c r="D124" i="196"/>
  <c r="P123" i="196"/>
  <c r="M123" i="196"/>
  <c r="J123" i="196"/>
  <c r="G123" i="196"/>
  <c r="D123" i="196"/>
  <c r="P122" i="196"/>
  <c r="M122" i="196"/>
  <c r="J122" i="196"/>
  <c r="G122" i="196"/>
  <c r="D122" i="196"/>
  <c r="P121" i="196"/>
  <c r="M121" i="196"/>
  <c r="J121" i="196"/>
  <c r="G121" i="196"/>
  <c r="D121" i="196"/>
  <c r="P120" i="196"/>
  <c r="M120" i="196"/>
  <c r="J120" i="196"/>
  <c r="G120" i="196"/>
  <c r="D120" i="196"/>
  <c r="P119" i="196"/>
  <c r="M119" i="196"/>
  <c r="J119" i="196"/>
  <c r="G119" i="196"/>
  <c r="D119" i="196"/>
  <c r="P118" i="196"/>
  <c r="M118" i="196"/>
  <c r="J118" i="196"/>
  <c r="G118" i="196"/>
  <c r="D118" i="196"/>
  <c r="P117" i="196"/>
  <c r="M117" i="196"/>
  <c r="J117" i="196"/>
  <c r="G117" i="196"/>
  <c r="D117" i="196"/>
  <c r="P116" i="196"/>
  <c r="M116" i="196"/>
  <c r="J116" i="196"/>
  <c r="G116" i="196"/>
  <c r="D116" i="196"/>
  <c r="P115" i="196"/>
  <c r="M115" i="196"/>
  <c r="J115" i="196"/>
  <c r="G115" i="196"/>
  <c r="D115" i="196"/>
  <c r="P114" i="196"/>
  <c r="M114" i="196"/>
  <c r="J114" i="196"/>
  <c r="G114" i="196"/>
  <c r="D114" i="196"/>
  <c r="P113" i="196"/>
  <c r="M113" i="196"/>
  <c r="J113" i="196"/>
  <c r="G113" i="196"/>
  <c r="D113" i="196"/>
  <c r="P112" i="196"/>
  <c r="M112" i="196"/>
  <c r="G112" i="196"/>
  <c r="D112" i="196"/>
  <c r="P111" i="196"/>
  <c r="M111" i="196"/>
  <c r="J111" i="196"/>
  <c r="G111" i="196"/>
  <c r="D111" i="196"/>
  <c r="P110" i="196"/>
  <c r="M110" i="196"/>
  <c r="J110" i="196"/>
  <c r="G110" i="196"/>
  <c r="D110" i="196"/>
  <c r="P109" i="196"/>
  <c r="M109" i="196"/>
  <c r="J109" i="196"/>
  <c r="G109" i="196"/>
  <c r="D109" i="196"/>
  <c r="P108" i="196"/>
  <c r="M108" i="196"/>
  <c r="J108" i="196"/>
  <c r="G108" i="196"/>
  <c r="D108" i="196"/>
  <c r="P107" i="196"/>
  <c r="M107" i="196"/>
  <c r="J107" i="196"/>
  <c r="G107" i="196"/>
  <c r="D107" i="196"/>
  <c r="P106" i="196"/>
  <c r="M106" i="196"/>
  <c r="J106" i="196"/>
  <c r="G106" i="196"/>
  <c r="D106" i="196"/>
  <c r="P105" i="196"/>
  <c r="M105" i="196"/>
  <c r="J105" i="196"/>
  <c r="G105" i="196"/>
  <c r="D105" i="196"/>
  <c r="P104" i="196"/>
  <c r="M104" i="196"/>
  <c r="J104" i="196"/>
  <c r="G104" i="196"/>
  <c r="D104" i="196"/>
  <c r="P103" i="196"/>
  <c r="M103" i="196"/>
  <c r="J103" i="196"/>
  <c r="G103" i="196"/>
  <c r="D103" i="196"/>
  <c r="P102" i="196"/>
  <c r="M102" i="196"/>
  <c r="J102" i="196"/>
  <c r="G102" i="196"/>
  <c r="D102" i="196"/>
  <c r="P101" i="196"/>
  <c r="M101" i="196"/>
  <c r="J101" i="196"/>
  <c r="G101" i="196"/>
  <c r="D101" i="196"/>
  <c r="P100" i="196"/>
  <c r="M100" i="196"/>
  <c r="J100" i="196"/>
  <c r="G100" i="196"/>
  <c r="D100" i="196"/>
  <c r="P99" i="196"/>
  <c r="M99" i="196"/>
  <c r="J99" i="196"/>
  <c r="G99" i="196"/>
  <c r="D99" i="196"/>
  <c r="P98" i="196"/>
  <c r="M98" i="196"/>
  <c r="J98" i="196"/>
  <c r="G98" i="196"/>
  <c r="D98" i="196"/>
  <c r="P97" i="196"/>
  <c r="M97" i="196"/>
  <c r="J97" i="196"/>
  <c r="G97" i="196"/>
  <c r="D97" i="196"/>
  <c r="P96" i="196"/>
  <c r="M96" i="196"/>
  <c r="J96" i="196"/>
  <c r="G96" i="196"/>
  <c r="D96" i="196"/>
  <c r="P95" i="196"/>
  <c r="M95" i="196"/>
  <c r="J95" i="196"/>
  <c r="G95" i="196"/>
  <c r="D95" i="196"/>
  <c r="P94" i="196"/>
  <c r="M94" i="196"/>
  <c r="J94" i="196"/>
  <c r="G94" i="196"/>
  <c r="D94" i="196"/>
  <c r="P93" i="196"/>
  <c r="M93" i="196"/>
  <c r="J93" i="196"/>
  <c r="G93" i="196"/>
  <c r="D93" i="196"/>
  <c r="P92" i="196"/>
  <c r="M92" i="196"/>
  <c r="J92" i="196"/>
  <c r="G92" i="196"/>
  <c r="D92" i="196"/>
  <c r="P91" i="196"/>
  <c r="M91" i="196"/>
  <c r="J91" i="196"/>
  <c r="G91" i="196"/>
  <c r="D91" i="196"/>
  <c r="P90" i="196"/>
  <c r="M90" i="196"/>
  <c r="J90" i="196"/>
  <c r="G90" i="196"/>
  <c r="D90" i="196"/>
  <c r="P89" i="196"/>
  <c r="M89" i="196"/>
  <c r="J89" i="196"/>
  <c r="G89" i="196"/>
  <c r="D89" i="196"/>
  <c r="P88" i="196"/>
  <c r="M88" i="196"/>
  <c r="J88" i="196"/>
  <c r="G88" i="196"/>
  <c r="D88" i="196"/>
  <c r="P87" i="196"/>
  <c r="M87" i="196"/>
  <c r="J87" i="196"/>
  <c r="G87" i="196"/>
  <c r="D87" i="196"/>
  <c r="P86" i="196"/>
  <c r="M86" i="196"/>
  <c r="J86" i="196"/>
  <c r="G86" i="196"/>
  <c r="D86" i="196"/>
  <c r="P85" i="196"/>
  <c r="M85" i="196"/>
  <c r="J85" i="196"/>
  <c r="G85" i="196"/>
  <c r="D85" i="196"/>
  <c r="P84" i="196"/>
  <c r="M84" i="196"/>
  <c r="J84" i="196"/>
  <c r="G84" i="196"/>
  <c r="D84" i="196"/>
  <c r="P83" i="196"/>
  <c r="M83" i="196"/>
  <c r="J83" i="196"/>
  <c r="G83" i="196"/>
  <c r="D83" i="196"/>
  <c r="P82" i="196"/>
  <c r="M82" i="196"/>
  <c r="J82" i="196"/>
  <c r="G82" i="196"/>
  <c r="D82" i="196"/>
  <c r="P81" i="196"/>
  <c r="M81" i="196"/>
  <c r="J81" i="196"/>
  <c r="G81" i="196"/>
  <c r="D81" i="196"/>
  <c r="P80" i="196"/>
  <c r="M80" i="196"/>
  <c r="J80" i="196"/>
  <c r="G80" i="196"/>
  <c r="D80" i="196"/>
  <c r="P79" i="196"/>
  <c r="M79" i="196"/>
  <c r="J79" i="196"/>
  <c r="G79" i="196"/>
  <c r="D79" i="196"/>
  <c r="P78" i="196"/>
  <c r="M78" i="196"/>
  <c r="J78" i="196"/>
  <c r="G78" i="196"/>
  <c r="D78" i="196"/>
  <c r="P77" i="196"/>
  <c r="M77" i="196"/>
  <c r="J77" i="196"/>
  <c r="G77" i="196"/>
  <c r="D77" i="196"/>
  <c r="P76" i="196"/>
  <c r="M76" i="196"/>
  <c r="J76" i="196"/>
  <c r="G76" i="196"/>
  <c r="D76" i="196"/>
  <c r="P75" i="196"/>
  <c r="M75" i="196"/>
  <c r="J75" i="196"/>
  <c r="G75" i="196"/>
  <c r="D75" i="196"/>
  <c r="P74" i="196"/>
  <c r="M74" i="196"/>
  <c r="J74" i="196"/>
  <c r="G74" i="196"/>
  <c r="D74" i="196"/>
  <c r="P73" i="196"/>
  <c r="M73" i="196"/>
  <c r="J73" i="196"/>
  <c r="G73" i="196"/>
  <c r="D73" i="196"/>
  <c r="P72" i="196"/>
  <c r="M72" i="196"/>
  <c r="J72" i="196"/>
  <c r="G72" i="196"/>
  <c r="D72" i="196"/>
  <c r="P71" i="196"/>
  <c r="M71" i="196"/>
  <c r="J71" i="196"/>
  <c r="G71" i="196"/>
  <c r="D71" i="196"/>
  <c r="P70" i="196"/>
  <c r="M70" i="196"/>
  <c r="J70" i="196"/>
  <c r="G70" i="196"/>
  <c r="D70" i="196"/>
  <c r="P69" i="196"/>
  <c r="M69" i="196"/>
  <c r="J69" i="196"/>
  <c r="G69" i="196"/>
  <c r="D69" i="196"/>
  <c r="P68" i="196"/>
  <c r="M68" i="196"/>
  <c r="J68" i="196"/>
  <c r="G68" i="196"/>
  <c r="D68" i="196"/>
  <c r="P67" i="196"/>
  <c r="M67" i="196"/>
  <c r="J67" i="196"/>
  <c r="G67" i="196"/>
  <c r="D67" i="196"/>
  <c r="P66" i="196"/>
  <c r="M66" i="196"/>
  <c r="J66" i="196"/>
  <c r="G66" i="196"/>
  <c r="D66" i="196"/>
  <c r="P65" i="196"/>
  <c r="M65" i="196"/>
  <c r="J65" i="196"/>
  <c r="G65" i="196"/>
  <c r="D65" i="196"/>
  <c r="P64" i="196"/>
  <c r="M64" i="196"/>
  <c r="J64" i="196"/>
  <c r="G64" i="196"/>
  <c r="D64" i="196"/>
  <c r="P63" i="196"/>
  <c r="M63" i="196"/>
  <c r="J63" i="196"/>
  <c r="G63" i="196"/>
  <c r="D63" i="196"/>
  <c r="P62" i="196"/>
  <c r="M62" i="196"/>
  <c r="J62" i="196"/>
  <c r="G62" i="196"/>
  <c r="D62" i="196"/>
  <c r="P61" i="196"/>
  <c r="M61" i="196"/>
  <c r="J61" i="196"/>
  <c r="G61" i="196"/>
  <c r="D61" i="196"/>
  <c r="P60" i="196"/>
  <c r="M60" i="196"/>
  <c r="J60" i="196"/>
  <c r="G60" i="196"/>
  <c r="D60" i="196"/>
  <c r="P59" i="196"/>
  <c r="M59" i="196"/>
  <c r="J59" i="196"/>
  <c r="G59" i="196"/>
  <c r="D59" i="196"/>
  <c r="P58" i="196"/>
  <c r="M58" i="196"/>
  <c r="J58" i="196"/>
  <c r="G58" i="196"/>
  <c r="D58" i="196"/>
  <c r="P57" i="196"/>
  <c r="M57" i="196"/>
  <c r="J57" i="196"/>
  <c r="G57" i="196"/>
  <c r="D57" i="196"/>
  <c r="P56" i="196"/>
  <c r="M56" i="196"/>
  <c r="J56" i="196"/>
  <c r="G56" i="196"/>
  <c r="D56" i="196"/>
  <c r="P55" i="196"/>
  <c r="M55" i="196"/>
  <c r="J55" i="196"/>
  <c r="G55" i="196"/>
  <c r="D55" i="196"/>
  <c r="P54" i="196"/>
  <c r="M54" i="196"/>
  <c r="J54" i="196"/>
  <c r="G54" i="196"/>
  <c r="D54" i="196"/>
  <c r="P53" i="196"/>
  <c r="M53" i="196"/>
  <c r="J53" i="196"/>
  <c r="G53" i="196"/>
  <c r="D53" i="196"/>
  <c r="P52" i="196"/>
  <c r="M52" i="196"/>
  <c r="J52" i="196"/>
  <c r="G52" i="196"/>
  <c r="D52" i="196"/>
  <c r="P51" i="196"/>
  <c r="M51" i="196"/>
  <c r="J51" i="196"/>
  <c r="G51" i="196"/>
  <c r="D51" i="196"/>
  <c r="P50" i="196"/>
  <c r="M50" i="196"/>
  <c r="J50" i="196"/>
  <c r="G50" i="196"/>
  <c r="D50" i="196"/>
  <c r="P49" i="196"/>
  <c r="M49" i="196"/>
  <c r="J49" i="196"/>
  <c r="G49" i="196"/>
  <c r="D49" i="196"/>
  <c r="P48" i="196"/>
  <c r="M48" i="196"/>
  <c r="J48" i="196"/>
  <c r="G48" i="196"/>
  <c r="D48" i="196"/>
  <c r="P47" i="196"/>
  <c r="M47" i="196"/>
  <c r="J47" i="196"/>
  <c r="G47" i="196"/>
  <c r="D47" i="196"/>
  <c r="P46" i="196"/>
  <c r="M46" i="196"/>
  <c r="J46" i="196"/>
  <c r="G46" i="196"/>
  <c r="D46" i="196"/>
  <c r="P45" i="196"/>
  <c r="M45" i="196"/>
  <c r="J45" i="196"/>
  <c r="G45" i="196"/>
  <c r="D45" i="196"/>
  <c r="P44" i="196"/>
  <c r="M44" i="196"/>
  <c r="J44" i="196"/>
  <c r="G44" i="196"/>
  <c r="D44" i="196"/>
  <c r="P43" i="196"/>
  <c r="M43" i="196"/>
  <c r="J43" i="196"/>
  <c r="G43" i="196"/>
  <c r="D43" i="196"/>
  <c r="P42" i="196"/>
  <c r="M42" i="196"/>
  <c r="J42" i="196"/>
  <c r="G42" i="196"/>
  <c r="D42" i="196"/>
  <c r="P41" i="196"/>
  <c r="M41" i="196"/>
  <c r="J41" i="196"/>
  <c r="G41" i="196"/>
  <c r="D41" i="196"/>
  <c r="P40" i="196"/>
  <c r="M40" i="196"/>
  <c r="J40" i="196"/>
  <c r="G40" i="196"/>
  <c r="D40" i="196"/>
  <c r="P39" i="196"/>
  <c r="M39" i="196"/>
  <c r="J39" i="196"/>
  <c r="G39" i="196"/>
  <c r="D39" i="196"/>
  <c r="P38" i="196"/>
  <c r="M38" i="196"/>
  <c r="J38" i="196"/>
  <c r="G38" i="196"/>
  <c r="D38" i="196"/>
  <c r="P37" i="196"/>
  <c r="M37" i="196"/>
  <c r="J37" i="196"/>
  <c r="G37" i="196"/>
  <c r="D37" i="196"/>
  <c r="P36" i="196"/>
  <c r="M36" i="196"/>
  <c r="J36" i="196"/>
  <c r="G36" i="196"/>
  <c r="D36" i="196"/>
  <c r="P35" i="196"/>
  <c r="M35" i="196"/>
  <c r="J35" i="196"/>
  <c r="G35" i="196"/>
  <c r="D35" i="196"/>
  <c r="P34" i="196"/>
  <c r="M34" i="196"/>
  <c r="J34" i="196"/>
  <c r="G34" i="196"/>
  <c r="D34" i="196"/>
  <c r="P33" i="196"/>
  <c r="M33" i="196"/>
  <c r="J33" i="196"/>
  <c r="G33" i="196"/>
  <c r="D33" i="196"/>
  <c r="P32" i="196"/>
  <c r="M32" i="196"/>
  <c r="J32" i="196"/>
  <c r="G32" i="196"/>
  <c r="D32" i="196"/>
  <c r="P31" i="196"/>
  <c r="M31" i="196"/>
  <c r="J31" i="196"/>
  <c r="G31" i="196"/>
  <c r="D31" i="196"/>
  <c r="P30" i="196"/>
  <c r="M30" i="196"/>
  <c r="J30" i="196"/>
  <c r="G30" i="196"/>
  <c r="D30" i="196"/>
  <c r="P29" i="196"/>
  <c r="M29" i="196"/>
  <c r="J29" i="196"/>
  <c r="G29" i="196"/>
  <c r="D29" i="196"/>
  <c r="P28" i="196"/>
  <c r="M28" i="196"/>
  <c r="J28" i="196"/>
  <c r="G28" i="196"/>
  <c r="D28" i="196"/>
  <c r="P27" i="196"/>
  <c r="M27" i="196"/>
  <c r="J27" i="196"/>
  <c r="G27" i="196"/>
  <c r="D27" i="196"/>
  <c r="P26" i="196"/>
  <c r="M26" i="196"/>
  <c r="J26" i="196"/>
  <c r="G26" i="196"/>
  <c r="D26" i="196"/>
  <c r="P25" i="196"/>
  <c r="M25" i="196"/>
  <c r="J25" i="196"/>
  <c r="G25" i="196"/>
  <c r="D25" i="196"/>
  <c r="P24" i="196"/>
  <c r="M24" i="196"/>
  <c r="J24" i="196"/>
  <c r="G24" i="196"/>
  <c r="D24" i="196"/>
  <c r="P23" i="196"/>
  <c r="M23" i="196"/>
  <c r="J23" i="196"/>
  <c r="G23" i="196"/>
  <c r="D23" i="196"/>
  <c r="P22" i="196"/>
  <c r="M22" i="196"/>
  <c r="J22" i="196"/>
  <c r="G22" i="196"/>
  <c r="D22" i="196"/>
  <c r="P21" i="196"/>
  <c r="M21" i="196"/>
  <c r="J21" i="196"/>
  <c r="G21" i="196"/>
  <c r="D21" i="196"/>
  <c r="P20" i="196"/>
  <c r="M20" i="196"/>
  <c r="J20" i="196"/>
  <c r="G20" i="196"/>
  <c r="D20" i="196"/>
  <c r="I14" i="196"/>
  <c r="H14" i="196"/>
  <c r="D13" i="196"/>
  <c r="D12" i="196"/>
  <c r="P5" i="196"/>
  <c r="P153" i="195"/>
  <c r="P152" i="195"/>
  <c r="P151" i="195"/>
  <c r="P150" i="195"/>
  <c r="P149" i="195"/>
  <c r="P148" i="195"/>
  <c r="P147" i="195"/>
  <c r="M163" i="195"/>
  <c r="M162" i="195"/>
  <c r="M161" i="195"/>
  <c r="P228" i="195"/>
  <c r="M228" i="195"/>
  <c r="J228" i="195"/>
  <c r="G228" i="195"/>
  <c r="D228" i="195"/>
  <c r="P227" i="195"/>
  <c r="M227" i="195"/>
  <c r="J227" i="195"/>
  <c r="G227" i="195"/>
  <c r="D227" i="195"/>
  <c r="P226" i="195"/>
  <c r="M226" i="195"/>
  <c r="J226" i="195"/>
  <c r="G226" i="195"/>
  <c r="D226" i="195"/>
  <c r="P225" i="195"/>
  <c r="M225" i="195"/>
  <c r="J225" i="195"/>
  <c r="G225" i="195"/>
  <c r="D225" i="195"/>
  <c r="P224" i="195"/>
  <c r="M224" i="195"/>
  <c r="J224" i="195"/>
  <c r="G224" i="195"/>
  <c r="D224" i="195"/>
  <c r="P223" i="195"/>
  <c r="M223" i="195"/>
  <c r="J223" i="195"/>
  <c r="G223" i="195"/>
  <c r="D223" i="195"/>
  <c r="P222" i="195"/>
  <c r="M222" i="195"/>
  <c r="J222" i="195"/>
  <c r="G222" i="195"/>
  <c r="D222" i="195"/>
  <c r="P221" i="195"/>
  <c r="M221" i="195"/>
  <c r="J221" i="195"/>
  <c r="G221" i="195"/>
  <c r="D221" i="195"/>
  <c r="P220" i="195"/>
  <c r="M220" i="195"/>
  <c r="J220" i="195"/>
  <c r="G220" i="195"/>
  <c r="D220" i="195"/>
  <c r="P219" i="195"/>
  <c r="M219" i="195"/>
  <c r="J219" i="195"/>
  <c r="G219" i="195"/>
  <c r="D219" i="195"/>
  <c r="P218" i="195"/>
  <c r="M218" i="195"/>
  <c r="J218" i="195"/>
  <c r="G218" i="195"/>
  <c r="D218" i="195"/>
  <c r="P217" i="195"/>
  <c r="M217" i="195"/>
  <c r="J217" i="195"/>
  <c r="G217" i="195"/>
  <c r="D217" i="195"/>
  <c r="P216" i="195"/>
  <c r="M216" i="195"/>
  <c r="J216" i="195"/>
  <c r="G216" i="195"/>
  <c r="D216" i="195"/>
  <c r="P215" i="195"/>
  <c r="M215" i="195"/>
  <c r="J215" i="195"/>
  <c r="G215" i="195"/>
  <c r="D215" i="195"/>
  <c r="P214" i="195"/>
  <c r="M214" i="195"/>
  <c r="J214" i="195"/>
  <c r="G214" i="195"/>
  <c r="D214" i="195"/>
  <c r="P213" i="195"/>
  <c r="M213" i="195"/>
  <c r="J213" i="195"/>
  <c r="G213" i="195"/>
  <c r="D213" i="195"/>
  <c r="P212" i="195"/>
  <c r="M212" i="195"/>
  <c r="J212" i="195"/>
  <c r="G212" i="195"/>
  <c r="D212" i="195"/>
  <c r="P211" i="195"/>
  <c r="M211" i="195"/>
  <c r="J211" i="195"/>
  <c r="G211" i="195"/>
  <c r="D211" i="195"/>
  <c r="P210" i="195"/>
  <c r="M210" i="195"/>
  <c r="J210" i="195"/>
  <c r="G210" i="195"/>
  <c r="D210" i="195"/>
  <c r="P209" i="195"/>
  <c r="M209" i="195"/>
  <c r="J209" i="195"/>
  <c r="G209" i="195"/>
  <c r="D209" i="195"/>
  <c r="P208" i="195"/>
  <c r="M208" i="195"/>
  <c r="J208" i="195"/>
  <c r="G208" i="195"/>
  <c r="D208" i="195"/>
  <c r="P207" i="195"/>
  <c r="M207" i="195"/>
  <c r="J207" i="195"/>
  <c r="G207" i="195"/>
  <c r="D207" i="195"/>
  <c r="P206" i="195"/>
  <c r="M206" i="195"/>
  <c r="J206" i="195"/>
  <c r="G206" i="195"/>
  <c r="D206" i="195"/>
  <c r="P205" i="195"/>
  <c r="M205" i="195"/>
  <c r="J205" i="195"/>
  <c r="G205" i="195"/>
  <c r="D205" i="195"/>
  <c r="P204" i="195"/>
  <c r="M204" i="195"/>
  <c r="J204" i="195"/>
  <c r="G204" i="195"/>
  <c r="D204" i="195"/>
  <c r="P203" i="195"/>
  <c r="M203" i="195"/>
  <c r="J203" i="195"/>
  <c r="G203" i="195"/>
  <c r="D203" i="195"/>
  <c r="P202" i="195"/>
  <c r="M202" i="195"/>
  <c r="J202" i="195"/>
  <c r="G202" i="195"/>
  <c r="D202" i="195"/>
  <c r="P201" i="195"/>
  <c r="M201" i="195"/>
  <c r="J201" i="195"/>
  <c r="G201" i="195"/>
  <c r="D201" i="195"/>
  <c r="P200" i="195"/>
  <c r="M200" i="195"/>
  <c r="J200" i="195"/>
  <c r="G200" i="195"/>
  <c r="D200" i="195"/>
  <c r="P199" i="195"/>
  <c r="M199" i="195"/>
  <c r="J199" i="195"/>
  <c r="G199" i="195"/>
  <c r="D199" i="195"/>
  <c r="P198" i="195"/>
  <c r="M198" i="195"/>
  <c r="J198" i="195"/>
  <c r="G198" i="195"/>
  <c r="D198" i="195"/>
  <c r="P197" i="195"/>
  <c r="M197" i="195"/>
  <c r="J197" i="195"/>
  <c r="G197" i="195"/>
  <c r="D197" i="195"/>
  <c r="P196" i="195"/>
  <c r="M196" i="195"/>
  <c r="J196" i="195"/>
  <c r="G196" i="195"/>
  <c r="D196" i="195"/>
  <c r="P195" i="195"/>
  <c r="M195" i="195"/>
  <c r="J195" i="195"/>
  <c r="G195" i="195"/>
  <c r="D195" i="195"/>
  <c r="P194" i="195"/>
  <c r="M194" i="195"/>
  <c r="J194" i="195"/>
  <c r="G194" i="195"/>
  <c r="D194" i="195"/>
  <c r="P193" i="195"/>
  <c r="M193" i="195"/>
  <c r="J193" i="195"/>
  <c r="G193" i="195"/>
  <c r="D193" i="195"/>
  <c r="P192" i="195"/>
  <c r="M192" i="195"/>
  <c r="J192" i="195"/>
  <c r="G192" i="195"/>
  <c r="D192" i="195"/>
  <c r="P191" i="195"/>
  <c r="M191" i="195"/>
  <c r="J191" i="195"/>
  <c r="G191" i="195"/>
  <c r="D191" i="195"/>
  <c r="P190" i="195"/>
  <c r="M190" i="195"/>
  <c r="J190" i="195"/>
  <c r="G190" i="195"/>
  <c r="D190" i="195"/>
  <c r="P189" i="195"/>
  <c r="M189" i="195"/>
  <c r="J189" i="195"/>
  <c r="G189" i="195"/>
  <c r="D189" i="195"/>
  <c r="P188" i="195"/>
  <c r="M188" i="195"/>
  <c r="J188" i="195"/>
  <c r="G188" i="195"/>
  <c r="D188" i="195"/>
  <c r="P187" i="195"/>
  <c r="M187" i="195"/>
  <c r="J187" i="195"/>
  <c r="G187" i="195"/>
  <c r="D187" i="195"/>
  <c r="P186" i="195"/>
  <c r="M186" i="195"/>
  <c r="J186" i="195"/>
  <c r="G186" i="195"/>
  <c r="D186" i="195"/>
  <c r="P185" i="195"/>
  <c r="M185" i="195"/>
  <c r="J185" i="195"/>
  <c r="G185" i="195"/>
  <c r="D185" i="195"/>
  <c r="P184" i="195"/>
  <c r="M184" i="195"/>
  <c r="J184" i="195"/>
  <c r="G184" i="195"/>
  <c r="D184" i="195"/>
  <c r="P183" i="195"/>
  <c r="M183" i="195"/>
  <c r="J183" i="195"/>
  <c r="G183" i="195"/>
  <c r="D183" i="195"/>
  <c r="P182" i="195"/>
  <c r="M182" i="195"/>
  <c r="J182" i="195"/>
  <c r="G182" i="195"/>
  <c r="D182" i="195"/>
  <c r="P181" i="195"/>
  <c r="M181" i="195"/>
  <c r="J181" i="195"/>
  <c r="G181" i="195"/>
  <c r="D181" i="195"/>
  <c r="P180" i="195"/>
  <c r="M180" i="195"/>
  <c r="J180" i="195"/>
  <c r="G180" i="195"/>
  <c r="D180" i="195"/>
  <c r="P179" i="195"/>
  <c r="M179" i="195"/>
  <c r="J179" i="195"/>
  <c r="G179" i="195"/>
  <c r="D179" i="195"/>
  <c r="P178" i="195"/>
  <c r="M178" i="195"/>
  <c r="J178" i="195"/>
  <c r="G178" i="195"/>
  <c r="D178" i="195"/>
  <c r="P177" i="195"/>
  <c r="M177" i="195"/>
  <c r="J177" i="195"/>
  <c r="G177" i="195"/>
  <c r="D177" i="195"/>
  <c r="P176" i="195"/>
  <c r="M176" i="195"/>
  <c r="J176" i="195"/>
  <c r="G176" i="195"/>
  <c r="D176" i="195"/>
  <c r="P175" i="195"/>
  <c r="M175" i="195"/>
  <c r="J175" i="195"/>
  <c r="G175" i="195"/>
  <c r="D175" i="195"/>
  <c r="P174" i="195"/>
  <c r="M174" i="195"/>
  <c r="J174" i="195"/>
  <c r="G174" i="195"/>
  <c r="D174" i="195"/>
  <c r="P173" i="195"/>
  <c r="M173" i="195"/>
  <c r="J173" i="195"/>
  <c r="G173" i="195"/>
  <c r="D173" i="195"/>
  <c r="P172" i="195"/>
  <c r="M172" i="195"/>
  <c r="J172" i="195"/>
  <c r="G172" i="195"/>
  <c r="D172" i="195"/>
  <c r="P171" i="195"/>
  <c r="M171" i="195"/>
  <c r="J171" i="195"/>
  <c r="G171" i="195"/>
  <c r="D171" i="195"/>
  <c r="P170" i="195"/>
  <c r="M170" i="195"/>
  <c r="J170" i="195"/>
  <c r="G170" i="195"/>
  <c r="D170" i="195"/>
  <c r="P169" i="195"/>
  <c r="M169" i="195"/>
  <c r="J169" i="195"/>
  <c r="G169" i="195"/>
  <c r="D169" i="195"/>
  <c r="P168" i="195"/>
  <c r="M168" i="195"/>
  <c r="J168" i="195"/>
  <c r="G168" i="195"/>
  <c r="D168" i="195"/>
  <c r="P167" i="195"/>
  <c r="M167" i="195"/>
  <c r="J167" i="195"/>
  <c r="G167" i="195"/>
  <c r="D167" i="195"/>
  <c r="P166" i="195"/>
  <c r="M166" i="195"/>
  <c r="J166" i="195"/>
  <c r="G166" i="195"/>
  <c r="D166" i="195"/>
  <c r="P165" i="195"/>
  <c r="M165" i="195"/>
  <c r="J165" i="195"/>
  <c r="G165" i="195"/>
  <c r="D165" i="195"/>
  <c r="P164" i="195"/>
  <c r="M164" i="195"/>
  <c r="J164" i="195"/>
  <c r="G164" i="195"/>
  <c r="D164" i="195"/>
  <c r="P163" i="195"/>
  <c r="J163" i="195"/>
  <c r="G163" i="195"/>
  <c r="D163" i="195"/>
  <c r="P162" i="195"/>
  <c r="J162" i="195"/>
  <c r="G162" i="195"/>
  <c r="D162" i="195"/>
  <c r="P161" i="195"/>
  <c r="J161" i="195"/>
  <c r="G161" i="195"/>
  <c r="D161" i="195"/>
  <c r="P160" i="195"/>
  <c r="M160" i="195"/>
  <c r="J160" i="195"/>
  <c r="G160" i="195"/>
  <c r="D160" i="195"/>
  <c r="P159" i="195"/>
  <c r="M159" i="195"/>
  <c r="J159" i="195"/>
  <c r="G159" i="195"/>
  <c r="D159" i="195"/>
  <c r="P158" i="195"/>
  <c r="M158" i="195"/>
  <c r="J158" i="195"/>
  <c r="G158" i="195"/>
  <c r="D158" i="195"/>
  <c r="P157" i="195"/>
  <c r="M157" i="195"/>
  <c r="J157" i="195"/>
  <c r="G157" i="195"/>
  <c r="D157" i="195"/>
  <c r="P156" i="195"/>
  <c r="M156" i="195"/>
  <c r="J156" i="195"/>
  <c r="G156" i="195"/>
  <c r="D156" i="195"/>
  <c r="P155" i="195"/>
  <c r="M155" i="195"/>
  <c r="J155" i="195"/>
  <c r="G155" i="195"/>
  <c r="D155" i="195"/>
  <c r="P154" i="195"/>
  <c r="M154" i="195"/>
  <c r="J154" i="195"/>
  <c r="G154" i="195"/>
  <c r="D154" i="195"/>
  <c r="M153" i="195"/>
  <c r="J153" i="195"/>
  <c r="G153" i="195"/>
  <c r="D153" i="195"/>
  <c r="M152" i="195"/>
  <c r="J152" i="195"/>
  <c r="G152" i="195"/>
  <c r="D152" i="195"/>
  <c r="M151" i="195"/>
  <c r="J151" i="195"/>
  <c r="G151" i="195"/>
  <c r="D151" i="195"/>
  <c r="M150" i="195"/>
  <c r="J150" i="195"/>
  <c r="G150" i="195"/>
  <c r="D150" i="195"/>
  <c r="M149" i="195"/>
  <c r="J149" i="195"/>
  <c r="G149" i="195"/>
  <c r="D149" i="195"/>
  <c r="M148" i="195"/>
  <c r="J148" i="195"/>
  <c r="G148" i="195"/>
  <c r="D148" i="195"/>
  <c r="M147" i="195"/>
  <c r="J147" i="195"/>
  <c r="G147" i="195"/>
  <c r="D147" i="195"/>
  <c r="P146" i="195"/>
  <c r="M146" i="195"/>
  <c r="J146" i="195"/>
  <c r="G146" i="195"/>
  <c r="D146" i="195"/>
  <c r="P145" i="195"/>
  <c r="M145" i="195"/>
  <c r="J145" i="195"/>
  <c r="G145" i="195"/>
  <c r="D145" i="195"/>
  <c r="P144" i="195"/>
  <c r="M144" i="195"/>
  <c r="J144" i="195"/>
  <c r="G144" i="195"/>
  <c r="D144" i="195"/>
  <c r="P143" i="195"/>
  <c r="M143" i="195"/>
  <c r="J143" i="195"/>
  <c r="G143" i="195"/>
  <c r="D143" i="195"/>
  <c r="P142" i="195"/>
  <c r="M142" i="195"/>
  <c r="J142" i="195"/>
  <c r="G142" i="195"/>
  <c r="D142" i="195"/>
  <c r="P141" i="195"/>
  <c r="M141" i="195"/>
  <c r="J141" i="195"/>
  <c r="G141" i="195"/>
  <c r="D141" i="195"/>
  <c r="P140" i="195"/>
  <c r="M140" i="195"/>
  <c r="J140" i="195"/>
  <c r="G140" i="195"/>
  <c r="D140" i="195"/>
  <c r="P139" i="195"/>
  <c r="M139" i="195"/>
  <c r="J139" i="195"/>
  <c r="G139" i="195"/>
  <c r="D139" i="195"/>
  <c r="P138" i="195"/>
  <c r="M138" i="195"/>
  <c r="J138" i="195"/>
  <c r="G138" i="195"/>
  <c r="D138" i="195"/>
  <c r="P137" i="195"/>
  <c r="M137" i="195"/>
  <c r="J137" i="195"/>
  <c r="G137" i="195"/>
  <c r="D137" i="195"/>
  <c r="P136" i="195"/>
  <c r="M136" i="195"/>
  <c r="J136" i="195"/>
  <c r="G136" i="195"/>
  <c r="D136" i="195"/>
  <c r="P135" i="195"/>
  <c r="M135" i="195"/>
  <c r="J135" i="195"/>
  <c r="G135" i="195"/>
  <c r="D135" i="195"/>
  <c r="P134" i="195"/>
  <c r="M134" i="195"/>
  <c r="J134" i="195"/>
  <c r="G134" i="195"/>
  <c r="D134" i="195"/>
  <c r="P133" i="195"/>
  <c r="M133" i="195"/>
  <c r="J133" i="195"/>
  <c r="G133" i="195"/>
  <c r="D133" i="195"/>
  <c r="P132" i="195"/>
  <c r="M132" i="195"/>
  <c r="J132" i="195"/>
  <c r="G132" i="195"/>
  <c r="D132" i="195"/>
  <c r="P131" i="195"/>
  <c r="M131" i="195"/>
  <c r="J131" i="195"/>
  <c r="G131" i="195"/>
  <c r="D131" i="195"/>
  <c r="P130" i="195"/>
  <c r="M130" i="195"/>
  <c r="J130" i="195"/>
  <c r="G130" i="195"/>
  <c r="D130" i="195"/>
  <c r="P129" i="195"/>
  <c r="M129" i="195"/>
  <c r="J129" i="195"/>
  <c r="G129" i="195"/>
  <c r="D129" i="195"/>
  <c r="P128" i="195"/>
  <c r="M128" i="195"/>
  <c r="J128" i="195"/>
  <c r="G128" i="195"/>
  <c r="D128" i="195"/>
  <c r="P127" i="195"/>
  <c r="M127" i="195"/>
  <c r="J127" i="195"/>
  <c r="G127" i="195"/>
  <c r="D127" i="195"/>
  <c r="P126" i="195"/>
  <c r="M126" i="195"/>
  <c r="J126" i="195"/>
  <c r="G126" i="195"/>
  <c r="D126" i="195"/>
  <c r="P125" i="195"/>
  <c r="M125" i="195"/>
  <c r="J125" i="195"/>
  <c r="G125" i="195"/>
  <c r="D125" i="195"/>
  <c r="P124" i="195"/>
  <c r="M124" i="195"/>
  <c r="J124" i="195"/>
  <c r="G124" i="195"/>
  <c r="D124" i="195"/>
  <c r="P123" i="195"/>
  <c r="M123" i="195"/>
  <c r="J123" i="195"/>
  <c r="G123" i="195"/>
  <c r="D123" i="195"/>
  <c r="P122" i="195"/>
  <c r="M122" i="195"/>
  <c r="J122" i="195"/>
  <c r="G122" i="195"/>
  <c r="D122" i="195"/>
  <c r="P121" i="195"/>
  <c r="M121" i="195"/>
  <c r="J121" i="195"/>
  <c r="G121" i="195"/>
  <c r="D121" i="195"/>
  <c r="P120" i="195"/>
  <c r="M120" i="195"/>
  <c r="J120" i="195"/>
  <c r="G120" i="195"/>
  <c r="D120" i="195"/>
  <c r="P119" i="195"/>
  <c r="M119" i="195"/>
  <c r="J119" i="195"/>
  <c r="G119" i="195"/>
  <c r="D119" i="195"/>
  <c r="P118" i="195"/>
  <c r="M118" i="195"/>
  <c r="J118" i="195"/>
  <c r="G118" i="195"/>
  <c r="D118" i="195"/>
  <c r="P117" i="195"/>
  <c r="M117" i="195"/>
  <c r="J117" i="195"/>
  <c r="G117" i="195"/>
  <c r="D117" i="195"/>
  <c r="P116" i="195"/>
  <c r="M116" i="195"/>
  <c r="J116" i="195"/>
  <c r="G116" i="195"/>
  <c r="D116" i="195"/>
  <c r="P115" i="195"/>
  <c r="M115" i="195"/>
  <c r="J115" i="195"/>
  <c r="G115" i="195"/>
  <c r="D115" i="195"/>
  <c r="P114" i="195"/>
  <c r="M114" i="195"/>
  <c r="J114" i="195"/>
  <c r="G114" i="195"/>
  <c r="D114" i="195"/>
  <c r="P113" i="195"/>
  <c r="M113" i="195"/>
  <c r="J113" i="195"/>
  <c r="G113" i="195"/>
  <c r="D113" i="195"/>
  <c r="P112" i="195"/>
  <c r="M112" i="195"/>
  <c r="J112" i="195"/>
  <c r="G112" i="195"/>
  <c r="D112" i="195"/>
  <c r="P111" i="195"/>
  <c r="M111" i="195"/>
  <c r="J111" i="195"/>
  <c r="G111" i="195"/>
  <c r="D111" i="195"/>
  <c r="P110" i="195"/>
  <c r="M110" i="195"/>
  <c r="J110" i="195"/>
  <c r="G110" i="195"/>
  <c r="D110" i="195"/>
  <c r="P109" i="195"/>
  <c r="M109" i="195"/>
  <c r="J109" i="195"/>
  <c r="G109" i="195"/>
  <c r="D109" i="195"/>
  <c r="P108" i="195"/>
  <c r="M108" i="195"/>
  <c r="J108" i="195"/>
  <c r="G108" i="195"/>
  <c r="D108" i="195"/>
  <c r="P107" i="195"/>
  <c r="M107" i="195"/>
  <c r="J107" i="195"/>
  <c r="G107" i="195"/>
  <c r="D107" i="195"/>
  <c r="P106" i="195"/>
  <c r="M106" i="195"/>
  <c r="J106" i="195"/>
  <c r="G106" i="195"/>
  <c r="D106" i="195"/>
  <c r="P105" i="195"/>
  <c r="M105" i="195"/>
  <c r="J105" i="195"/>
  <c r="G105" i="195"/>
  <c r="D105" i="195"/>
  <c r="P104" i="195"/>
  <c r="M104" i="195"/>
  <c r="J104" i="195"/>
  <c r="G104" i="195"/>
  <c r="D104" i="195"/>
  <c r="P103" i="195"/>
  <c r="M103" i="195"/>
  <c r="J103" i="195"/>
  <c r="G103" i="195"/>
  <c r="D103" i="195"/>
  <c r="P102" i="195"/>
  <c r="M102" i="195"/>
  <c r="J102" i="195"/>
  <c r="G102" i="195"/>
  <c r="D102" i="195"/>
  <c r="P101" i="195"/>
  <c r="M101" i="195"/>
  <c r="J101" i="195"/>
  <c r="G101" i="195"/>
  <c r="D101" i="195"/>
  <c r="P100" i="195"/>
  <c r="M100" i="195"/>
  <c r="J100" i="195"/>
  <c r="G100" i="195"/>
  <c r="D100" i="195"/>
  <c r="P99" i="195"/>
  <c r="M99" i="195"/>
  <c r="J99" i="195"/>
  <c r="G99" i="195"/>
  <c r="D99" i="195"/>
  <c r="P98" i="195"/>
  <c r="M98" i="195"/>
  <c r="J98" i="195"/>
  <c r="G98" i="195"/>
  <c r="D98" i="195"/>
  <c r="P97" i="195"/>
  <c r="M97" i="195"/>
  <c r="J97" i="195"/>
  <c r="G97" i="195"/>
  <c r="D97" i="195"/>
  <c r="P96" i="195"/>
  <c r="M96" i="195"/>
  <c r="J96" i="195"/>
  <c r="G96" i="195"/>
  <c r="D96" i="195"/>
  <c r="P95" i="195"/>
  <c r="M95" i="195"/>
  <c r="J95" i="195"/>
  <c r="G95" i="195"/>
  <c r="D95" i="195"/>
  <c r="P94" i="195"/>
  <c r="M94" i="195"/>
  <c r="J94" i="195"/>
  <c r="G94" i="195"/>
  <c r="D94" i="195"/>
  <c r="P93" i="195"/>
  <c r="M93" i="195"/>
  <c r="J93" i="195"/>
  <c r="G93" i="195"/>
  <c r="D93" i="195"/>
  <c r="P92" i="195"/>
  <c r="M92" i="195"/>
  <c r="J92" i="195"/>
  <c r="G92" i="195"/>
  <c r="D92" i="195"/>
  <c r="P91" i="195"/>
  <c r="M91" i="195"/>
  <c r="J91" i="195"/>
  <c r="G91" i="195"/>
  <c r="D91" i="195"/>
  <c r="P90" i="195"/>
  <c r="M90" i="195"/>
  <c r="J90" i="195"/>
  <c r="G90" i="195"/>
  <c r="D90" i="195"/>
  <c r="P89" i="195"/>
  <c r="M89" i="195"/>
  <c r="J89" i="195"/>
  <c r="G89" i="195"/>
  <c r="D89" i="195"/>
  <c r="P88" i="195"/>
  <c r="M88" i="195"/>
  <c r="J88" i="195"/>
  <c r="G88" i="195"/>
  <c r="D88" i="195"/>
  <c r="P87" i="195"/>
  <c r="M87" i="195"/>
  <c r="J87" i="195"/>
  <c r="G87" i="195"/>
  <c r="D87" i="195"/>
  <c r="P86" i="195"/>
  <c r="M86" i="195"/>
  <c r="J86" i="195"/>
  <c r="G86" i="195"/>
  <c r="D86" i="195"/>
  <c r="P85" i="195"/>
  <c r="M85" i="195"/>
  <c r="J85" i="195"/>
  <c r="G85" i="195"/>
  <c r="D85" i="195"/>
  <c r="P84" i="195"/>
  <c r="M84" i="195"/>
  <c r="J84" i="195"/>
  <c r="G84" i="195"/>
  <c r="D84" i="195"/>
  <c r="P83" i="195"/>
  <c r="M83" i="195"/>
  <c r="J83" i="195"/>
  <c r="G83" i="195"/>
  <c r="D83" i="195"/>
  <c r="P82" i="195"/>
  <c r="M82" i="195"/>
  <c r="J82" i="195"/>
  <c r="G82" i="195"/>
  <c r="D82" i="195"/>
  <c r="P81" i="195"/>
  <c r="M81" i="195"/>
  <c r="J81" i="195"/>
  <c r="G81" i="195"/>
  <c r="D81" i="195"/>
  <c r="P80" i="195"/>
  <c r="M80" i="195"/>
  <c r="J80" i="195"/>
  <c r="G80" i="195"/>
  <c r="D80" i="195"/>
  <c r="P79" i="195"/>
  <c r="M79" i="195"/>
  <c r="J79" i="195"/>
  <c r="G79" i="195"/>
  <c r="D79" i="195"/>
  <c r="P78" i="195"/>
  <c r="M78" i="195"/>
  <c r="J78" i="195"/>
  <c r="G78" i="195"/>
  <c r="D78" i="195"/>
  <c r="P77" i="195"/>
  <c r="M77" i="195"/>
  <c r="J77" i="195"/>
  <c r="G77" i="195"/>
  <c r="D77" i="195"/>
  <c r="P76" i="195"/>
  <c r="M76" i="195"/>
  <c r="J76" i="195"/>
  <c r="G76" i="195"/>
  <c r="D76" i="195"/>
  <c r="P75" i="195"/>
  <c r="M75" i="195"/>
  <c r="J75" i="195"/>
  <c r="G75" i="195"/>
  <c r="D75" i="195"/>
  <c r="P74" i="195"/>
  <c r="M74" i="195"/>
  <c r="J74" i="195"/>
  <c r="G74" i="195"/>
  <c r="D74" i="195"/>
  <c r="P73" i="195"/>
  <c r="M73" i="195"/>
  <c r="J73" i="195"/>
  <c r="G73" i="195"/>
  <c r="D73" i="195"/>
  <c r="P72" i="195"/>
  <c r="M72" i="195"/>
  <c r="J72" i="195"/>
  <c r="G72" i="195"/>
  <c r="D72" i="195"/>
  <c r="P71" i="195"/>
  <c r="M71" i="195"/>
  <c r="J71" i="195"/>
  <c r="G71" i="195"/>
  <c r="D71" i="195"/>
  <c r="P70" i="195"/>
  <c r="M70" i="195"/>
  <c r="J70" i="195"/>
  <c r="G70" i="195"/>
  <c r="D70" i="195"/>
  <c r="P69" i="195"/>
  <c r="M69" i="195"/>
  <c r="J69" i="195"/>
  <c r="G69" i="195"/>
  <c r="D69" i="195"/>
  <c r="P68" i="195"/>
  <c r="M68" i="195"/>
  <c r="J68" i="195"/>
  <c r="G68" i="195"/>
  <c r="D68" i="195"/>
  <c r="P67" i="195"/>
  <c r="M67" i="195"/>
  <c r="J67" i="195"/>
  <c r="G67" i="195"/>
  <c r="D67" i="195"/>
  <c r="P66" i="195"/>
  <c r="M66" i="195"/>
  <c r="J66" i="195"/>
  <c r="G66" i="195"/>
  <c r="D66" i="195"/>
  <c r="P65" i="195"/>
  <c r="M65" i="195"/>
  <c r="J65" i="195"/>
  <c r="G65" i="195"/>
  <c r="D65" i="195"/>
  <c r="P64" i="195"/>
  <c r="M64" i="195"/>
  <c r="J64" i="195"/>
  <c r="G64" i="195"/>
  <c r="D64" i="195"/>
  <c r="P63" i="195"/>
  <c r="M63" i="195"/>
  <c r="J63" i="195"/>
  <c r="G63" i="195"/>
  <c r="D63" i="195"/>
  <c r="P62" i="195"/>
  <c r="M62" i="195"/>
  <c r="J62" i="195"/>
  <c r="G62" i="195"/>
  <c r="D62" i="195"/>
  <c r="P61" i="195"/>
  <c r="M61" i="195"/>
  <c r="J61" i="195"/>
  <c r="G61" i="195"/>
  <c r="D61" i="195"/>
  <c r="P60" i="195"/>
  <c r="M60" i="195"/>
  <c r="J60" i="195"/>
  <c r="G60" i="195"/>
  <c r="D60" i="195"/>
  <c r="P59" i="195"/>
  <c r="M59" i="195"/>
  <c r="J59" i="195"/>
  <c r="G59" i="195"/>
  <c r="D59" i="195"/>
  <c r="P58" i="195"/>
  <c r="M58" i="195"/>
  <c r="J58" i="195"/>
  <c r="G58" i="195"/>
  <c r="D58" i="195"/>
  <c r="P57" i="195"/>
  <c r="M57" i="195"/>
  <c r="J57" i="195"/>
  <c r="G57" i="195"/>
  <c r="D57" i="195"/>
  <c r="P56" i="195"/>
  <c r="M56" i="195"/>
  <c r="J56" i="195"/>
  <c r="G56" i="195"/>
  <c r="D56" i="195"/>
  <c r="P55" i="195"/>
  <c r="M55" i="195"/>
  <c r="J55" i="195"/>
  <c r="G55" i="195"/>
  <c r="D55" i="195"/>
  <c r="P54" i="195"/>
  <c r="M54" i="195"/>
  <c r="J54" i="195"/>
  <c r="G54" i="195"/>
  <c r="D54" i="195"/>
  <c r="P53" i="195"/>
  <c r="M53" i="195"/>
  <c r="J53" i="195"/>
  <c r="G53" i="195"/>
  <c r="D53" i="195"/>
  <c r="P52" i="195"/>
  <c r="M52" i="195"/>
  <c r="J52" i="195"/>
  <c r="G52" i="195"/>
  <c r="D52" i="195"/>
  <c r="P51" i="195"/>
  <c r="M51" i="195"/>
  <c r="J51" i="195"/>
  <c r="G51" i="195"/>
  <c r="D51" i="195"/>
  <c r="P50" i="195"/>
  <c r="M50" i="195"/>
  <c r="J50" i="195"/>
  <c r="G50" i="195"/>
  <c r="D50" i="195"/>
  <c r="P49" i="195"/>
  <c r="M49" i="195"/>
  <c r="J49" i="195"/>
  <c r="G49" i="195"/>
  <c r="D49" i="195"/>
  <c r="P48" i="195"/>
  <c r="M48" i="195"/>
  <c r="J48" i="195"/>
  <c r="G48" i="195"/>
  <c r="D48" i="195"/>
  <c r="P47" i="195"/>
  <c r="M47" i="195"/>
  <c r="J47" i="195"/>
  <c r="G47" i="195"/>
  <c r="D47" i="195"/>
  <c r="P46" i="195"/>
  <c r="M46" i="195"/>
  <c r="J46" i="195"/>
  <c r="G46" i="195"/>
  <c r="D46" i="195"/>
  <c r="P45" i="195"/>
  <c r="M45" i="195"/>
  <c r="J45" i="195"/>
  <c r="G45" i="195"/>
  <c r="D45" i="195"/>
  <c r="P44" i="195"/>
  <c r="M44" i="195"/>
  <c r="J44" i="195"/>
  <c r="G44" i="195"/>
  <c r="D44" i="195"/>
  <c r="P43" i="195"/>
  <c r="M43" i="195"/>
  <c r="J43" i="195"/>
  <c r="G43" i="195"/>
  <c r="D43" i="195"/>
  <c r="P42" i="195"/>
  <c r="M42" i="195"/>
  <c r="J42" i="195"/>
  <c r="G42" i="195"/>
  <c r="D42" i="195"/>
  <c r="P41" i="195"/>
  <c r="M41" i="195"/>
  <c r="J41" i="195"/>
  <c r="G41" i="195"/>
  <c r="D41" i="195"/>
  <c r="P40" i="195"/>
  <c r="M40" i="195"/>
  <c r="J40" i="195"/>
  <c r="G40" i="195"/>
  <c r="D40" i="195"/>
  <c r="P39" i="195"/>
  <c r="M39" i="195"/>
  <c r="J39" i="195"/>
  <c r="G39" i="195"/>
  <c r="D39" i="195"/>
  <c r="P38" i="195"/>
  <c r="M38" i="195"/>
  <c r="J38" i="195"/>
  <c r="G38" i="195"/>
  <c r="D38" i="195"/>
  <c r="P37" i="195"/>
  <c r="M37" i="195"/>
  <c r="J37" i="195"/>
  <c r="G37" i="195"/>
  <c r="D37" i="195"/>
  <c r="P36" i="195"/>
  <c r="M36" i="195"/>
  <c r="J36" i="195"/>
  <c r="G36" i="195"/>
  <c r="D36" i="195"/>
  <c r="P35" i="195"/>
  <c r="M35" i="195"/>
  <c r="J35" i="195"/>
  <c r="G35" i="195"/>
  <c r="D35" i="195"/>
  <c r="P34" i="195"/>
  <c r="M34" i="195"/>
  <c r="J34" i="195"/>
  <c r="G34" i="195"/>
  <c r="D34" i="195"/>
  <c r="P33" i="195"/>
  <c r="M33" i="195"/>
  <c r="J33" i="195"/>
  <c r="G33" i="195"/>
  <c r="D33" i="195"/>
  <c r="P32" i="195"/>
  <c r="M32" i="195"/>
  <c r="J32" i="195"/>
  <c r="G32" i="195"/>
  <c r="D32" i="195"/>
  <c r="P31" i="195"/>
  <c r="M31" i="195"/>
  <c r="J31" i="195"/>
  <c r="G31" i="195"/>
  <c r="D31" i="195"/>
  <c r="P30" i="195"/>
  <c r="M30" i="195"/>
  <c r="J30" i="195"/>
  <c r="G30" i="195"/>
  <c r="D30" i="195"/>
  <c r="P29" i="195"/>
  <c r="M29" i="195"/>
  <c r="J29" i="195"/>
  <c r="G29" i="195"/>
  <c r="D29" i="195"/>
  <c r="P28" i="195"/>
  <c r="M28" i="195"/>
  <c r="J28" i="195"/>
  <c r="G28" i="195"/>
  <c r="D28" i="195"/>
  <c r="P27" i="195"/>
  <c r="M27" i="195"/>
  <c r="J27" i="195"/>
  <c r="G27" i="195"/>
  <c r="D27" i="195"/>
  <c r="P26" i="195"/>
  <c r="M26" i="195"/>
  <c r="J26" i="195"/>
  <c r="G26" i="195"/>
  <c r="D26" i="195"/>
  <c r="P25" i="195"/>
  <c r="M25" i="195"/>
  <c r="J25" i="195"/>
  <c r="G25" i="195"/>
  <c r="D25" i="195"/>
  <c r="P24" i="195"/>
  <c r="M24" i="195"/>
  <c r="J24" i="195"/>
  <c r="G24" i="195"/>
  <c r="D24" i="195"/>
  <c r="P23" i="195"/>
  <c r="M23" i="195"/>
  <c r="J23" i="195"/>
  <c r="G23" i="195"/>
  <c r="D23" i="195"/>
  <c r="P22" i="195"/>
  <c r="M22" i="195"/>
  <c r="J22" i="195"/>
  <c r="G22" i="195"/>
  <c r="D22" i="195"/>
  <c r="P21" i="195"/>
  <c r="M21" i="195"/>
  <c r="J21" i="195"/>
  <c r="G21" i="195"/>
  <c r="D21" i="195"/>
  <c r="P20" i="195"/>
  <c r="M20" i="195"/>
  <c r="J20" i="195"/>
  <c r="G20" i="195"/>
  <c r="D20" i="195"/>
  <c r="I14" i="195"/>
  <c r="H14" i="195"/>
  <c r="D13" i="195"/>
  <c r="D12" i="195"/>
  <c r="P5" i="195"/>
  <c r="P155" i="194"/>
  <c r="P154" i="194"/>
  <c r="P228" i="194"/>
  <c r="M228" i="194"/>
  <c r="J228" i="194"/>
  <c r="G228" i="194"/>
  <c r="D228" i="194"/>
  <c r="P227" i="194"/>
  <c r="M227" i="194"/>
  <c r="J227" i="194"/>
  <c r="G227" i="194"/>
  <c r="D227" i="194"/>
  <c r="P226" i="194"/>
  <c r="M226" i="194"/>
  <c r="J226" i="194"/>
  <c r="G226" i="194"/>
  <c r="D226" i="194"/>
  <c r="P225" i="194"/>
  <c r="M225" i="194"/>
  <c r="J225" i="194"/>
  <c r="G225" i="194"/>
  <c r="D225" i="194"/>
  <c r="P224" i="194"/>
  <c r="M224" i="194"/>
  <c r="J224" i="194"/>
  <c r="G224" i="194"/>
  <c r="D224" i="194"/>
  <c r="P223" i="194"/>
  <c r="M223" i="194"/>
  <c r="J223" i="194"/>
  <c r="G223" i="194"/>
  <c r="D223" i="194"/>
  <c r="P222" i="194"/>
  <c r="M222" i="194"/>
  <c r="J222" i="194"/>
  <c r="G222" i="194"/>
  <c r="D222" i="194"/>
  <c r="P221" i="194"/>
  <c r="M221" i="194"/>
  <c r="J221" i="194"/>
  <c r="G221" i="194"/>
  <c r="D221" i="194"/>
  <c r="P220" i="194"/>
  <c r="M220" i="194"/>
  <c r="J220" i="194"/>
  <c r="G220" i="194"/>
  <c r="D220" i="194"/>
  <c r="P219" i="194"/>
  <c r="M219" i="194"/>
  <c r="J219" i="194"/>
  <c r="G219" i="194"/>
  <c r="D219" i="194"/>
  <c r="P218" i="194"/>
  <c r="M218" i="194"/>
  <c r="J218" i="194"/>
  <c r="G218" i="194"/>
  <c r="D218" i="194"/>
  <c r="P217" i="194"/>
  <c r="M217" i="194"/>
  <c r="J217" i="194"/>
  <c r="G217" i="194"/>
  <c r="D217" i="194"/>
  <c r="P216" i="194"/>
  <c r="M216" i="194"/>
  <c r="J216" i="194"/>
  <c r="G216" i="194"/>
  <c r="D216" i="194"/>
  <c r="P215" i="194"/>
  <c r="M215" i="194"/>
  <c r="J215" i="194"/>
  <c r="G215" i="194"/>
  <c r="D215" i="194"/>
  <c r="P214" i="194"/>
  <c r="M214" i="194"/>
  <c r="J214" i="194"/>
  <c r="G214" i="194"/>
  <c r="D214" i="194"/>
  <c r="P213" i="194"/>
  <c r="M213" i="194"/>
  <c r="J213" i="194"/>
  <c r="G213" i="194"/>
  <c r="D213" i="194"/>
  <c r="P212" i="194"/>
  <c r="M212" i="194"/>
  <c r="J212" i="194"/>
  <c r="G212" i="194"/>
  <c r="D212" i="194"/>
  <c r="P211" i="194"/>
  <c r="M211" i="194"/>
  <c r="J211" i="194"/>
  <c r="G211" i="194"/>
  <c r="D211" i="194"/>
  <c r="P210" i="194"/>
  <c r="M210" i="194"/>
  <c r="J210" i="194"/>
  <c r="G210" i="194"/>
  <c r="D210" i="194"/>
  <c r="P209" i="194"/>
  <c r="M209" i="194"/>
  <c r="J209" i="194"/>
  <c r="G209" i="194"/>
  <c r="D209" i="194"/>
  <c r="P208" i="194"/>
  <c r="M208" i="194"/>
  <c r="J208" i="194"/>
  <c r="G208" i="194"/>
  <c r="D208" i="194"/>
  <c r="P207" i="194"/>
  <c r="M207" i="194"/>
  <c r="J207" i="194"/>
  <c r="G207" i="194"/>
  <c r="D207" i="194"/>
  <c r="P206" i="194"/>
  <c r="M206" i="194"/>
  <c r="J206" i="194"/>
  <c r="G206" i="194"/>
  <c r="D206" i="194"/>
  <c r="P205" i="194"/>
  <c r="M205" i="194"/>
  <c r="J205" i="194"/>
  <c r="G205" i="194"/>
  <c r="D205" i="194"/>
  <c r="P204" i="194"/>
  <c r="M204" i="194"/>
  <c r="J204" i="194"/>
  <c r="G204" i="194"/>
  <c r="D204" i="194"/>
  <c r="P203" i="194"/>
  <c r="M203" i="194"/>
  <c r="J203" i="194"/>
  <c r="G203" i="194"/>
  <c r="D203" i="194"/>
  <c r="P202" i="194"/>
  <c r="M202" i="194"/>
  <c r="J202" i="194"/>
  <c r="G202" i="194"/>
  <c r="D202" i="194"/>
  <c r="P201" i="194"/>
  <c r="M201" i="194"/>
  <c r="J201" i="194"/>
  <c r="G201" i="194"/>
  <c r="D201" i="194"/>
  <c r="P200" i="194"/>
  <c r="M200" i="194"/>
  <c r="J200" i="194"/>
  <c r="G200" i="194"/>
  <c r="D200" i="194"/>
  <c r="P199" i="194"/>
  <c r="M199" i="194"/>
  <c r="J199" i="194"/>
  <c r="G199" i="194"/>
  <c r="D199" i="194"/>
  <c r="P198" i="194"/>
  <c r="M198" i="194"/>
  <c r="J198" i="194"/>
  <c r="G198" i="194"/>
  <c r="D198" i="194"/>
  <c r="P197" i="194"/>
  <c r="M197" i="194"/>
  <c r="J197" i="194"/>
  <c r="G197" i="194"/>
  <c r="D197" i="194"/>
  <c r="P196" i="194"/>
  <c r="M196" i="194"/>
  <c r="J196" i="194"/>
  <c r="G196" i="194"/>
  <c r="D196" i="194"/>
  <c r="P195" i="194"/>
  <c r="M195" i="194"/>
  <c r="J195" i="194"/>
  <c r="G195" i="194"/>
  <c r="D195" i="194"/>
  <c r="P194" i="194"/>
  <c r="M194" i="194"/>
  <c r="J194" i="194"/>
  <c r="G194" i="194"/>
  <c r="D194" i="194"/>
  <c r="P193" i="194"/>
  <c r="M193" i="194"/>
  <c r="J193" i="194"/>
  <c r="G193" i="194"/>
  <c r="D193" i="194"/>
  <c r="P192" i="194"/>
  <c r="M192" i="194"/>
  <c r="J192" i="194"/>
  <c r="G192" i="194"/>
  <c r="D192" i="194"/>
  <c r="P191" i="194"/>
  <c r="M191" i="194"/>
  <c r="J191" i="194"/>
  <c r="G191" i="194"/>
  <c r="D191" i="194"/>
  <c r="P190" i="194"/>
  <c r="M190" i="194"/>
  <c r="J190" i="194"/>
  <c r="G190" i="194"/>
  <c r="D190" i="194"/>
  <c r="P189" i="194"/>
  <c r="M189" i="194"/>
  <c r="J189" i="194"/>
  <c r="G189" i="194"/>
  <c r="D189" i="194"/>
  <c r="P188" i="194"/>
  <c r="M188" i="194"/>
  <c r="J188" i="194"/>
  <c r="G188" i="194"/>
  <c r="D188" i="194"/>
  <c r="P187" i="194"/>
  <c r="M187" i="194"/>
  <c r="J187" i="194"/>
  <c r="G187" i="194"/>
  <c r="D187" i="194"/>
  <c r="P186" i="194"/>
  <c r="M186" i="194"/>
  <c r="J186" i="194"/>
  <c r="G186" i="194"/>
  <c r="D186" i="194"/>
  <c r="P185" i="194"/>
  <c r="M185" i="194"/>
  <c r="J185" i="194"/>
  <c r="G185" i="194"/>
  <c r="D185" i="194"/>
  <c r="P184" i="194"/>
  <c r="M184" i="194"/>
  <c r="J184" i="194"/>
  <c r="G184" i="194"/>
  <c r="D184" i="194"/>
  <c r="P183" i="194"/>
  <c r="M183" i="194"/>
  <c r="J183" i="194"/>
  <c r="G183" i="194"/>
  <c r="D183" i="194"/>
  <c r="P182" i="194"/>
  <c r="M182" i="194"/>
  <c r="J182" i="194"/>
  <c r="G182" i="194"/>
  <c r="D182" i="194"/>
  <c r="P181" i="194"/>
  <c r="M181" i="194"/>
  <c r="J181" i="194"/>
  <c r="G181" i="194"/>
  <c r="D181" i="194"/>
  <c r="P180" i="194"/>
  <c r="M180" i="194"/>
  <c r="J180" i="194"/>
  <c r="G180" i="194"/>
  <c r="D180" i="194"/>
  <c r="P179" i="194"/>
  <c r="M179" i="194"/>
  <c r="J179" i="194"/>
  <c r="G179" i="194"/>
  <c r="D179" i="194"/>
  <c r="P178" i="194"/>
  <c r="M178" i="194"/>
  <c r="J178" i="194"/>
  <c r="G178" i="194"/>
  <c r="D178" i="194"/>
  <c r="P177" i="194"/>
  <c r="M177" i="194"/>
  <c r="J177" i="194"/>
  <c r="G177" i="194"/>
  <c r="D177" i="194"/>
  <c r="P176" i="194"/>
  <c r="M176" i="194"/>
  <c r="J176" i="194"/>
  <c r="G176" i="194"/>
  <c r="D176" i="194"/>
  <c r="P175" i="194"/>
  <c r="M175" i="194"/>
  <c r="J175" i="194"/>
  <c r="G175" i="194"/>
  <c r="D175" i="194"/>
  <c r="P174" i="194"/>
  <c r="M174" i="194"/>
  <c r="J174" i="194"/>
  <c r="G174" i="194"/>
  <c r="D174" i="194"/>
  <c r="P173" i="194"/>
  <c r="M173" i="194"/>
  <c r="J173" i="194"/>
  <c r="G173" i="194"/>
  <c r="D173" i="194"/>
  <c r="P172" i="194"/>
  <c r="M172" i="194"/>
  <c r="J172" i="194"/>
  <c r="G172" i="194"/>
  <c r="D172" i="194"/>
  <c r="P171" i="194"/>
  <c r="M171" i="194"/>
  <c r="J171" i="194"/>
  <c r="G171" i="194"/>
  <c r="D171" i="194"/>
  <c r="P170" i="194"/>
  <c r="M170" i="194"/>
  <c r="J170" i="194"/>
  <c r="G170" i="194"/>
  <c r="D170" i="194"/>
  <c r="P169" i="194"/>
  <c r="M169" i="194"/>
  <c r="J169" i="194"/>
  <c r="G169" i="194"/>
  <c r="D169" i="194"/>
  <c r="P168" i="194"/>
  <c r="M168" i="194"/>
  <c r="J168" i="194"/>
  <c r="G168" i="194"/>
  <c r="D168" i="194"/>
  <c r="P167" i="194"/>
  <c r="M167" i="194"/>
  <c r="J167" i="194"/>
  <c r="G167" i="194"/>
  <c r="D167" i="194"/>
  <c r="P166" i="194"/>
  <c r="M166" i="194"/>
  <c r="J166" i="194"/>
  <c r="G166" i="194"/>
  <c r="D166" i="194"/>
  <c r="P165" i="194"/>
  <c r="M165" i="194"/>
  <c r="J165" i="194"/>
  <c r="G165" i="194"/>
  <c r="D165" i="194"/>
  <c r="P164" i="194"/>
  <c r="M164" i="194"/>
  <c r="J164" i="194"/>
  <c r="G164" i="194"/>
  <c r="D164" i="194"/>
  <c r="P163" i="194"/>
  <c r="M163" i="194"/>
  <c r="J163" i="194"/>
  <c r="G163" i="194"/>
  <c r="D163" i="194"/>
  <c r="P162" i="194"/>
  <c r="M162" i="194"/>
  <c r="J162" i="194"/>
  <c r="G162" i="194"/>
  <c r="D162" i="194"/>
  <c r="P161" i="194"/>
  <c r="M161" i="194"/>
  <c r="J161" i="194"/>
  <c r="G161" i="194"/>
  <c r="D161" i="194"/>
  <c r="P160" i="194"/>
  <c r="M160" i="194"/>
  <c r="J160" i="194"/>
  <c r="G160" i="194"/>
  <c r="D160" i="194"/>
  <c r="P159" i="194"/>
  <c r="M159" i="194"/>
  <c r="J159" i="194"/>
  <c r="G159" i="194"/>
  <c r="D159" i="194"/>
  <c r="P158" i="194"/>
  <c r="M158" i="194"/>
  <c r="J158" i="194"/>
  <c r="G158" i="194"/>
  <c r="D158" i="194"/>
  <c r="P157" i="194"/>
  <c r="M157" i="194"/>
  <c r="J157" i="194"/>
  <c r="G157" i="194"/>
  <c r="D157" i="194"/>
  <c r="P156" i="194"/>
  <c r="M156" i="194"/>
  <c r="J156" i="194"/>
  <c r="G156" i="194"/>
  <c r="D156" i="194"/>
  <c r="M155" i="194"/>
  <c r="J155" i="194"/>
  <c r="G155" i="194"/>
  <c r="D155" i="194"/>
  <c r="M154" i="194"/>
  <c r="J154" i="194"/>
  <c r="G154" i="194"/>
  <c r="D154" i="194"/>
  <c r="P153" i="194"/>
  <c r="M153" i="194"/>
  <c r="J153" i="194"/>
  <c r="G153" i="194"/>
  <c r="D153" i="194"/>
  <c r="P152" i="194"/>
  <c r="M152" i="194"/>
  <c r="J152" i="194"/>
  <c r="G152" i="194"/>
  <c r="D152" i="194"/>
  <c r="P151" i="194"/>
  <c r="M151" i="194"/>
  <c r="J151" i="194"/>
  <c r="G151" i="194"/>
  <c r="D151" i="194"/>
  <c r="P150" i="194"/>
  <c r="M150" i="194"/>
  <c r="J150" i="194"/>
  <c r="G150" i="194"/>
  <c r="D150" i="194"/>
  <c r="P149" i="194"/>
  <c r="M149" i="194"/>
  <c r="J149" i="194"/>
  <c r="G149" i="194"/>
  <c r="D149" i="194"/>
  <c r="P148" i="194"/>
  <c r="M148" i="194"/>
  <c r="J148" i="194"/>
  <c r="G148" i="194"/>
  <c r="D148" i="194"/>
  <c r="P147" i="194"/>
  <c r="M147" i="194"/>
  <c r="J147" i="194"/>
  <c r="G147" i="194"/>
  <c r="D147" i="194"/>
  <c r="P146" i="194"/>
  <c r="M146" i="194"/>
  <c r="J146" i="194"/>
  <c r="G146" i="194"/>
  <c r="D146" i="194"/>
  <c r="P145" i="194"/>
  <c r="M145" i="194"/>
  <c r="J145" i="194"/>
  <c r="G145" i="194"/>
  <c r="D145" i="194"/>
  <c r="P144" i="194"/>
  <c r="M144" i="194"/>
  <c r="J144" i="194"/>
  <c r="G144" i="194"/>
  <c r="D144" i="194"/>
  <c r="P143" i="194"/>
  <c r="M143" i="194"/>
  <c r="J143" i="194"/>
  <c r="G143" i="194"/>
  <c r="D143" i="194"/>
  <c r="P142" i="194"/>
  <c r="M142" i="194"/>
  <c r="J142" i="194"/>
  <c r="G142" i="194"/>
  <c r="D142" i="194"/>
  <c r="P141" i="194"/>
  <c r="M141" i="194"/>
  <c r="J141" i="194"/>
  <c r="G141" i="194"/>
  <c r="D141" i="194"/>
  <c r="P140" i="194"/>
  <c r="M140" i="194"/>
  <c r="J140" i="194"/>
  <c r="G140" i="194"/>
  <c r="D140" i="194"/>
  <c r="P139" i="194"/>
  <c r="M139" i="194"/>
  <c r="J139" i="194"/>
  <c r="G139" i="194"/>
  <c r="D139" i="194"/>
  <c r="P138" i="194"/>
  <c r="M138" i="194"/>
  <c r="J138" i="194"/>
  <c r="G138" i="194"/>
  <c r="D138" i="194"/>
  <c r="P137" i="194"/>
  <c r="M137" i="194"/>
  <c r="J137" i="194"/>
  <c r="G137" i="194"/>
  <c r="D137" i="194"/>
  <c r="P136" i="194"/>
  <c r="M136" i="194"/>
  <c r="J136" i="194"/>
  <c r="G136" i="194"/>
  <c r="D136" i="194"/>
  <c r="P135" i="194"/>
  <c r="M135" i="194"/>
  <c r="J135" i="194"/>
  <c r="G135" i="194"/>
  <c r="D135" i="194"/>
  <c r="P134" i="194"/>
  <c r="M134" i="194"/>
  <c r="J134" i="194"/>
  <c r="G134" i="194"/>
  <c r="D134" i="194"/>
  <c r="P133" i="194"/>
  <c r="M133" i="194"/>
  <c r="J133" i="194"/>
  <c r="G133" i="194"/>
  <c r="D133" i="194"/>
  <c r="P132" i="194"/>
  <c r="M132" i="194"/>
  <c r="J132" i="194"/>
  <c r="G132" i="194"/>
  <c r="D132" i="194"/>
  <c r="P131" i="194"/>
  <c r="M131" i="194"/>
  <c r="J131" i="194"/>
  <c r="G131" i="194"/>
  <c r="D131" i="194"/>
  <c r="P130" i="194"/>
  <c r="M130" i="194"/>
  <c r="J130" i="194"/>
  <c r="G130" i="194"/>
  <c r="D130" i="194"/>
  <c r="P129" i="194"/>
  <c r="M129" i="194"/>
  <c r="J129" i="194"/>
  <c r="G129" i="194"/>
  <c r="D129" i="194"/>
  <c r="P128" i="194"/>
  <c r="M128" i="194"/>
  <c r="J128" i="194"/>
  <c r="G128" i="194"/>
  <c r="D128" i="194"/>
  <c r="P127" i="194"/>
  <c r="M127" i="194"/>
  <c r="J127" i="194"/>
  <c r="G127" i="194"/>
  <c r="D127" i="194"/>
  <c r="P126" i="194"/>
  <c r="M126" i="194"/>
  <c r="J126" i="194"/>
  <c r="G126" i="194"/>
  <c r="D126" i="194"/>
  <c r="P125" i="194"/>
  <c r="M125" i="194"/>
  <c r="J125" i="194"/>
  <c r="G125" i="194"/>
  <c r="D125" i="194"/>
  <c r="P124" i="194"/>
  <c r="M124" i="194"/>
  <c r="J124" i="194"/>
  <c r="G124" i="194"/>
  <c r="D124" i="194"/>
  <c r="P123" i="194"/>
  <c r="M123" i="194"/>
  <c r="J123" i="194"/>
  <c r="G123" i="194"/>
  <c r="D123" i="194"/>
  <c r="P122" i="194"/>
  <c r="M122" i="194"/>
  <c r="J122" i="194"/>
  <c r="G122" i="194"/>
  <c r="D122" i="194"/>
  <c r="P121" i="194"/>
  <c r="M121" i="194"/>
  <c r="J121" i="194"/>
  <c r="G121" i="194"/>
  <c r="D121" i="194"/>
  <c r="P120" i="194"/>
  <c r="M120" i="194"/>
  <c r="J120" i="194"/>
  <c r="G120" i="194"/>
  <c r="D120" i="194"/>
  <c r="P119" i="194"/>
  <c r="M119" i="194"/>
  <c r="J119" i="194"/>
  <c r="G119" i="194"/>
  <c r="D119" i="194"/>
  <c r="P118" i="194"/>
  <c r="M118" i="194"/>
  <c r="J118" i="194"/>
  <c r="G118" i="194"/>
  <c r="D118" i="194"/>
  <c r="P117" i="194"/>
  <c r="M117" i="194"/>
  <c r="J117" i="194"/>
  <c r="G117" i="194"/>
  <c r="D117" i="194"/>
  <c r="P116" i="194"/>
  <c r="M116" i="194"/>
  <c r="J116" i="194"/>
  <c r="G116" i="194"/>
  <c r="D116" i="194"/>
  <c r="P115" i="194"/>
  <c r="M115" i="194"/>
  <c r="J115" i="194"/>
  <c r="G115" i="194"/>
  <c r="D115" i="194"/>
  <c r="P114" i="194"/>
  <c r="M114" i="194"/>
  <c r="J114" i="194"/>
  <c r="G114" i="194"/>
  <c r="D114" i="194"/>
  <c r="P113" i="194"/>
  <c r="M113" i="194"/>
  <c r="J113" i="194"/>
  <c r="G113" i="194"/>
  <c r="D113" i="194"/>
  <c r="P112" i="194"/>
  <c r="M112" i="194"/>
  <c r="J112" i="194"/>
  <c r="G112" i="194"/>
  <c r="D112" i="194"/>
  <c r="P111" i="194"/>
  <c r="M111" i="194"/>
  <c r="J111" i="194"/>
  <c r="G111" i="194"/>
  <c r="D111" i="194"/>
  <c r="P110" i="194"/>
  <c r="M110" i="194"/>
  <c r="J110" i="194"/>
  <c r="G110" i="194"/>
  <c r="D110" i="194"/>
  <c r="P109" i="194"/>
  <c r="M109" i="194"/>
  <c r="J109" i="194"/>
  <c r="G109" i="194"/>
  <c r="D109" i="194"/>
  <c r="P108" i="194"/>
  <c r="M108" i="194"/>
  <c r="J108" i="194"/>
  <c r="G108" i="194"/>
  <c r="D108" i="194"/>
  <c r="P107" i="194"/>
  <c r="M107" i="194"/>
  <c r="J107" i="194"/>
  <c r="G107" i="194"/>
  <c r="D107" i="194"/>
  <c r="P106" i="194"/>
  <c r="M106" i="194"/>
  <c r="J106" i="194"/>
  <c r="G106" i="194"/>
  <c r="D106" i="194"/>
  <c r="P105" i="194"/>
  <c r="M105" i="194"/>
  <c r="J105" i="194"/>
  <c r="G105" i="194"/>
  <c r="D105" i="194"/>
  <c r="P104" i="194"/>
  <c r="M104" i="194"/>
  <c r="J104" i="194"/>
  <c r="G104" i="194"/>
  <c r="D104" i="194"/>
  <c r="P103" i="194"/>
  <c r="M103" i="194"/>
  <c r="J103" i="194"/>
  <c r="G103" i="194"/>
  <c r="D103" i="194"/>
  <c r="P102" i="194"/>
  <c r="M102" i="194"/>
  <c r="J102" i="194"/>
  <c r="G102" i="194"/>
  <c r="D102" i="194"/>
  <c r="P101" i="194"/>
  <c r="M101" i="194"/>
  <c r="J101" i="194"/>
  <c r="G101" i="194"/>
  <c r="D101" i="194"/>
  <c r="P100" i="194"/>
  <c r="M100" i="194"/>
  <c r="J100" i="194"/>
  <c r="G100" i="194"/>
  <c r="D100" i="194"/>
  <c r="P99" i="194"/>
  <c r="M99" i="194"/>
  <c r="J99" i="194"/>
  <c r="G99" i="194"/>
  <c r="D99" i="194"/>
  <c r="P98" i="194"/>
  <c r="M98" i="194"/>
  <c r="J98" i="194"/>
  <c r="G98" i="194"/>
  <c r="D98" i="194"/>
  <c r="P97" i="194"/>
  <c r="M97" i="194"/>
  <c r="J97" i="194"/>
  <c r="G97" i="194"/>
  <c r="D97" i="194"/>
  <c r="P96" i="194"/>
  <c r="M96" i="194"/>
  <c r="J96" i="194"/>
  <c r="G96" i="194"/>
  <c r="D96" i="194"/>
  <c r="P95" i="194"/>
  <c r="M95" i="194"/>
  <c r="J95" i="194"/>
  <c r="G95" i="194"/>
  <c r="D95" i="194"/>
  <c r="P94" i="194"/>
  <c r="M94" i="194"/>
  <c r="J94" i="194"/>
  <c r="G94" i="194"/>
  <c r="D94" i="194"/>
  <c r="P93" i="194"/>
  <c r="M93" i="194"/>
  <c r="J93" i="194"/>
  <c r="G93" i="194"/>
  <c r="D93" i="194"/>
  <c r="P92" i="194"/>
  <c r="M92" i="194"/>
  <c r="J92" i="194"/>
  <c r="G92" i="194"/>
  <c r="D92" i="194"/>
  <c r="P91" i="194"/>
  <c r="M91" i="194"/>
  <c r="J91" i="194"/>
  <c r="G91" i="194"/>
  <c r="D91" i="194"/>
  <c r="P90" i="194"/>
  <c r="M90" i="194"/>
  <c r="J90" i="194"/>
  <c r="G90" i="194"/>
  <c r="D90" i="194"/>
  <c r="P89" i="194"/>
  <c r="M89" i="194"/>
  <c r="J89" i="194"/>
  <c r="G89" i="194"/>
  <c r="D89" i="194"/>
  <c r="P88" i="194"/>
  <c r="M88" i="194"/>
  <c r="J88" i="194"/>
  <c r="G88" i="194"/>
  <c r="D88" i="194"/>
  <c r="P87" i="194"/>
  <c r="M87" i="194"/>
  <c r="J87" i="194"/>
  <c r="G87" i="194"/>
  <c r="D87" i="194"/>
  <c r="P86" i="194"/>
  <c r="M86" i="194"/>
  <c r="J86" i="194"/>
  <c r="G86" i="194"/>
  <c r="D86" i="194"/>
  <c r="P85" i="194"/>
  <c r="M85" i="194"/>
  <c r="J85" i="194"/>
  <c r="G85" i="194"/>
  <c r="D85" i="194"/>
  <c r="P84" i="194"/>
  <c r="M84" i="194"/>
  <c r="J84" i="194"/>
  <c r="G84" i="194"/>
  <c r="D84" i="194"/>
  <c r="P83" i="194"/>
  <c r="M83" i="194"/>
  <c r="J83" i="194"/>
  <c r="G83" i="194"/>
  <c r="D83" i="194"/>
  <c r="P82" i="194"/>
  <c r="M82" i="194"/>
  <c r="J82" i="194"/>
  <c r="G82" i="194"/>
  <c r="D82" i="194"/>
  <c r="P81" i="194"/>
  <c r="M81" i="194"/>
  <c r="J81" i="194"/>
  <c r="G81" i="194"/>
  <c r="D81" i="194"/>
  <c r="P80" i="194"/>
  <c r="M80" i="194"/>
  <c r="J80" i="194"/>
  <c r="G80" i="194"/>
  <c r="D80" i="194"/>
  <c r="P79" i="194"/>
  <c r="M79" i="194"/>
  <c r="J79" i="194"/>
  <c r="G79" i="194"/>
  <c r="D79" i="194"/>
  <c r="P78" i="194"/>
  <c r="M78" i="194"/>
  <c r="J78" i="194"/>
  <c r="G78" i="194"/>
  <c r="D78" i="194"/>
  <c r="P77" i="194"/>
  <c r="M77" i="194"/>
  <c r="J77" i="194"/>
  <c r="G77" i="194"/>
  <c r="D77" i="194"/>
  <c r="P76" i="194"/>
  <c r="M76" i="194"/>
  <c r="J76" i="194"/>
  <c r="G76" i="194"/>
  <c r="D76" i="194"/>
  <c r="P75" i="194"/>
  <c r="M75" i="194"/>
  <c r="J75" i="194"/>
  <c r="G75" i="194"/>
  <c r="D75" i="194"/>
  <c r="P74" i="194"/>
  <c r="M74" i="194"/>
  <c r="J74" i="194"/>
  <c r="G74" i="194"/>
  <c r="D74" i="194"/>
  <c r="P73" i="194"/>
  <c r="M73" i="194"/>
  <c r="J73" i="194"/>
  <c r="G73" i="194"/>
  <c r="D73" i="194"/>
  <c r="P72" i="194"/>
  <c r="M72" i="194"/>
  <c r="J72" i="194"/>
  <c r="G72" i="194"/>
  <c r="D72" i="194"/>
  <c r="P71" i="194"/>
  <c r="M71" i="194"/>
  <c r="J71" i="194"/>
  <c r="G71" i="194"/>
  <c r="D71" i="194"/>
  <c r="P70" i="194"/>
  <c r="M70" i="194"/>
  <c r="J70" i="194"/>
  <c r="G70" i="194"/>
  <c r="D70" i="194"/>
  <c r="P69" i="194"/>
  <c r="M69" i="194"/>
  <c r="J69" i="194"/>
  <c r="G69" i="194"/>
  <c r="D69" i="194"/>
  <c r="P68" i="194"/>
  <c r="M68" i="194"/>
  <c r="J68" i="194"/>
  <c r="G68" i="194"/>
  <c r="D68" i="194"/>
  <c r="P67" i="194"/>
  <c r="M67" i="194"/>
  <c r="J67" i="194"/>
  <c r="G67" i="194"/>
  <c r="D67" i="194"/>
  <c r="P66" i="194"/>
  <c r="M66" i="194"/>
  <c r="J66" i="194"/>
  <c r="G66" i="194"/>
  <c r="D66" i="194"/>
  <c r="P65" i="194"/>
  <c r="M65" i="194"/>
  <c r="J65" i="194"/>
  <c r="G65" i="194"/>
  <c r="D65" i="194"/>
  <c r="P64" i="194"/>
  <c r="M64" i="194"/>
  <c r="J64" i="194"/>
  <c r="G64" i="194"/>
  <c r="D64" i="194"/>
  <c r="P63" i="194"/>
  <c r="M63" i="194"/>
  <c r="J63" i="194"/>
  <c r="G63" i="194"/>
  <c r="D63" i="194"/>
  <c r="P62" i="194"/>
  <c r="M62" i="194"/>
  <c r="J62" i="194"/>
  <c r="G62" i="194"/>
  <c r="D62" i="194"/>
  <c r="P61" i="194"/>
  <c r="M61" i="194"/>
  <c r="J61" i="194"/>
  <c r="G61" i="194"/>
  <c r="D61" i="194"/>
  <c r="P60" i="194"/>
  <c r="M60" i="194"/>
  <c r="J60" i="194"/>
  <c r="G60" i="194"/>
  <c r="D60" i="194"/>
  <c r="P59" i="194"/>
  <c r="M59" i="194"/>
  <c r="J59" i="194"/>
  <c r="G59" i="194"/>
  <c r="D59" i="194"/>
  <c r="P58" i="194"/>
  <c r="M58" i="194"/>
  <c r="J58" i="194"/>
  <c r="G58" i="194"/>
  <c r="D58" i="194"/>
  <c r="P57" i="194"/>
  <c r="M57" i="194"/>
  <c r="J57" i="194"/>
  <c r="G57" i="194"/>
  <c r="D57" i="194"/>
  <c r="P56" i="194"/>
  <c r="M56" i="194"/>
  <c r="J56" i="194"/>
  <c r="G56" i="194"/>
  <c r="D56" i="194"/>
  <c r="P55" i="194"/>
  <c r="M55" i="194"/>
  <c r="J55" i="194"/>
  <c r="G55" i="194"/>
  <c r="D55" i="194"/>
  <c r="P54" i="194"/>
  <c r="M54" i="194"/>
  <c r="J54" i="194"/>
  <c r="G54" i="194"/>
  <c r="D54" i="194"/>
  <c r="P53" i="194"/>
  <c r="M53" i="194"/>
  <c r="J53" i="194"/>
  <c r="G53" i="194"/>
  <c r="D53" i="194"/>
  <c r="P52" i="194"/>
  <c r="M52" i="194"/>
  <c r="J52" i="194"/>
  <c r="G52" i="194"/>
  <c r="D52" i="194"/>
  <c r="P51" i="194"/>
  <c r="M51" i="194"/>
  <c r="J51" i="194"/>
  <c r="G51" i="194"/>
  <c r="D51" i="194"/>
  <c r="P50" i="194"/>
  <c r="M50" i="194"/>
  <c r="J50" i="194"/>
  <c r="G50" i="194"/>
  <c r="D50" i="194"/>
  <c r="P49" i="194"/>
  <c r="M49" i="194"/>
  <c r="J49" i="194"/>
  <c r="G49" i="194"/>
  <c r="D49" i="194"/>
  <c r="P48" i="194"/>
  <c r="M48" i="194"/>
  <c r="J48" i="194"/>
  <c r="G48" i="194"/>
  <c r="D48" i="194"/>
  <c r="P47" i="194"/>
  <c r="M47" i="194"/>
  <c r="J47" i="194"/>
  <c r="G47" i="194"/>
  <c r="D47" i="194"/>
  <c r="P46" i="194"/>
  <c r="M46" i="194"/>
  <c r="J46" i="194"/>
  <c r="G46" i="194"/>
  <c r="D46" i="194"/>
  <c r="P45" i="194"/>
  <c r="M45" i="194"/>
  <c r="J45" i="194"/>
  <c r="G45" i="194"/>
  <c r="D45" i="194"/>
  <c r="P44" i="194"/>
  <c r="M44" i="194"/>
  <c r="J44" i="194"/>
  <c r="G44" i="194"/>
  <c r="D44" i="194"/>
  <c r="P43" i="194"/>
  <c r="M43" i="194"/>
  <c r="J43" i="194"/>
  <c r="G43" i="194"/>
  <c r="D43" i="194"/>
  <c r="P42" i="194"/>
  <c r="M42" i="194"/>
  <c r="J42" i="194"/>
  <c r="G42" i="194"/>
  <c r="D42" i="194"/>
  <c r="P41" i="194"/>
  <c r="M41" i="194"/>
  <c r="J41" i="194"/>
  <c r="G41" i="194"/>
  <c r="D41" i="194"/>
  <c r="P40" i="194"/>
  <c r="M40" i="194"/>
  <c r="J40" i="194"/>
  <c r="G40" i="194"/>
  <c r="D40" i="194"/>
  <c r="P39" i="194"/>
  <c r="M39" i="194"/>
  <c r="J39" i="194"/>
  <c r="G39" i="194"/>
  <c r="D39" i="194"/>
  <c r="P38" i="194"/>
  <c r="M38" i="194"/>
  <c r="J38" i="194"/>
  <c r="G38" i="194"/>
  <c r="D38" i="194"/>
  <c r="P37" i="194"/>
  <c r="M37" i="194"/>
  <c r="J37" i="194"/>
  <c r="G37" i="194"/>
  <c r="D37" i="194"/>
  <c r="P36" i="194"/>
  <c r="M36" i="194"/>
  <c r="J36" i="194"/>
  <c r="G36" i="194"/>
  <c r="D36" i="194"/>
  <c r="P35" i="194"/>
  <c r="M35" i="194"/>
  <c r="J35" i="194"/>
  <c r="G35" i="194"/>
  <c r="D35" i="194"/>
  <c r="P34" i="194"/>
  <c r="M34" i="194"/>
  <c r="J34" i="194"/>
  <c r="G34" i="194"/>
  <c r="D34" i="194"/>
  <c r="P33" i="194"/>
  <c r="M33" i="194"/>
  <c r="J33" i="194"/>
  <c r="G33" i="194"/>
  <c r="D33" i="194"/>
  <c r="P32" i="194"/>
  <c r="M32" i="194"/>
  <c r="J32" i="194"/>
  <c r="G32" i="194"/>
  <c r="D32" i="194"/>
  <c r="P31" i="194"/>
  <c r="M31" i="194"/>
  <c r="J31" i="194"/>
  <c r="G31" i="194"/>
  <c r="D31" i="194"/>
  <c r="P30" i="194"/>
  <c r="M30" i="194"/>
  <c r="J30" i="194"/>
  <c r="G30" i="194"/>
  <c r="D30" i="194"/>
  <c r="P29" i="194"/>
  <c r="M29" i="194"/>
  <c r="J29" i="194"/>
  <c r="G29" i="194"/>
  <c r="D29" i="194"/>
  <c r="P28" i="194"/>
  <c r="M28" i="194"/>
  <c r="J28" i="194"/>
  <c r="G28" i="194"/>
  <c r="D28" i="194"/>
  <c r="P27" i="194"/>
  <c r="M27" i="194"/>
  <c r="J27" i="194"/>
  <c r="G27" i="194"/>
  <c r="D27" i="194"/>
  <c r="P26" i="194"/>
  <c r="M26" i="194"/>
  <c r="J26" i="194"/>
  <c r="G26" i="194"/>
  <c r="D26" i="194"/>
  <c r="P25" i="194"/>
  <c r="M25" i="194"/>
  <c r="J25" i="194"/>
  <c r="G25" i="194"/>
  <c r="D25" i="194"/>
  <c r="P24" i="194"/>
  <c r="M24" i="194"/>
  <c r="J24" i="194"/>
  <c r="G24" i="194"/>
  <c r="D24" i="194"/>
  <c r="P23" i="194"/>
  <c r="M23" i="194"/>
  <c r="J23" i="194"/>
  <c r="G23" i="194"/>
  <c r="D23" i="194"/>
  <c r="P22" i="194"/>
  <c r="M22" i="194"/>
  <c r="J22" i="194"/>
  <c r="G22" i="194"/>
  <c r="D22" i="194"/>
  <c r="P21" i="194"/>
  <c r="M21" i="194"/>
  <c r="J21" i="194"/>
  <c r="G21" i="194"/>
  <c r="D21" i="194"/>
  <c r="P20" i="194"/>
  <c r="M20" i="194"/>
  <c r="J20" i="194"/>
  <c r="G20" i="194"/>
  <c r="D20" i="194"/>
  <c r="I14" i="194"/>
  <c r="H14" i="194"/>
  <c r="D13" i="194"/>
  <c r="D12" i="194"/>
  <c r="P5" i="194"/>
  <c r="J210" i="193"/>
  <c r="J209" i="193"/>
  <c r="J208" i="193"/>
  <c r="J207" i="193"/>
  <c r="J206" i="193"/>
  <c r="J205" i="193"/>
  <c r="J204" i="193"/>
  <c r="J203" i="193"/>
  <c r="M172" i="193"/>
  <c r="M171" i="193"/>
  <c r="M170" i="193"/>
  <c r="M169" i="193"/>
  <c r="M168" i="193"/>
  <c r="M167" i="193"/>
  <c r="M166" i="193"/>
  <c r="M165" i="193"/>
  <c r="M164" i="193"/>
  <c r="P153" i="193"/>
  <c r="J119" i="193"/>
  <c r="J118" i="193"/>
  <c r="J117" i="193"/>
  <c r="J116" i="193"/>
  <c r="J115" i="193"/>
  <c r="J114" i="193"/>
  <c r="J113" i="193"/>
  <c r="J112" i="193"/>
  <c r="P228" i="193"/>
  <c r="M228" i="193"/>
  <c r="J228" i="193"/>
  <c r="G228" i="193"/>
  <c r="D228" i="193"/>
  <c r="P227" i="193"/>
  <c r="M227" i="193"/>
  <c r="J227" i="193"/>
  <c r="G227" i="193"/>
  <c r="D227" i="193"/>
  <c r="P226" i="193"/>
  <c r="M226" i="193"/>
  <c r="J226" i="193"/>
  <c r="G226" i="193"/>
  <c r="D226" i="193"/>
  <c r="P225" i="193"/>
  <c r="M225" i="193"/>
  <c r="J225" i="193"/>
  <c r="G225" i="193"/>
  <c r="D225" i="193"/>
  <c r="P224" i="193"/>
  <c r="M224" i="193"/>
  <c r="J224" i="193"/>
  <c r="G224" i="193"/>
  <c r="D224" i="193"/>
  <c r="P223" i="193"/>
  <c r="M223" i="193"/>
  <c r="J223" i="193"/>
  <c r="G223" i="193"/>
  <c r="D223" i="193"/>
  <c r="P222" i="193"/>
  <c r="M222" i="193"/>
  <c r="J222" i="193"/>
  <c r="G222" i="193"/>
  <c r="D222" i="193"/>
  <c r="P221" i="193"/>
  <c r="M221" i="193"/>
  <c r="J221" i="193"/>
  <c r="G221" i="193"/>
  <c r="D221" i="193"/>
  <c r="P220" i="193"/>
  <c r="M220" i="193"/>
  <c r="J220" i="193"/>
  <c r="G220" i="193"/>
  <c r="D220" i="193"/>
  <c r="P219" i="193"/>
  <c r="M219" i="193"/>
  <c r="J219" i="193"/>
  <c r="G219" i="193"/>
  <c r="D219" i="193"/>
  <c r="P218" i="193"/>
  <c r="M218" i="193"/>
  <c r="J218" i="193"/>
  <c r="G218" i="193"/>
  <c r="D218" i="193"/>
  <c r="P217" i="193"/>
  <c r="M217" i="193"/>
  <c r="J217" i="193"/>
  <c r="G217" i="193"/>
  <c r="D217" i="193"/>
  <c r="P216" i="193"/>
  <c r="M216" i="193"/>
  <c r="J216" i="193"/>
  <c r="G216" i="193"/>
  <c r="D216" i="193"/>
  <c r="P215" i="193"/>
  <c r="M215" i="193"/>
  <c r="J215" i="193"/>
  <c r="G215" i="193"/>
  <c r="D215" i="193"/>
  <c r="P214" i="193"/>
  <c r="M214" i="193"/>
  <c r="J214" i="193"/>
  <c r="G214" i="193"/>
  <c r="D214" i="193"/>
  <c r="P213" i="193"/>
  <c r="M213" i="193"/>
  <c r="J213" i="193"/>
  <c r="G213" i="193"/>
  <c r="D213" i="193"/>
  <c r="P212" i="193"/>
  <c r="M212" i="193"/>
  <c r="J212" i="193"/>
  <c r="G212" i="193"/>
  <c r="D212" i="193"/>
  <c r="P211" i="193"/>
  <c r="M211" i="193"/>
  <c r="J211" i="193"/>
  <c r="G211" i="193"/>
  <c r="D211" i="193"/>
  <c r="P210" i="193"/>
  <c r="M210" i="193"/>
  <c r="G210" i="193"/>
  <c r="D210" i="193"/>
  <c r="P209" i="193"/>
  <c r="M209" i="193"/>
  <c r="G209" i="193"/>
  <c r="D209" i="193"/>
  <c r="P208" i="193"/>
  <c r="M208" i="193"/>
  <c r="G208" i="193"/>
  <c r="D208" i="193"/>
  <c r="P207" i="193"/>
  <c r="M207" i="193"/>
  <c r="G207" i="193"/>
  <c r="D207" i="193"/>
  <c r="P206" i="193"/>
  <c r="M206" i="193"/>
  <c r="G206" i="193"/>
  <c r="D206" i="193"/>
  <c r="P205" i="193"/>
  <c r="M205" i="193"/>
  <c r="G205" i="193"/>
  <c r="D205" i="193"/>
  <c r="P204" i="193"/>
  <c r="M204" i="193"/>
  <c r="G204" i="193"/>
  <c r="D204" i="193"/>
  <c r="P203" i="193"/>
  <c r="M203" i="193"/>
  <c r="G203" i="193"/>
  <c r="D203" i="193"/>
  <c r="P202" i="193"/>
  <c r="M202" i="193"/>
  <c r="J202" i="193"/>
  <c r="G202" i="193"/>
  <c r="D202" i="193"/>
  <c r="P201" i="193"/>
  <c r="M201" i="193"/>
  <c r="J201" i="193"/>
  <c r="G201" i="193"/>
  <c r="D201" i="193"/>
  <c r="P200" i="193"/>
  <c r="M200" i="193"/>
  <c r="J200" i="193"/>
  <c r="G200" i="193"/>
  <c r="D200" i="193"/>
  <c r="P199" i="193"/>
  <c r="M199" i="193"/>
  <c r="J199" i="193"/>
  <c r="G199" i="193"/>
  <c r="D199" i="193"/>
  <c r="P198" i="193"/>
  <c r="M198" i="193"/>
  <c r="J198" i="193"/>
  <c r="G198" i="193"/>
  <c r="D198" i="193"/>
  <c r="P197" i="193"/>
  <c r="M197" i="193"/>
  <c r="J197" i="193"/>
  <c r="G197" i="193"/>
  <c r="D197" i="193"/>
  <c r="P196" i="193"/>
  <c r="M196" i="193"/>
  <c r="J196" i="193"/>
  <c r="G196" i="193"/>
  <c r="D196" i="193"/>
  <c r="P195" i="193"/>
  <c r="M195" i="193"/>
  <c r="J195" i="193"/>
  <c r="G195" i="193"/>
  <c r="D195" i="193"/>
  <c r="P194" i="193"/>
  <c r="M194" i="193"/>
  <c r="J194" i="193"/>
  <c r="G194" i="193"/>
  <c r="D194" i="193"/>
  <c r="P193" i="193"/>
  <c r="M193" i="193"/>
  <c r="J193" i="193"/>
  <c r="G193" i="193"/>
  <c r="D193" i="193"/>
  <c r="P192" i="193"/>
  <c r="M192" i="193"/>
  <c r="J192" i="193"/>
  <c r="G192" i="193"/>
  <c r="D192" i="193"/>
  <c r="P191" i="193"/>
  <c r="M191" i="193"/>
  <c r="J191" i="193"/>
  <c r="G191" i="193"/>
  <c r="D191" i="193"/>
  <c r="P190" i="193"/>
  <c r="M190" i="193"/>
  <c r="J190" i="193"/>
  <c r="G190" i="193"/>
  <c r="D190" i="193"/>
  <c r="P189" i="193"/>
  <c r="M189" i="193"/>
  <c r="J189" i="193"/>
  <c r="G189" i="193"/>
  <c r="D189" i="193"/>
  <c r="P188" i="193"/>
  <c r="M188" i="193"/>
  <c r="J188" i="193"/>
  <c r="G188" i="193"/>
  <c r="D188" i="193"/>
  <c r="P187" i="193"/>
  <c r="M187" i="193"/>
  <c r="J187" i="193"/>
  <c r="G187" i="193"/>
  <c r="D187" i="193"/>
  <c r="P186" i="193"/>
  <c r="M186" i="193"/>
  <c r="J186" i="193"/>
  <c r="G186" i="193"/>
  <c r="D186" i="193"/>
  <c r="P185" i="193"/>
  <c r="M185" i="193"/>
  <c r="J185" i="193"/>
  <c r="G185" i="193"/>
  <c r="D185" i="193"/>
  <c r="P184" i="193"/>
  <c r="M184" i="193"/>
  <c r="J184" i="193"/>
  <c r="G184" i="193"/>
  <c r="D184" i="193"/>
  <c r="P183" i="193"/>
  <c r="M183" i="193"/>
  <c r="J183" i="193"/>
  <c r="G183" i="193"/>
  <c r="D183" i="193"/>
  <c r="P182" i="193"/>
  <c r="M182" i="193"/>
  <c r="J182" i="193"/>
  <c r="G182" i="193"/>
  <c r="D182" i="193"/>
  <c r="P181" i="193"/>
  <c r="M181" i="193"/>
  <c r="J181" i="193"/>
  <c r="G181" i="193"/>
  <c r="D181" i="193"/>
  <c r="P180" i="193"/>
  <c r="M180" i="193"/>
  <c r="J180" i="193"/>
  <c r="G180" i="193"/>
  <c r="D180" i="193"/>
  <c r="P179" i="193"/>
  <c r="M179" i="193"/>
  <c r="J179" i="193"/>
  <c r="G179" i="193"/>
  <c r="D179" i="193"/>
  <c r="P178" i="193"/>
  <c r="M178" i="193"/>
  <c r="J178" i="193"/>
  <c r="G178" i="193"/>
  <c r="D178" i="193"/>
  <c r="P177" i="193"/>
  <c r="M177" i="193"/>
  <c r="J177" i="193"/>
  <c r="G177" i="193"/>
  <c r="D177" i="193"/>
  <c r="P176" i="193"/>
  <c r="M176" i="193"/>
  <c r="J176" i="193"/>
  <c r="G176" i="193"/>
  <c r="D176" i="193"/>
  <c r="P175" i="193"/>
  <c r="M175" i="193"/>
  <c r="J175" i="193"/>
  <c r="G175" i="193"/>
  <c r="D175" i="193"/>
  <c r="P174" i="193"/>
  <c r="M174" i="193"/>
  <c r="J174" i="193"/>
  <c r="G174" i="193"/>
  <c r="D174" i="193"/>
  <c r="P173" i="193"/>
  <c r="M173" i="193"/>
  <c r="J173" i="193"/>
  <c r="G173" i="193"/>
  <c r="D173" i="193"/>
  <c r="P172" i="193"/>
  <c r="J172" i="193"/>
  <c r="G172" i="193"/>
  <c r="D172" i="193"/>
  <c r="P171" i="193"/>
  <c r="J171" i="193"/>
  <c r="G171" i="193"/>
  <c r="D171" i="193"/>
  <c r="P170" i="193"/>
  <c r="J170" i="193"/>
  <c r="G170" i="193"/>
  <c r="D170" i="193"/>
  <c r="P169" i="193"/>
  <c r="J169" i="193"/>
  <c r="G169" i="193"/>
  <c r="D169" i="193"/>
  <c r="P168" i="193"/>
  <c r="J168" i="193"/>
  <c r="G168" i="193"/>
  <c r="D168" i="193"/>
  <c r="P167" i="193"/>
  <c r="J167" i="193"/>
  <c r="G167" i="193"/>
  <c r="D167" i="193"/>
  <c r="P166" i="193"/>
  <c r="J166" i="193"/>
  <c r="G166" i="193"/>
  <c r="D166" i="193"/>
  <c r="P165" i="193"/>
  <c r="J165" i="193"/>
  <c r="G165" i="193"/>
  <c r="D165" i="193"/>
  <c r="P164" i="193"/>
  <c r="J164" i="193"/>
  <c r="G164" i="193"/>
  <c r="D164" i="193"/>
  <c r="P163" i="193"/>
  <c r="M163" i="193"/>
  <c r="J163" i="193"/>
  <c r="G163" i="193"/>
  <c r="D163" i="193"/>
  <c r="P162" i="193"/>
  <c r="M162" i="193"/>
  <c r="J162" i="193"/>
  <c r="G162" i="193"/>
  <c r="D162" i="193"/>
  <c r="P161" i="193"/>
  <c r="M161" i="193"/>
  <c r="J161" i="193"/>
  <c r="G161" i="193"/>
  <c r="D161" i="193"/>
  <c r="P160" i="193"/>
  <c r="M160" i="193"/>
  <c r="J160" i="193"/>
  <c r="G160" i="193"/>
  <c r="D160" i="193"/>
  <c r="P159" i="193"/>
  <c r="M159" i="193"/>
  <c r="J159" i="193"/>
  <c r="G159" i="193"/>
  <c r="D159" i="193"/>
  <c r="P158" i="193"/>
  <c r="M158" i="193"/>
  <c r="J158" i="193"/>
  <c r="G158" i="193"/>
  <c r="D158" i="193"/>
  <c r="P157" i="193"/>
  <c r="M157" i="193"/>
  <c r="J157" i="193"/>
  <c r="G157" i="193"/>
  <c r="D157" i="193"/>
  <c r="P156" i="193"/>
  <c r="M156" i="193"/>
  <c r="J156" i="193"/>
  <c r="G156" i="193"/>
  <c r="D156" i="193"/>
  <c r="P155" i="193"/>
  <c r="M155" i="193"/>
  <c r="J155" i="193"/>
  <c r="G155" i="193"/>
  <c r="D155" i="193"/>
  <c r="P154" i="193"/>
  <c r="M154" i="193"/>
  <c r="J154" i="193"/>
  <c r="G154" i="193"/>
  <c r="D154" i="193"/>
  <c r="M153" i="193"/>
  <c r="J153" i="193"/>
  <c r="G153" i="193"/>
  <c r="D153" i="193"/>
  <c r="P152" i="193"/>
  <c r="M152" i="193"/>
  <c r="J152" i="193"/>
  <c r="G152" i="193"/>
  <c r="D152" i="193"/>
  <c r="P151" i="193"/>
  <c r="M151" i="193"/>
  <c r="J151" i="193"/>
  <c r="G151" i="193"/>
  <c r="D151" i="193"/>
  <c r="P150" i="193"/>
  <c r="M150" i="193"/>
  <c r="J150" i="193"/>
  <c r="G150" i="193"/>
  <c r="D150" i="193"/>
  <c r="P149" i="193"/>
  <c r="M149" i="193"/>
  <c r="J149" i="193"/>
  <c r="G149" i="193"/>
  <c r="D149" i="193"/>
  <c r="P148" i="193"/>
  <c r="M148" i="193"/>
  <c r="J148" i="193"/>
  <c r="G148" i="193"/>
  <c r="D148" i="193"/>
  <c r="P147" i="193"/>
  <c r="M147" i="193"/>
  <c r="J147" i="193"/>
  <c r="G147" i="193"/>
  <c r="D147" i="193"/>
  <c r="P146" i="193"/>
  <c r="M146" i="193"/>
  <c r="J146" i="193"/>
  <c r="G146" i="193"/>
  <c r="D146" i="193"/>
  <c r="P145" i="193"/>
  <c r="M145" i="193"/>
  <c r="J145" i="193"/>
  <c r="G145" i="193"/>
  <c r="D145" i="193"/>
  <c r="P144" i="193"/>
  <c r="M144" i="193"/>
  <c r="J144" i="193"/>
  <c r="G144" i="193"/>
  <c r="D144" i="193"/>
  <c r="P143" i="193"/>
  <c r="M143" i="193"/>
  <c r="J143" i="193"/>
  <c r="G143" i="193"/>
  <c r="D143" i="193"/>
  <c r="P142" i="193"/>
  <c r="M142" i="193"/>
  <c r="J142" i="193"/>
  <c r="G142" i="193"/>
  <c r="D142" i="193"/>
  <c r="P141" i="193"/>
  <c r="M141" i="193"/>
  <c r="J141" i="193"/>
  <c r="G141" i="193"/>
  <c r="D141" i="193"/>
  <c r="P140" i="193"/>
  <c r="M140" i="193"/>
  <c r="J140" i="193"/>
  <c r="G140" i="193"/>
  <c r="D140" i="193"/>
  <c r="P139" i="193"/>
  <c r="M139" i="193"/>
  <c r="J139" i="193"/>
  <c r="G139" i="193"/>
  <c r="D139" i="193"/>
  <c r="P138" i="193"/>
  <c r="M138" i="193"/>
  <c r="J138" i="193"/>
  <c r="G138" i="193"/>
  <c r="D138" i="193"/>
  <c r="P137" i="193"/>
  <c r="M137" i="193"/>
  <c r="J137" i="193"/>
  <c r="G137" i="193"/>
  <c r="D137" i="193"/>
  <c r="P136" i="193"/>
  <c r="M136" i="193"/>
  <c r="J136" i="193"/>
  <c r="G136" i="193"/>
  <c r="D136" i="193"/>
  <c r="P135" i="193"/>
  <c r="M135" i="193"/>
  <c r="J135" i="193"/>
  <c r="G135" i="193"/>
  <c r="D135" i="193"/>
  <c r="P134" i="193"/>
  <c r="M134" i="193"/>
  <c r="J134" i="193"/>
  <c r="G134" i="193"/>
  <c r="D134" i="193"/>
  <c r="P133" i="193"/>
  <c r="M133" i="193"/>
  <c r="J133" i="193"/>
  <c r="G133" i="193"/>
  <c r="D133" i="193"/>
  <c r="P132" i="193"/>
  <c r="M132" i="193"/>
  <c r="J132" i="193"/>
  <c r="G132" i="193"/>
  <c r="D132" i="193"/>
  <c r="P131" i="193"/>
  <c r="M131" i="193"/>
  <c r="J131" i="193"/>
  <c r="G131" i="193"/>
  <c r="D131" i="193"/>
  <c r="P130" i="193"/>
  <c r="M130" i="193"/>
  <c r="J130" i="193"/>
  <c r="G130" i="193"/>
  <c r="D130" i="193"/>
  <c r="P129" i="193"/>
  <c r="M129" i="193"/>
  <c r="J129" i="193"/>
  <c r="G129" i="193"/>
  <c r="D129" i="193"/>
  <c r="P128" i="193"/>
  <c r="M128" i="193"/>
  <c r="J128" i="193"/>
  <c r="G128" i="193"/>
  <c r="D128" i="193"/>
  <c r="P127" i="193"/>
  <c r="M127" i="193"/>
  <c r="J127" i="193"/>
  <c r="G127" i="193"/>
  <c r="D127" i="193"/>
  <c r="P126" i="193"/>
  <c r="M126" i="193"/>
  <c r="J126" i="193"/>
  <c r="G126" i="193"/>
  <c r="D126" i="193"/>
  <c r="P125" i="193"/>
  <c r="M125" i="193"/>
  <c r="J125" i="193"/>
  <c r="G125" i="193"/>
  <c r="D125" i="193"/>
  <c r="P124" i="193"/>
  <c r="M124" i="193"/>
  <c r="J124" i="193"/>
  <c r="G124" i="193"/>
  <c r="D124" i="193"/>
  <c r="P123" i="193"/>
  <c r="M123" i="193"/>
  <c r="J123" i="193"/>
  <c r="G123" i="193"/>
  <c r="D123" i="193"/>
  <c r="P122" i="193"/>
  <c r="M122" i="193"/>
  <c r="J122" i="193"/>
  <c r="G122" i="193"/>
  <c r="D122" i="193"/>
  <c r="P121" i="193"/>
  <c r="M121" i="193"/>
  <c r="J121" i="193"/>
  <c r="G121" i="193"/>
  <c r="D121" i="193"/>
  <c r="P120" i="193"/>
  <c r="M120" i="193"/>
  <c r="J120" i="193"/>
  <c r="G120" i="193"/>
  <c r="D120" i="193"/>
  <c r="P119" i="193"/>
  <c r="M119" i="193"/>
  <c r="G119" i="193"/>
  <c r="D119" i="193"/>
  <c r="P118" i="193"/>
  <c r="M118" i="193"/>
  <c r="G118" i="193"/>
  <c r="D118" i="193"/>
  <c r="P117" i="193"/>
  <c r="M117" i="193"/>
  <c r="G117" i="193"/>
  <c r="D117" i="193"/>
  <c r="P116" i="193"/>
  <c r="M116" i="193"/>
  <c r="G116" i="193"/>
  <c r="D116" i="193"/>
  <c r="P115" i="193"/>
  <c r="M115" i="193"/>
  <c r="G115" i="193"/>
  <c r="D115" i="193"/>
  <c r="P114" i="193"/>
  <c r="M114" i="193"/>
  <c r="G114" i="193"/>
  <c r="D114" i="193"/>
  <c r="P113" i="193"/>
  <c r="M113" i="193"/>
  <c r="G113" i="193"/>
  <c r="D113" i="193"/>
  <c r="P112" i="193"/>
  <c r="M112" i="193"/>
  <c r="G112" i="193"/>
  <c r="D112" i="193"/>
  <c r="P111" i="193"/>
  <c r="M111" i="193"/>
  <c r="J111" i="193"/>
  <c r="G111" i="193"/>
  <c r="D111" i="193"/>
  <c r="P110" i="193"/>
  <c r="M110" i="193"/>
  <c r="J110" i="193"/>
  <c r="G110" i="193"/>
  <c r="D110" i="193"/>
  <c r="P109" i="193"/>
  <c r="M109" i="193"/>
  <c r="J109" i="193"/>
  <c r="G109" i="193"/>
  <c r="D109" i="193"/>
  <c r="P108" i="193"/>
  <c r="M108" i="193"/>
  <c r="J108" i="193"/>
  <c r="G108" i="193"/>
  <c r="D108" i="193"/>
  <c r="P107" i="193"/>
  <c r="M107" i="193"/>
  <c r="J107" i="193"/>
  <c r="G107" i="193"/>
  <c r="D107" i="193"/>
  <c r="P106" i="193"/>
  <c r="M106" i="193"/>
  <c r="J106" i="193"/>
  <c r="G106" i="193"/>
  <c r="D106" i="193"/>
  <c r="P105" i="193"/>
  <c r="M105" i="193"/>
  <c r="J105" i="193"/>
  <c r="G105" i="193"/>
  <c r="D105" i="193"/>
  <c r="P104" i="193"/>
  <c r="M104" i="193"/>
  <c r="J104" i="193"/>
  <c r="G104" i="193"/>
  <c r="D104" i="193"/>
  <c r="P103" i="193"/>
  <c r="M103" i="193"/>
  <c r="J103" i="193"/>
  <c r="G103" i="193"/>
  <c r="D103" i="193"/>
  <c r="P102" i="193"/>
  <c r="M102" i="193"/>
  <c r="J102" i="193"/>
  <c r="G102" i="193"/>
  <c r="D102" i="193"/>
  <c r="P101" i="193"/>
  <c r="M101" i="193"/>
  <c r="J101" i="193"/>
  <c r="G101" i="193"/>
  <c r="D101" i="193"/>
  <c r="P100" i="193"/>
  <c r="M100" i="193"/>
  <c r="J100" i="193"/>
  <c r="G100" i="193"/>
  <c r="D100" i="193"/>
  <c r="P99" i="193"/>
  <c r="M99" i="193"/>
  <c r="J99" i="193"/>
  <c r="G99" i="193"/>
  <c r="D99" i="193"/>
  <c r="P98" i="193"/>
  <c r="M98" i="193"/>
  <c r="J98" i="193"/>
  <c r="G98" i="193"/>
  <c r="D98" i="193"/>
  <c r="P97" i="193"/>
  <c r="M97" i="193"/>
  <c r="J97" i="193"/>
  <c r="G97" i="193"/>
  <c r="D97" i="193"/>
  <c r="P96" i="193"/>
  <c r="M96" i="193"/>
  <c r="J96" i="193"/>
  <c r="G96" i="193"/>
  <c r="D96" i="193"/>
  <c r="P95" i="193"/>
  <c r="M95" i="193"/>
  <c r="J95" i="193"/>
  <c r="G95" i="193"/>
  <c r="D95" i="193"/>
  <c r="P94" i="193"/>
  <c r="M94" i="193"/>
  <c r="J94" i="193"/>
  <c r="G94" i="193"/>
  <c r="D94" i="193"/>
  <c r="P93" i="193"/>
  <c r="M93" i="193"/>
  <c r="J93" i="193"/>
  <c r="G93" i="193"/>
  <c r="D93" i="193"/>
  <c r="P92" i="193"/>
  <c r="M92" i="193"/>
  <c r="J92" i="193"/>
  <c r="G92" i="193"/>
  <c r="D92" i="193"/>
  <c r="P91" i="193"/>
  <c r="M91" i="193"/>
  <c r="J91" i="193"/>
  <c r="G91" i="193"/>
  <c r="D91" i="193"/>
  <c r="P90" i="193"/>
  <c r="M90" i="193"/>
  <c r="J90" i="193"/>
  <c r="G90" i="193"/>
  <c r="D90" i="193"/>
  <c r="P89" i="193"/>
  <c r="M89" i="193"/>
  <c r="J89" i="193"/>
  <c r="G89" i="193"/>
  <c r="D89" i="193"/>
  <c r="P88" i="193"/>
  <c r="M88" i="193"/>
  <c r="J88" i="193"/>
  <c r="G88" i="193"/>
  <c r="D88" i="193"/>
  <c r="P87" i="193"/>
  <c r="M87" i="193"/>
  <c r="J87" i="193"/>
  <c r="G87" i="193"/>
  <c r="D87" i="193"/>
  <c r="P86" i="193"/>
  <c r="M86" i="193"/>
  <c r="J86" i="193"/>
  <c r="G86" i="193"/>
  <c r="D86" i="193"/>
  <c r="P85" i="193"/>
  <c r="M85" i="193"/>
  <c r="J85" i="193"/>
  <c r="G85" i="193"/>
  <c r="D85" i="193"/>
  <c r="P84" i="193"/>
  <c r="M84" i="193"/>
  <c r="J84" i="193"/>
  <c r="G84" i="193"/>
  <c r="D84" i="193"/>
  <c r="P83" i="193"/>
  <c r="M83" i="193"/>
  <c r="J83" i="193"/>
  <c r="G83" i="193"/>
  <c r="D83" i="193"/>
  <c r="P82" i="193"/>
  <c r="M82" i="193"/>
  <c r="J82" i="193"/>
  <c r="G82" i="193"/>
  <c r="D82" i="193"/>
  <c r="P81" i="193"/>
  <c r="M81" i="193"/>
  <c r="J81" i="193"/>
  <c r="G81" i="193"/>
  <c r="D81" i="193"/>
  <c r="P80" i="193"/>
  <c r="M80" i="193"/>
  <c r="J80" i="193"/>
  <c r="G80" i="193"/>
  <c r="D80" i="193"/>
  <c r="P79" i="193"/>
  <c r="M79" i="193"/>
  <c r="J79" i="193"/>
  <c r="G79" i="193"/>
  <c r="D79" i="193"/>
  <c r="P78" i="193"/>
  <c r="M78" i="193"/>
  <c r="J78" i="193"/>
  <c r="G78" i="193"/>
  <c r="D78" i="193"/>
  <c r="P77" i="193"/>
  <c r="M77" i="193"/>
  <c r="J77" i="193"/>
  <c r="G77" i="193"/>
  <c r="D77" i="193"/>
  <c r="P76" i="193"/>
  <c r="M76" i="193"/>
  <c r="J76" i="193"/>
  <c r="G76" i="193"/>
  <c r="D76" i="193"/>
  <c r="P75" i="193"/>
  <c r="M75" i="193"/>
  <c r="J75" i="193"/>
  <c r="G75" i="193"/>
  <c r="D75" i="193"/>
  <c r="P74" i="193"/>
  <c r="M74" i="193"/>
  <c r="J74" i="193"/>
  <c r="G74" i="193"/>
  <c r="D74" i="193"/>
  <c r="P73" i="193"/>
  <c r="M73" i="193"/>
  <c r="J73" i="193"/>
  <c r="G73" i="193"/>
  <c r="D73" i="193"/>
  <c r="P72" i="193"/>
  <c r="M72" i="193"/>
  <c r="J72" i="193"/>
  <c r="G72" i="193"/>
  <c r="D72" i="193"/>
  <c r="P71" i="193"/>
  <c r="M71" i="193"/>
  <c r="J71" i="193"/>
  <c r="G71" i="193"/>
  <c r="D71" i="193"/>
  <c r="P70" i="193"/>
  <c r="M70" i="193"/>
  <c r="J70" i="193"/>
  <c r="G70" i="193"/>
  <c r="D70" i="193"/>
  <c r="P69" i="193"/>
  <c r="M69" i="193"/>
  <c r="J69" i="193"/>
  <c r="G69" i="193"/>
  <c r="D69" i="193"/>
  <c r="P68" i="193"/>
  <c r="M68" i="193"/>
  <c r="J68" i="193"/>
  <c r="G68" i="193"/>
  <c r="D68" i="193"/>
  <c r="P67" i="193"/>
  <c r="M67" i="193"/>
  <c r="J67" i="193"/>
  <c r="G67" i="193"/>
  <c r="D67" i="193"/>
  <c r="P66" i="193"/>
  <c r="M66" i="193"/>
  <c r="J66" i="193"/>
  <c r="G66" i="193"/>
  <c r="D66" i="193"/>
  <c r="P65" i="193"/>
  <c r="M65" i="193"/>
  <c r="J65" i="193"/>
  <c r="G65" i="193"/>
  <c r="D65" i="193"/>
  <c r="P64" i="193"/>
  <c r="M64" i="193"/>
  <c r="J64" i="193"/>
  <c r="G64" i="193"/>
  <c r="D64" i="193"/>
  <c r="P63" i="193"/>
  <c r="M63" i="193"/>
  <c r="J63" i="193"/>
  <c r="G63" i="193"/>
  <c r="D63" i="193"/>
  <c r="P62" i="193"/>
  <c r="M62" i="193"/>
  <c r="J62" i="193"/>
  <c r="G62" i="193"/>
  <c r="D62" i="193"/>
  <c r="P61" i="193"/>
  <c r="M61" i="193"/>
  <c r="J61" i="193"/>
  <c r="G61" i="193"/>
  <c r="D61" i="193"/>
  <c r="P60" i="193"/>
  <c r="M60" i="193"/>
  <c r="J60" i="193"/>
  <c r="G60" i="193"/>
  <c r="D60" i="193"/>
  <c r="P59" i="193"/>
  <c r="M59" i="193"/>
  <c r="J59" i="193"/>
  <c r="G59" i="193"/>
  <c r="D59" i="193"/>
  <c r="P58" i="193"/>
  <c r="M58" i="193"/>
  <c r="J58" i="193"/>
  <c r="G58" i="193"/>
  <c r="D58" i="193"/>
  <c r="P57" i="193"/>
  <c r="M57" i="193"/>
  <c r="J57" i="193"/>
  <c r="G57" i="193"/>
  <c r="D57" i="193"/>
  <c r="P56" i="193"/>
  <c r="M56" i="193"/>
  <c r="J56" i="193"/>
  <c r="G56" i="193"/>
  <c r="D56" i="193"/>
  <c r="P55" i="193"/>
  <c r="M55" i="193"/>
  <c r="J55" i="193"/>
  <c r="G55" i="193"/>
  <c r="D55" i="193"/>
  <c r="P54" i="193"/>
  <c r="M54" i="193"/>
  <c r="J54" i="193"/>
  <c r="G54" i="193"/>
  <c r="D54" i="193"/>
  <c r="P53" i="193"/>
  <c r="M53" i="193"/>
  <c r="J53" i="193"/>
  <c r="G53" i="193"/>
  <c r="D53" i="193"/>
  <c r="P52" i="193"/>
  <c r="M52" i="193"/>
  <c r="J52" i="193"/>
  <c r="G52" i="193"/>
  <c r="D52" i="193"/>
  <c r="P51" i="193"/>
  <c r="M51" i="193"/>
  <c r="J51" i="193"/>
  <c r="G51" i="193"/>
  <c r="D51" i="193"/>
  <c r="P50" i="193"/>
  <c r="M50" i="193"/>
  <c r="J50" i="193"/>
  <c r="G50" i="193"/>
  <c r="D50" i="193"/>
  <c r="P49" i="193"/>
  <c r="M49" i="193"/>
  <c r="J49" i="193"/>
  <c r="G49" i="193"/>
  <c r="D49" i="193"/>
  <c r="P48" i="193"/>
  <c r="M48" i="193"/>
  <c r="J48" i="193"/>
  <c r="G48" i="193"/>
  <c r="D48" i="193"/>
  <c r="P47" i="193"/>
  <c r="M47" i="193"/>
  <c r="J47" i="193"/>
  <c r="G47" i="193"/>
  <c r="D47" i="193"/>
  <c r="P46" i="193"/>
  <c r="M46" i="193"/>
  <c r="J46" i="193"/>
  <c r="G46" i="193"/>
  <c r="D46" i="193"/>
  <c r="P45" i="193"/>
  <c r="M45" i="193"/>
  <c r="J45" i="193"/>
  <c r="G45" i="193"/>
  <c r="D45" i="193"/>
  <c r="P44" i="193"/>
  <c r="M44" i="193"/>
  <c r="J44" i="193"/>
  <c r="G44" i="193"/>
  <c r="D44" i="193"/>
  <c r="P43" i="193"/>
  <c r="M43" i="193"/>
  <c r="J43" i="193"/>
  <c r="G43" i="193"/>
  <c r="D43" i="193"/>
  <c r="P42" i="193"/>
  <c r="M42" i="193"/>
  <c r="J42" i="193"/>
  <c r="G42" i="193"/>
  <c r="D42" i="193"/>
  <c r="P41" i="193"/>
  <c r="M41" i="193"/>
  <c r="J41" i="193"/>
  <c r="G41" i="193"/>
  <c r="D41" i="193"/>
  <c r="P40" i="193"/>
  <c r="M40" i="193"/>
  <c r="J40" i="193"/>
  <c r="G40" i="193"/>
  <c r="D40" i="193"/>
  <c r="P39" i="193"/>
  <c r="M39" i="193"/>
  <c r="J39" i="193"/>
  <c r="G39" i="193"/>
  <c r="D39" i="193"/>
  <c r="P38" i="193"/>
  <c r="M38" i="193"/>
  <c r="J38" i="193"/>
  <c r="G38" i="193"/>
  <c r="D38" i="193"/>
  <c r="P37" i="193"/>
  <c r="M37" i="193"/>
  <c r="J37" i="193"/>
  <c r="G37" i="193"/>
  <c r="D37" i="193"/>
  <c r="P36" i="193"/>
  <c r="M36" i="193"/>
  <c r="J36" i="193"/>
  <c r="G36" i="193"/>
  <c r="D36" i="193"/>
  <c r="P35" i="193"/>
  <c r="M35" i="193"/>
  <c r="J35" i="193"/>
  <c r="G35" i="193"/>
  <c r="D35" i="193"/>
  <c r="P34" i="193"/>
  <c r="M34" i="193"/>
  <c r="J34" i="193"/>
  <c r="G34" i="193"/>
  <c r="D34" i="193"/>
  <c r="P33" i="193"/>
  <c r="M33" i="193"/>
  <c r="J33" i="193"/>
  <c r="G33" i="193"/>
  <c r="D33" i="193"/>
  <c r="P32" i="193"/>
  <c r="M32" i="193"/>
  <c r="J32" i="193"/>
  <c r="G32" i="193"/>
  <c r="D32" i="193"/>
  <c r="P31" i="193"/>
  <c r="M31" i="193"/>
  <c r="J31" i="193"/>
  <c r="G31" i="193"/>
  <c r="D31" i="193"/>
  <c r="P30" i="193"/>
  <c r="M30" i="193"/>
  <c r="J30" i="193"/>
  <c r="G30" i="193"/>
  <c r="D30" i="193"/>
  <c r="P29" i="193"/>
  <c r="M29" i="193"/>
  <c r="J29" i="193"/>
  <c r="G29" i="193"/>
  <c r="D29" i="193"/>
  <c r="P28" i="193"/>
  <c r="M28" i="193"/>
  <c r="J28" i="193"/>
  <c r="G28" i="193"/>
  <c r="D28" i="193"/>
  <c r="P27" i="193"/>
  <c r="M27" i="193"/>
  <c r="J27" i="193"/>
  <c r="G27" i="193"/>
  <c r="D27" i="193"/>
  <c r="P26" i="193"/>
  <c r="M26" i="193"/>
  <c r="J26" i="193"/>
  <c r="G26" i="193"/>
  <c r="D26" i="193"/>
  <c r="P25" i="193"/>
  <c r="M25" i="193"/>
  <c r="J25" i="193"/>
  <c r="G25" i="193"/>
  <c r="D25" i="193"/>
  <c r="P24" i="193"/>
  <c r="M24" i="193"/>
  <c r="J24" i="193"/>
  <c r="G24" i="193"/>
  <c r="D24" i="193"/>
  <c r="P23" i="193"/>
  <c r="M23" i="193"/>
  <c r="J23" i="193"/>
  <c r="G23" i="193"/>
  <c r="D23" i="193"/>
  <c r="P22" i="193"/>
  <c r="M22" i="193"/>
  <c r="J22" i="193"/>
  <c r="G22" i="193"/>
  <c r="D22" i="193"/>
  <c r="P21" i="193"/>
  <c r="M21" i="193"/>
  <c r="J21" i="193"/>
  <c r="G21" i="193"/>
  <c r="D21" i="193"/>
  <c r="P20" i="193"/>
  <c r="M20" i="193"/>
  <c r="J20" i="193"/>
  <c r="G20" i="193"/>
  <c r="D20" i="193"/>
  <c r="I14" i="193"/>
  <c r="H14" i="193"/>
  <c r="D13" i="193"/>
  <c r="D12" i="193"/>
  <c r="P5" i="193"/>
</calcChain>
</file>

<file path=xl/sharedStrings.xml><?xml version="1.0" encoding="utf-8"?>
<sst xmlns="http://schemas.openxmlformats.org/spreadsheetml/2006/main" count="10008" uniqueCount="89">
  <si>
    <t>Name</t>
  </si>
  <si>
    <t>Mass</t>
  </si>
  <si>
    <t>g/cm3</t>
  </si>
  <si>
    <t>atoms/cm3</t>
  </si>
  <si>
    <t>Atom</t>
  </si>
  <si>
    <t>mm</t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</si>
  <si>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</si>
  <si>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from SRIM output</t>
    <phoneticPr fontId="27"/>
  </si>
  <si>
    <t>SRIM ver=</t>
    <phoneticPr fontId="27"/>
  </si>
  <si>
    <t>SRIM-2013.00</t>
  </si>
  <si>
    <t>== Target  Composition ==</t>
  </si>
  <si>
    <t>Atomic</t>
  </si>
  <si>
    <t>Multiply Stopping by ; for Stopping Units</t>
    <phoneticPr fontId="27"/>
  </si>
  <si>
    <t>Ion A=</t>
    <phoneticPr fontId="27"/>
  </si>
  <si>
    <t>amu</t>
    <phoneticPr fontId="27"/>
  </si>
  <si>
    <t>Numb</t>
  </si>
  <si>
    <t>[%]</t>
    <phoneticPr fontId="27"/>
  </si>
  <si>
    <t>unitID</t>
    <phoneticPr fontId="27"/>
  </si>
  <si>
    <t>Cnv. Factor</t>
    <phoneticPr fontId="27"/>
  </si>
  <si>
    <t>Target=</t>
    <phoneticPr fontId="27"/>
  </si>
  <si>
    <t>short name</t>
    <phoneticPr fontId="27"/>
  </si>
  <si>
    <t>Trg.Dens=</t>
    <phoneticPr fontId="27"/>
  </si>
  <si>
    <t>MeV / mm</t>
    <phoneticPr fontId="27"/>
  </si>
  <si>
    <t>keV / (ug/cm2)</t>
    <phoneticPr fontId="27"/>
  </si>
  <si>
    <t>BraggCrct=</t>
    <phoneticPr fontId="27"/>
  </si>
  <si>
    <t>MeV / (mg/cm2)</t>
    <phoneticPr fontId="27"/>
  </si>
  <si>
    <t>row#</t>
    <phoneticPr fontId="27"/>
  </si>
  <si>
    <t>SRIM E range</t>
    <phoneticPr fontId="27"/>
  </si>
  <si>
    <t>keV / (mg/cm2)</t>
    <phoneticPr fontId="27"/>
  </si>
  <si>
    <t>Emin=</t>
    <phoneticPr fontId="27"/>
  </si>
  <si>
    <t>eV / (1E15 atoms/cm2)</t>
    <phoneticPr fontId="27"/>
  </si>
  <si>
    <t>Emax=</t>
    <phoneticPr fontId="27"/>
  </si>
  <si>
    <t>L.S.S. reduced unit</t>
    <phoneticPr fontId="27"/>
  </si>
  <si>
    <t xml:space="preserve"> == 5 : MeV/(mg/cm2)</t>
    <phoneticPr fontId="27"/>
  </si>
  <si>
    <t>SRIM Stopping Power Unit = [MeV/(mg/cm2)]</t>
    <phoneticPr fontId="27"/>
  </si>
  <si>
    <t>Ion</t>
  </si>
  <si>
    <t>dE/dx Elec</t>
    <phoneticPr fontId="27"/>
  </si>
  <si>
    <t>dE/dx Nucl</t>
    <phoneticPr fontId="27"/>
  </si>
  <si>
    <t>dE/dx tot</t>
    <phoneticPr fontId="27"/>
  </si>
  <si>
    <t>Projected</t>
  </si>
  <si>
    <t>Longitudinal</t>
  </si>
  <si>
    <t>Lateral</t>
  </si>
  <si>
    <t>Energy</t>
  </si>
  <si>
    <t>[MeV/u]</t>
    <phoneticPr fontId="37"/>
  </si>
  <si>
    <t>[MeV/(mg/cm2)]</t>
    <phoneticPr fontId="27"/>
  </si>
  <si>
    <t>Range</t>
  </si>
  <si>
    <t>[um]</t>
    <phoneticPr fontId="37"/>
  </si>
  <si>
    <t>Straggling</t>
  </si>
  <si>
    <t>keV</t>
  </si>
  <si>
    <t>A</t>
  </si>
  <si>
    <t>MeV</t>
  </si>
  <si>
    <t>um</t>
  </si>
  <si>
    <t>GeV</t>
  </si>
  <si>
    <t>1GeV/A</t>
    <phoneticPr fontId="27"/>
  </si>
  <si>
    <t>10eV/A</t>
    <phoneticPr fontId="27"/>
  </si>
  <si>
    <t>please fill in</t>
    <phoneticPr fontId="27"/>
  </si>
  <si>
    <t>please change in</t>
    <phoneticPr fontId="27"/>
  </si>
  <si>
    <t>for appropriate value/formula</t>
    <phoneticPr fontId="27"/>
  </si>
  <si>
    <t>Ion Z=</t>
    <phoneticPr fontId="27"/>
  </si>
  <si>
    <t>eV / Angstrom</t>
    <phoneticPr fontId="27"/>
  </si>
  <si>
    <t>keV / micron</t>
    <phoneticPr fontId="27"/>
  </si>
  <si>
    <t>Corded</t>
    <phoneticPr fontId="23"/>
  </si>
  <si>
    <t>ThisWSname</t>
    <phoneticPr fontId="23"/>
  </si>
  <si>
    <t>Gas?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</si>
  <si>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</si>
  <si>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</si>
  <si>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</si>
  <si>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</si>
  <si>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t>(Ba,K)Fe2As2</t>
    <phoneticPr fontId="27"/>
  </si>
  <si>
    <t>Ba</t>
  </si>
  <si>
    <t>K</t>
  </si>
  <si>
    <t>Fe</t>
  </si>
  <si>
    <t>As</t>
  </si>
  <si>
    <t>Ayoshida.RIKEN 2018.08</t>
    <phoneticPr fontId="23"/>
  </si>
  <si>
    <t>(Ba,K)Fe2As2_D6</t>
    <phoneticPr fontId="27"/>
  </si>
  <si>
    <t>BaFe2(As,P)2</t>
    <phoneticPr fontId="27"/>
  </si>
  <si>
    <t>P</t>
  </si>
  <si>
    <t>BaFe2(As,P)2_D6</t>
  </si>
  <si>
    <t>BaFe2(As,P)2_D6</t>
    <phoneticPr fontId="27"/>
  </si>
  <si>
    <t>CaKFe2As2</t>
    <phoneticPr fontId="27"/>
  </si>
  <si>
    <t>Ca</t>
  </si>
  <si>
    <t>Fe(Te,Se)</t>
    <phoneticPr fontId="27"/>
  </si>
  <si>
    <t>Te</t>
  </si>
  <si>
    <t>Se</t>
  </si>
  <si>
    <t>Fe(Te,Se)_D6</t>
    <phoneticPr fontId="27"/>
  </si>
  <si>
    <t>CaKFe4As4</t>
    <phoneticPr fontId="27"/>
  </si>
  <si>
    <t>CaKFe4As4(ρ5.22)</t>
    <phoneticPr fontId="27"/>
  </si>
  <si>
    <t>(Ba60%,K40%)Fe2As2(ρ5.86)</t>
    <phoneticPr fontId="27"/>
  </si>
  <si>
    <t>BaFe2(As70%,P30%)2(ρ6.27)</t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</si>
</sst>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.000"/>
    <numFmt numFmtId="177" formatCode="0.00000"/>
    <numFmt numFmtId="178" formatCode="0.000_ "/>
    <numFmt numFmtId="179" formatCode="0.0"/>
    <numFmt numFmtId="180" formatCode="0.0%"/>
    <numFmt numFmtId="181" formatCode="0.000E+00"/>
    <numFmt numFmtId="182" formatCode="0.0000E+00"/>
    <numFmt numFmtId="183" formatCode="0.000000"/>
    <numFmt numFmtId="184" formatCode="0.00000_ "/>
    <numFmt numFmtId="185" formatCode="0.0000_ "/>
    <numFmt numFmtId="186" formatCode="0.00_ "/>
  </numFmts>
  <fonts count="46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Arial"/>
      <family val="2"/>
      <charset val="204"/>
    </font>
    <font>
      <sz val="10"/>
      <name val="MS Sans Serif"/>
      <family val="2"/>
    </font>
    <font>
      <sz val="10"/>
      <name val="Geneva"/>
      <family val="2"/>
    </font>
    <font>
      <sz val="11"/>
      <color theme="1"/>
      <name val="ＭＳ Ｐゴシック"/>
      <family val="3"/>
      <charset val="128"/>
    </font>
    <font>
      <sz val="10"/>
      <color rgb="FF0000FF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0000FF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0"/>
      <color rgb="FFC00000"/>
      <name val="ＭＳ Ｐゴシック"/>
      <family val="3"/>
      <charset val="128"/>
      <scheme val="minor"/>
    </font>
    <font>
      <sz val="6"/>
      <name val="細明朝体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name val="細明朝体"/>
      <family val="3"/>
      <charset val="128"/>
    </font>
    <font>
      <sz val="10"/>
      <color rgb="FF0070C0"/>
      <name val="ＭＳ Ｐゴシック"/>
      <family val="3"/>
      <charset val="128"/>
      <scheme val="minor"/>
    </font>
    <font>
      <sz val="10"/>
      <color rgb="FF00B050"/>
      <name val="ＭＳ Ｐゴシック"/>
      <family val="3"/>
      <charset val="128"/>
      <scheme val="minor"/>
    </font>
    <font>
      <sz val="8"/>
      <color rgb="FF0000FF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rgb="FFC00000"/>
      <name val="ＭＳ Ｐゴシック"/>
      <family val="3"/>
      <charset val="128"/>
      <scheme val="minor"/>
    </font>
    <font>
      <sz val="8"/>
      <color rgb="FF00B05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6600CC"/>
      <name val="ＭＳ Ｐゴシック"/>
      <family val="3"/>
      <charset val="128"/>
      <scheme val="minor"/>
    </font>
    <font>
      <sz val="10"/>
      <color rgb="FF7030A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Arial"/>
      <family val="2"/>
    </font>
    <font>
      <sz val="12"/>
      <name val="Osaka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">
    <xf numFmtId="0" fontId="0" fillId="0" borderId="0">
      <alignment vertical="center"/>
    </xf>
    <xf numFmtId="0" fontId="14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9" fillId="0" borderId="0"/>
    <xf numFmtId="0" fontId="10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9" fillId="0" borderId="0">
      <alignment vertical="center"/>
    </xf>
    <xf numFmtId="0" fontId="42" fillId="0" borderId="0"/>
    <xf numFmtId="0" fontId="43" fillId="0" borderId="0">
      <alignment vertical="center"/>
    </xf>
    <xf numFmtId="0" fontId="44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45" fillId="0" borderId="0"/>
    <xf numFmtId="38" fontId="45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1">
    <xf numFmtId="0" fontId="0" fillId="0" borderId="0" xfId="0">
      <alignment vertical="center"/>
    </xf>
    <xf numFmtId="0" fontId="21" fillId="0" borderId="0" xfId="10" applyFont="1" applyFill="1">
      <alignment vertical="center"/>
    </xf>
    <xf numFmtId="0" fontId="21" fillId="0" borderId="0" xfId="10" applyFont="1" applyFill="1" applyAlignment="1">
      <alignment horizontal="center" vertical="center"/>
    </xf>
    <xf numFmtId="0" fontId="26" fillId="0" borderId="0" xfId="10" applyFont="1" applyFill="1" applyAlignment="1">
      <alignment horizontal="center" vertical="center"/>
    </xf>
    <xf numFmtId="0" fontId="26" fillId="0" borderId="0" xfId="10" applyFont="1" applyFill="1">
      <alignment vertical="center"/>
    </xf>
    <xf numFmtId="0" fontId="21" fillId="0" borderId="0" xfId="10" applyFont="1" applyFill="1" applyAlignment="1">
      <alignment horizontal="right" vertical="center"/>
    </xf>
    <xf numFmtId="0" fontId="28" fillId="0" borderId="0" xfId="10" applyFont="1" applyFill="1">
      <alignment vertical="center"/>
    </xf>
    <xf numFmtId="0" fontId="24" fillId="0" borderId="0" xfId="10" applyFont="1" applyFill="1">
      <alignment vertical="center"/>
    </xf>
    <xf numFmtId="0" fontId="18" fillId="2" borderId="12" xfId="11" applyFont="1" applyFill="1" applyBorder="1" applyAlignment="1">
      <alignment vertical="center"/>
    </xf>
    <xf numFmtId="0" fontId="18" fillId="0" borderId="0" xfId="11" applyFont="1" applyFill="1" applyAlignment="1">
      <alignment vertical="center"/>
    </xf>
    <xf numFmtId="0" fontId="21" fillId="0" borderId="4" xfId="10" applyFont="1" applyFill="1" applyBorder="1">
      <alignment vertical="center"/>
    </xf>
    <xf numFmtId="0" fontId="21" fillId="0" borderId="3" xfId="10" applyFont="1" applyFill="1" applyBorder="1">
      <alignment vertical="center"/>
    </xf>
    <xf numFmtId="0" fontId="30" fillId="0" borderId="0" xfId="10" applyFont="1" applyFill="1" applyAlignment="1">
      <alignment horizontal="right" vertical="center"/>
    </xf>
    <xf numFmtId="0" fontId="17" fillId="2" borderId="10" xfId="10" applyFont="1" applyFill="1" applyBorder="1">
      <alignment vertical="center"/>
    </xf>
    <xf numFmtId="0" fontId="30" fillId="0" borderId="0" xfId="11" applyFont="1" applyFill="1" applyAlignment="1">
      <alignment vertical="center"/>
    </xf>
    <xf numFmtId="0" fontId="18" fillId="0" borderId="0" xfId="11" applyFont="1" applyFill="1" applyAlignment="1">
      <alignment horizontal="right" vertical="center"/>
    </xf>
    <xf numFmtId="0" fontId="18" fillId="3" borderId="12" xfId="11" applyFont="1" applyFill="1" applyBorder="1" applyAlignment="1">
      <alignment vertical="center"/>
    </xf>
    <xf numFmtId="0" fontId="21" fillId="0" borderId="8" xfId="10" applyFont="1" applyFill="1" applyBorder="1">
      <alignment vertical="center"/>
    </xf>
    <xf numFmtId="0" fontId="21" fillId="0" borderId="7" xfId="10" applyFont="1" applyFill="1" applyBorder="1">
      <alignment vertical="center"/>
    </xf>
    <xf numFmtId="0" fontId="21" fillId="0" borderId="9" xfId="10" applyFont="1" applyFill="1" applyBorder="1">
      <alignment vertical="center"/>
    </xf>
    <xf numFmtId="0" fontId="17" fillId="2" borderId="1" xfId="10" applyFont="1" applyFill="1" applyBorder="1" applyAlignment="1">
      <alignment horizontal="left" vertical="center"/>
    </xf>
    <xf numFmtId="0" fontId="20" fillId="0" borderId="0" xfId="10" applyFont="1" applyFill="1">
      <alignment vertical="center"/>
    </xf>
    <xf numFmtId="0" fontId="30" fillId="0" borderId="0" xfId="11" applyFont="1" applyFill="1" applyAlignment="1">
      <alignment horizontal="left" vertical="center"/>
    </xf>
    <xf numFmtId="0" fontId="31" fillId="0" borderId="0" xfId="10" applyFont="1" applyFill="1" applyBorder="1" applyAlignment="1">
      <alignment horizontal="left" vertical="center"/>
    </xf>
    <xf numFmtId="0" fontId="26" fillId="0" borderId="0" xfId="10" applyFont="1" applyFill="1" applyAlignment="1">
      <alignment horizontal="right" vertical="center"/>
    </xf>
    <xf numFmtId="0" fontId="21" fillId="0" borderId="0" xfId="10" applyFont="1" applyFill="1" applyBorder="1">
      <alignment vertical="center"/>
    </xf>
    <xf numFmtId="0" fontId="17" fillId="2" borderId="1" xfId="10" applyFont="1" applyFill="1" applyBorder="1">
      <alignment vertical="center"/>
    </xf>
    <xf numFmtId="0" fontId="17" fillId="2" borderId="2" xfId="11" applyFont="1" applyFill="1" applyBorder="1" applyAlignment="1">
      <alignment horizontal="right" vertical="center"/>
    </xf>
    <xf numFmtId="0" fontId="17" fillId="2" borderId="3" xfId="11" applyFont="1" applyFill="1" applyBorder="1" applyAlignment="1">
      <alignment horizontal="right" vertical="center"/>
    </xf>
    <xf numFmtId="0" fontId="17" fillId="2" borderId="4" xfId="11" applyFont="1" applyFill="1" applyBorder="1" applyAlignment="1">
      <alignment horizontal="right" vertical="center"/>
    </xf>
    <xf numFmtId="11" fontId="17" fillId="2" borderId="10" xfId="11" applyNumberFormat="1" applyFont="1" applyFill="1" applyBorder="1" applyAlignment="1">
      <alignment vertical="center"/>
    </xf>
    <xf numFmtId="0" fontId="30" fillId="0" borderId="0" xfId="10" applyFont="1" applyFill="1">
      <alignment vertical="center"/>
    </xf>
    <xf numFmtId="0" fontId="17" fillId="2" borderId="5" xfId="10" applyFont="1" applyFill="1" applyBorder="1" applyAlignment="1">
      <alignment horizontal="right" vertical="center"/>
    </xf>
    <xf numFmtId="0" fontId="17" fillId="2" borderId="0" xfId="10" applyFont="1" applyFill="1" applyBorder="1">
      <alignment vertical="center"/>
    </xf>
    <xf numFmtId="0" fontId="17" fillId="2" borderId="6" xfId="10" applyFont="1" applyFill="1" applyBorder="1">
      <alignment vertical="center"/>
    </xf>
    <xf numFmtId="11" fontId="17" fillId="2" borderId="1" xfId="11" applyNumberFormat="1" applyFont="1" applyFill="1" applyBorder="1" applyAlignment="1">
      <alignment vertical="center"/>
    </xf>
    <xf numFmtId="0" fontId="21" fillId="0" borderId="0" xfId="10" applyFont="1" applyFill="1" applyBorder="1" applyAlignment="1">
      <alignment horizontal="center" vertical="center"/>
    </xf>
    <xf numFmtId="182" fontId="32" fillId="2" borderId="1" xfId="10" applyNumberFormat="1" applyFont="1" applyFill="1" applyBorder="1">
      <alignment vertical="center"/>
    </xf>
    <xf numFmtId="0" fontId="33" fillId="0" borderId="0" xfId="11" applyFont="1" applyFill="1" applyAlignment="1">
      <alignment vertical="center"/>
    </xf>
    <xf numFmtId="184" fontId="31" fillId="0" borderId="0" xfId="12" applyNumberFormat="1" applyFont="1" applyFill="1" applyBorder="1">
      <alignment vertical="center"/>
    </xf>
    <xf numFmtId="177" fontId="31" fillId="0" borderId="0" xfId="10" applyNumberFormat="1" applyFont="1" applyFill="1" applyBorder="1">
      <alignment vertical="center"/>
    </xf>
    <xf numFmtId="181" fontId="31" fillId="0" borderId="0" xfId="10" applyNumberFormat="1" applyFont="1" applyFill="1" applyBorder="1" applyAlignment="1">
      <alignment horizontal="left" vertical="center"/>
    </xf>
    <xf numFmtId="10" fontId="17" fillId="2" borderId="11" xfId="11" applyNumberFormat="1" applyFont="1" applyFill="1" applyBorder="1" applyAlignment="1">
      <alignment vertical="center"/>
    </xf>
    <xf numFmtId="0" fontId="20" fillId="0" borderId="0" xfId="10" applyFont="1" applyFill="1" applyAlignment="1">
      <alignment horizontal="center" vertical="center"/>
    </xf>
    <xf numFmtId="0" fontId="26" fillId="3" borderId="10" xfId="10" applyFont="1" applyFill="1" applyBorder="1">
      <alignment vertical="center"/>
    </xf>
    <xf numFmtId="0" fontId="34" fillId="0" borderId="0" xfId="10" applyFont="1" applyFill="1">
      <alignment vertical="center"/>
    </xf>
    <xf numFmtId="0" fontId="21" fillId="0" borderId="0" xfId="10" applyFont="1" applyFill="1" applyBorder="1" applyAlignment="1">
      <alignment horizontal="right" vertical="center"/>
    </xf>
    <xf numFmtId="0" fontId="31" fillId="0" borderId="0" xfId="10" applyFont="1" applyFill="1" applyBorder="1" applyAlignment="1">
      <alignment horizontal="right" vertical="center"/>
    </xf>
    <xf numFmtId="0" fontId="26" fillId="3" borderId="11" xfId="10" applyFont="1" applyFill="1" applyBorder="1">
      <alignment vertical="center"/>
    </xf>
    <xf numFmtId="0" fontId="17" fillId="2" borderId="8" xfId="10" applyFont="1" applyFill="1" applyBorder="1" applyAlignment="1">
      <alignment horizontal="right" vertical="center"/>
    </xf>
    <xf numFmtId="0" fontId="17" fillId="2" borderId="7" xfId="10" applyFont="1" applyFill="1" applyBorder="1">
      <alignment vertical="center"/>
    </xf>
    <xf numFmtId="0" fontId="17" fillId="2" borderId="9" xfId="10" applyFont="1" applyFill="1" applyBorder="1">
      <alignment vertical="center"/>
    </xf>
    <xf numFmtId="11" fontId="17" fillId="2" borderId="11" xfId="11" applyNumberFormat="1" applyFont="1" applyFill="1" applyBorder="1" applyAlignment="1">
      <alignment vertical="center"/>
    </xf>
    <xf numFmtId="11" fontId="21" fillId="0" borderId="0" xfId="11" quotePrefix="1" applyNumberFormat="1" applyFont="1" applyFill="1" applyBorder="1" applyAlignment="1">
      <alignment vertical="center"/>
    </xf>
    <xf numFmtId="0" fontId="18" fillId="0" borderId="0" xfId="11" applyFont="1" applyFill="1" applyAlignment="1">
      <alignment horizontal="left" vertical="center"/>
    </xf>
    <xf numFmtId="0" fontId="31" fillId="0" borderId="0" xfId="10" applyFont="1" applyFill="1" applyAlignment="1">
      <alignment horizontal="right" vertical="center"/>
    </xf>
    <xf numFmtId="0" fontId="20" fillId="0" borderId="0" xfId="10" applyFont="1" applyFill="1" applyAlignment="1">
      <alignment horizontal="right" vertical="center"/>
    </xf>
    <xf numFmtId="0" fontId="35" fillId="0" borderId="0" xfId="10" applyFont="1" applyFill="1">
      <alignment vertical="center"/>
    </xf>
    <xf numFmtId="0" fontId="20" fillId="0" borderId="0" xfId="10" applyFont="1" applyFill="1" applyBorder="1">
      <alignment vertical="center"/>
    </xf>
    <xf numFmtId="11" fontId="32" fillId="0" borderId="0" xfId="11" applyNumberFormat="1" applyFont="1" applyFill="1" applyBorder="1" applyAlignment="1">
      <alignment vertical="center"/>
    </xf>
    <xf numFmtId="0" fontId="33" fillId="0" borderId="0" xfId="11" applyFont="1" applyFill="1" applyAlignment="1">
      <alignment horizontal="left" vertical="center"/>
    </xf>
    <xf numFmtId="0" fontId="36" fillId="0" borderId="0" xfId="10" applyFont="1" applyFill="1" applyAlignment="1">
      <alignment horizontal="center" vertical="center"/>
    </xf>
    <xf numFmtId="11" fontId="20" fillId="0" borderId="0" xfId="10" applyNumberFormat="1" applyFont="1" applyFill="1" applyBorder="1">
      <alignment vertical="center"/>
    </xf>
    <xf numFmtId="0" fontId="30" fillId="0" borderId="2" xfId="14" applyFont="1" applyFill="1" applyBorder="1">
      <alignment vertical="center"/>
    </xf>
    <xf numFmtId="0" fontId="30" fillId="0" borderId="3" xfId="14" applyFont="1" applyFill="1" applyBorder="1">
      <alignment vertical="center"/>
    </xf>
    <xf numFmtId="0" fontId="30" fillId="0" borderId="4" xfId="14" applyFont="1" applyFill="1" applyBorder="1">
      <alignment vertical="center"/>
    </xf>
    <xf numFmtId="0" fontId="21" fillId="0" borderId="3" xfId="14" applyFont="1" applyFill="1" applyBorder="1">
      <alignment vertical="center"/>
    </xf>
    <xf numFmtId="0" fontId="21" fillId="0" borderId="4" xfId="14" applyFont="1" applyFill="1" applyBorder="1">
      <alignment vertical="center"/>
    </xf>
    <xf numFmtId="0" fontId="30" fillId="0" borderId="5" xfId="14" applyFont="1" applyFill="1" applyBorder="1">
      <alignment vertical="center"/>
    </xf>
    <xf numFmtId="0" fontId="21" fillId="0" borderId="0" xfId="14" applyFont="1" applyFill="1" applyBorder="1">
      <alignment vertical="center"/>
    </xf>
    <xf numFmtId="176" fontId="38" fillId="0" borderId="0" xfId="14" applyNumberFormat="1" applyFont="1" applyFill="1">
      <alignment vertical="center"/>
    </xf>
    <xf numFmtId="2" fontId="38" fillId="0" borderId="0" xfId="14" applyNumberFormat="1" applyFont="1" applyFill="1">
      <alignment vertical="center"/>
    </xf>
    <xf numFmtId="0" fontId="21" fillId="2" borderId="5" xfId="10" applyFont="1" applyFill="1" applyBorder="1">
      <alignment vertical="center"/>
    </xf>
    <xf numFmtId="0" fontId="21" fillId="3" borderId="6" xfId="10" applyFont="1" applyFill="1" applyBorder="1">
      <alignment vertical="center"/>
    </xf>
    <xf numFmtId="0" fontId="21" fillId="2" borderId="6" xfId="10" applyFont="1" applyFill="1" applyBorder="1">
      <alignment vertical="center"/>
    </xf>
    <xf numFmtId="179" fontId="38" fillId="0" borderId="0" xfId="14" applyNumberFormat="1" applyFont="1" applyFill="1">
      <alignment vertical="center"/>
    </xf>
    <xf numFmtId="176" fontId="38" fillId="3" borderId="0" xfId="14" applyNumberFormat="1" applyFont="1" applyFill="1">
      <alignment vertical="center"/>
    </xf>
    <xf numFmtId="177" fontId="20" fillId="0" borderId="0" xfId="10" applyNumberFormat="1" applyFont="1" applyFill="1">
      <alignment vertical="center"/>
    </xf>
    <xf numFmtId="0" fontId="19" fillId="2" borderId="10" xfId="10" applyFont="1" applyFill="1" applyBorder="1">
      <alignment vertical="center"/>
    </xf>
    <xf numFmtId="0" fontId="19" fillId="2" borderId="11" xfId="10" applyFont="1" applyFill="1" applyBorder="1">
      <alignment vertical="center"/>
    </xf>
    <xf numFmtId="179" fontId="21" fillId="0" borderId="0" xfId="10" applyNumberFormat="1" applyFont="1" applyFill="1" applyBorder="1">
      <alignment vertical="center"/>
    </xf>
    <xf numFmtId="178" fontId="31" fillId="0" borderId="0" xfId="12" applyNumberFormat="1" applyFont="1" applyFill="1" applyBorder="1">
      <alignment vertical="center"/>
    </xf>
    <xf numFmtId="177" fontId="38" fillId="0" borderId="0" xfId="14" applyNumberFormat="1" applyFont="1" applyFill="1">
      <alignment vertical="center"/>
    </xf>
    <xf numFmtId="186" fontId="22" fillId="0" borderId="0" xfId="10" applyNumberFormat="1" applyFont="1" applyFill="1" applyBorder="1">
      <alignment vertical="center"/>
    </xf>
    <xf numFmtId="176" fontId="31" fillId="0" borderId="0" xfId="10" applyNumberFormat="1" applyFont="1" applyFill="1" applyBorder="1">
      <alignment vertical="center"/>
    </xf>
    <xf numFmtId="178" fontId="31" fillId="0" borderId="0" xfId="87" applyNumberFormat="1" applyFont="1" applyFill="1" applyBorder="1">
      <alignment vertical="center"/>
    </xf>
    <xf numFmtId="184" fontId="31" fillId="0" borderId="0" xfId="87" applyNumberFormat="1" applyFont="1" applyFill="1" applyBorder="1">
      <alignment vertical="center"/>
    </xf>
    <xf numFmtId="181" fontId="20" fillId="0" borderId="0" xfId="88" applyNumberFormat="1" applyFont="1" applyFill="1">
      <alignment vertical="center"/>
    </xf>
    <xf numFmtId="178" fontId="20" fillId="0" borderId="0" xfId="88" applyNumberFormat="1" applyFont="1" applyFill="1">
      <alignment vertical="center"/>
    </xf>
    <xf numFmtId="185" fontId="20" fillId="0" borderId="0" xfId="88" applyNumberFormat="1" applyFont="1" applyFill="1">
      <alignment vertical="center"/>
    </xf>
    <xf numFmtId="0" fontId="21" fillId="2" borderId="2" xfId="88" applyFont="1" applyFill="1" applyBorder="1">
      <alignment vertical="center"/>
    </xf>
    <xf numFmtId="0" fontId="21" fillId="3" borderId="4" xfId="88" applyFont="1" applyFill="1" applyBorder="1">
      <alignment vertical="center"/>
    </xf>
    <xf numFmtId="181" fontId="21" fillId="2" borderId="2" xfId="88" applyNumberFormat="1" applyFont="1" applyFill="1" applyBorder="1">
      <alignment vertical="center"/>
    </xf>
    <xf numFmtId="181" fontId="21" fillId="2" borderId="4" xfId="88" applyNumberFormat="1" applyFont="1" applyFill="1" applyBorder="1">
      <alignment vertical="center"/>
    </xf>
    <xf numFmtId="181" fontId="39" fillId="0" borderId="0" xfId="88" applyNumberFormat="1" applyFont="1" applyFill="1">
      <alignment vertical="center"/>
    </xf>
    <xf numFmtId="0" fontId="21" fillId="2" borderId="5" xfId="88" applyFont="1" applyFill="1" applyBorder="1">
      <alignment vertical="center"/>
    </xf>
    <xf numFmtId="0" fontId="21" fillId="2" borderId="6" xfId="88" applyFont="1" applyFill="1" applyBorder="1">
      <alignment vertical="center"/>
    </xf>
    <xf numFmtId="181" fontId="21" fillId="2" borderId="5" xfId="88" applyNumberFormat="1" applyFont="1" applyFill="1" applyBorder="1">
      <alignment vertical="center"/>
    </xf>
    <xf numFmtId="181" fontId="21" fillId="2" borderId="6" xfId="88" applyNumberFormat="1" applyFont="1" applyFill="1" applyBorder="1">
      <alignment vertical="center"/>
    </xf>
    <xf numFmtId="0" fontId="21" fillId="0" borderId="0" xfId="88" applyFont="1" applyFill="1">
      <alignment vertical="center"/>
    </xf>
    <xf numFmtId="3" fontId="21" fillId="2" borderId="6" xfId="88" applyNumberFormat="1" applyFont="1" applyFill="1" applyBorder="1">
      <alignment vertical="center"/>
    </xf>
    <xf numFmtId="177" fontId="38" fillId="3" borderId="0" xfId="14" applyNumberFormat="1" applyFont="1" applyFill="1">
      <alignment vertical="center"/>
    </xf>
    <xf numFmtId="0" fontId="21" fillId="3" borderId="6" xfId="88" applyFont="1" applyFill="1" applyBorder="1">
      <alignment vertical="center"/>
    </xf>
    <xf numFmtId="0" fontId="21" fillId="0" borderId="0" xfId="10" applyFont="1" applyFill="1" applyBorder="1" applyAlignment="1">
      <alignment horizontal="left" vertical="center"/>
    </xf>
    <xf numFmtId="0" fontId="22" fillId="0" borderId="0" xfId="10" applyFont="1" applyFill="1" applyBorder="1" applyAlignment="1">
      <alignment horizontal="right" vertical="center"/>
    </xf>
    <xf numFmtId="0" fontId="21" fillId="0" borderId="0" xfId="10" quotePrefix="1" applyFont="1" applyFill="1" applyBorder="1">
      <alignment vertical="center"/>
    </xf>
    <xf numFmtId="0" fontId="41" fillId="0" borderId="0" xfId="10" applyFont="1" applyFill="1" applyBorder="1">
      <alignment vertical="center"/>
    </xf>
    <xf numFmtId="180" fontId="21" fillId="0" borderId="0" xfId="13" applyNumberFormat="1" applyFont="1" applyFill="1" applyBorder="1">
      <alignment vertical="center"/>
    </xf>
    <xf numFmtId="0" fontId="33" fillId="0" borderId="0" xfId="11" applyFont="1" applyFill="1" applyBorder="1" applyAlignment="1">
      <alignment vertical="center"/>
    </xf>
    <xf numFmtId="178" fontId="22" fillId="0" borderId="0" xfId="10" applyNumberFormat="1" applyFont="1" applyFill="1" applyBorder="1">
      <alignment vertical="center"/>
    </xf>
    <xf numFmtId="0" fontId="22" fillId="0" borderId="0" xfId="10" applyFont="1" applyFill="1" applyBorder="1" applyAlignment="1">
      <alignment horizontal="left" vertical="center"/>
    </xf>
    <xf numFmtId="183" fontId="22" fillId="0" borderId="0" xfId="10" applyNumberFormat="1" applyFont="1" applyFill="1" applyBorder="1" applyAlignment="1">
      <alignment horizontal="right" vertical="center"/>
    </xf>
    <xf numFmtId="181" fontId="31" fillId="0" borderId="0" xfId="87" applyNumberFormat="1" applyFont="1" applyFill="1" applyBorder="1">
      <alignment vertical="center"/>
    </xf>
    <xf numFmtId="0" fontId="21" fillId="3" borderId="12" xfId="10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40" fillId="2" borderId="12" xfId="10" applyFont="1" applyFill="1" applyBorder="1" applyAlignment="1">
      <alignment horizontal="center" vertical="center"/>
    </xf>
    <xf numFmtId="0" fontId="21" fillId="3" borderId="5" xfId="88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26" fillId="0" borderId="5" xfId="14" applyFont="1" applyFill="1" applyBorder="1" applyAlignment="1">
      <alignment horizontal="center" vertical="center"/>
    </xf>
    <xf numFmtId="0" fontId="26" fillId="0" borderId="0" xfId="14" applyFont="1" applyFill="1" applyBorder="1" applyAlignment="1">
      <alignment horizontal="center" vertical="center"/>
    </xf>
    <xf numFmtId="0" fontId="26" fillId="0" borderId="6" xfId="14" applyFont="1" applyFill="1" applyBorder="1" applyAlignment="1">
      <alignment horizontal="center" vertical="center"/>
    </xf>
  </cellXfs>
  <cellStyles count="92">
    <cellStyle name="Normal_calc" xfId="1" xr:uid="{00000000-0005-0000-0000-000000000000}"/>
    <cellStyle name="パーセント 2" xfId="13" xr:uid="{00000000-0005-0000-0000-000002000000}"/>
    <cellStyle name="桁区切り 2" xfId="9" xr:uid="{00000000-0005-0000-0000-000003000000}"/>
    <cellStyle name="桁区切り 2 2" xfId="22" xr:uid="{00000000-0005-0000-0000-000004000000}"/>
    <cellStyle name="桁区切り 2 2 2" xfId="45" xr:uid="{00000000-0005-0000-0000-000005000000}"/>
    <cellStyle name="桁区切り 2 2 3" xfId="53" xr:uid="{00000000-0005-0000-0000-000006000000}"/>
    <cellStyle name="桁区切り 2 2 4" xfId="54" xr:uid="{00000000-0005-0000-0000-000007000000}"/>
    <cellStyle name="桁区切り 2 3" xfId="24" xr:uid="{00000000-0005-0000-0000-000008000000}"/>
    <cellStyle name="桁区切り 2 4" xfId="28" xr:uid="{00000000-0005-0000-0000-000009000000}"/>
    <cellStyle name="桁区切り 2 5" xfId="39" xr:uid="{00000000-0005-0000-0000-00000A000000}"/>
    <cellStyle name="桁区切り 2 6" xfId="55" xr:uid="{00000000-0005-0000-0000-00000B000000}"/>
    <cellStyle name="桁区切り 2 7" xfId="56" xr:uid="{00000000-0005-0000-0000-00000C000000}"/>
    <cellStyle name="標準" xfId="0" builtinId="0"/>
    <cellStyle name="標準 10" xfId="16" xr:uid="{00000000-0005-0000-0000-00000E000000}"/>
    <cellStyle name="標準 2" xfId="2" xr:uid="{00000000-0005-0000-0000-00000F000000}"/>
    <cellStyle name="標準 2 2" xfId="14" xr:uid="{00000000-0005-0000-0000-000010000000}"/>
    <cellStyle name="標準 2 3" xfId="29" xr:uid="{00000000-0005-0000-0000-000011000000}"/>
    <cellStyle name="標準 2 3 2" xfId="49" xr:uid="{00000000-0005-0000-0000-000012000000}"/>
    <cellStyle name="標準 2 3 3" xfId="57" xr:uid="{00000000-0005-0000-0000-000013000000}"/>
    <cellStyle name="標準 2 3 4" xfId="58" xr:uid="{00000000-0005-0000-0000-000014000000}"/>
    <cellStyle name="標準 3" xfId="3" xr:uid="{00000000-0005-0000-0000-000015000000}"/>
    <cellStyle name="標準 3 2" xfId="12" xr:uid="{00000000-0005-0000-0000-000016000000}"/>
    <cellStyle name="標準 3 2 2" xfId="17" xr:uid="{00000000-0005-0000-0000-000017000000}"/>
    <cellStyle name="標準 3 2 3" xfId="40" xr:uid="{00000000-0005-0000-0000-000018000000}"/>
    <cellStyle name="標準 3 2 4" xfId="59" xr:uid="{00000000-0005-0000-0000-000019000000}"/>
    <cellStyle name="標準 3 2 5" xfId="60" xr:uid="{00000000-0005-0000-0000-00001A000000}"/>
    <cellStyle name="標準 3 2 6" xfId="87" xr:uid="{00000000-0005-0000-0000-00001B000000}"/>
    <cellStyle name="標準 3 2 7" xfId="89" xr:uid="{00000000-0005-0000-0000-00001C000000}"/>
    <cellStyle name="標準 3 2 8" xfId="90" xr:uid="{00000000-0005-0000-0000-00001D000000}"/>
    <cellStyle name="標準 3 3" xfId="15" xr:uid="{00000000-0005-0000-0000-00001E000000}"/>
    <cellStyle name="標準 3 3 2" xfId="41" xr:uid="{00000000-0005-0000-0000-00001F000000}"/>
    <cellStyle name="標準 3 3 3" xfId="61" xr:uid="{00000000-0005-0000-0000-000020000000}"/>
    <cellStyle name="標準 3 3 4" xfId="62" xr:uid="{00000000-0005-0000-0000-000021000000}"/>
    <cellStyle name="標準 3 3 5" xfId="88" xr:uid="{00000000-0005-0000-0000-000022000000}"/>
    <cellStyle name="標準 3 3 6" xfId="91" xr:uid="{00000000-0005-0000-0000-000023000000}"/>
    <cellStyle name="標準 3 4" xfId="18" xr:uid="{00000000-0005-0000-0000-000024000000}"/>
    <cellStyle name="標準 3 5" xfId="30" xr:uid="{00000000-0005-0000-0000-000025000000}"/>
    <cellStyle name="標準 3 5 2" xfId="50" xr:uid="{00000000-0005-0000-0000-000026000000}"/>
    <cellStyle name="標準 3 5 3" xfId="63" xr:uid="{00000000-0005-0000-0000-000027000000}"/>
    <cellStyle name="標準 3 5 4" xfId="64" xr:uid="{00000000-0005-0000-0000-000028000000}"/>
    <cellStyle name="標準 4" xfId="4" xr:uid="{00000000-0005-0000-0000-000029000000}"/>
    <cellStyle name="標準 4 2" xfId="31" xr:uid="{00000000-0005-0000-0000-00002A000000}"/>
    <cellStyle name="標準 4 2 2" xfId="51" xr:uid="{00000000-0005-0000-0000-00002B000000}"/>
    <cellStyle name="標準 4 2 3" xfId="65" xr:uid="{00000000-0005-0000-0000-00002C000000}"/>
    <cellStyle name="標準 4 2 4" xfId="66" xr:uid="{00000000-0005-0000-0000-00002D000000}"/>
    <cellStyle name="標準 5" xfId="5" xr:uid="{00000000-0005-0000-0000-00002E000000}"/>
    <cellStyle name="標準 5 2" xfId="10" xr:uid="{00000000-0005-0000-0000-00002F000000}"/>
    <cellStyle name="標準 5 3" xfId="23" xr:uid="{00000000-0005-0000-0000-000030000000}"/>
    <cellStyle name="標準 5 4" xfId="32" xr:uid="{00000000-0005-0000-0000-000031000000}"/>
    <cellStyle name="標準 5 4 2" xfId="52" xr:uid="{00000000-0005-0000-0000-000032000000}"/>
    <cellStyle name="標準 5 4 3" xfId="67" xr:uid="{00000000-0005-0000-0000-000033000000}"/>
    <cellStyle name="標準 5 4 4" xfId="68" xr:uid="{00000000-0005-0000-0000-000034000000}"/>
    <cellStyle name="標準 6" xfId="7" xr:uid="{00000000-0005-0000-0000-000035000000}"/>
    <cellStyle name="標準 6 2" xfId="20" xr:uid="{00000000-0005-0000-0000-000036000000}"/>
    <cellStyle name="標準 6 2 2" xfId="43" xr:uid="{00000000-0005-0000-0000-000037000000}"/>
    <cellStyle name="標準 6 2 3" xfId="69" xr:uid="{00000000-0005-0000-0000-000038000000}"/>
    <cellStyle name="標準 6 2 4" xfId="70" xr:uid="{00000000-0005-0000-0000-000039000000}"/>
    <cellStyle name="標準 6 3" xfId="25" xr:uid="{00000000-0005-0000-0000-00003A000000}"/>
    <cellStyle name="標準 6 3 2" xfId="46" xr:uid="{00000000-0005-0000-0000-00003B000000}"/>
    <cellStyle name="標準 6 3 3" xfId="71" xr:uid="{00000000-0005-0000-0000-00003C000000}"/>
    <cellStyle name="標準 6 3 4" xfId="72" xr:uid="{00000000-0005-0000-0000-00003D000000}"/>
    <cellStyle name="標準 6 4" xfId="33" xr:uid="{00000000-0005-0000-0000-00003E000000}"/>
    <cellStyle name="標準 6 5" xfId="37" xr:uid="{00000000-0005-0000-0000-00003F000000}"/>
    <cellStyle name="標準 6 6" xfId="73" xr:uid="{00000000-0005-0000-0000-000040000000}"/>
    <cellStyle name="標準 6 7" xfId="74" xr:uid="{00000000-0005-0000-0000-000041000000}"/>
    <cellStyle name="標準 7" xfId="6" xr:uid="{00000000-0005-0000-0000-000042000000}"/>
    <cellStyle name="標準 7 2" xfId="19" xr:uid="{00000000-0005-0000-0000-000043000000}"/>
    <cellStyle name="標準 7 2 2" xfId="42" xr:uid="{00000000-0005-0000-0000-000044000000}"/>
    <cellStyle name="標準 7 2 3" xfId="75" xr:uid="{00000000-0005-0000-0000-000045000000}"/>
    <cellStyle name="標準 7 2 4" xfId="76" xr:uid="{00000000-0005-0000-0000-000046000000}"/>
    <cellStyle name="標準 7 3" xfId="26" xr:uid="{00000000-0005-0000-0000-000047000000}"/>
    <cellStyle name="標準 7 3 2" xfId="47" xr:uid="{00000000-0005-0000-0000-000048000000}"/>
    <cellStyle name="標準 7 3 3" xfId="77" xr:uid="{00000000-0005-0000-0000-000049000000}"/>
    <cellStyle name="標準 7 3 4" xfId="78" xr:uid="{00000000-0005-0000-0000-00004A000000}"/>
    <cellStyle name="標準 7 4" xfId="34" xr:uid="{00000000-0005-0000-0000-00004B000000}"/>
    <cellStyle name="標準 7 5" xfId="36" xr:uid="{00000000-0005-0000-0000-00004C000000}"/>
    <cellStyle name="標準 7 6" xfId="79" xr:uid="{00000000-0005-0000-0000-00004D000000}"/>
    <cellStyle name="標準 7 7" xfId="80" xr:uid="{00000000-0005-0000-0000-00004E000000}"/>
    <cellStyle name="標準 8" xfId="8" xr:uid="{00000000-0005-0000-0000-00004F000000}"/>
    <cellStyle name="標準 8 2" xfId="21" xr:uid="{00000000-0005-0000-0000-000050000000}"/>
    <cellStyle name="標準 8 2 2" xfId="44" xr:uid="{00000000-0005-0000-0000-000051000000}"/>
    <cellStyle name="標準 8 2 3" xfId="81" xr:uid="{00000000-0005-0000-0000-000052000000}"/>
    <cellStyle name="標準 8 2 4" xfId="82" xr:uid="{00000000-0005-0000-0000-000053000000}"/>
    <cellStyle name="標準 8 3" xfId="27" xr:uid="{00000000-0005-0000-0000-000054000000}"/>
    <cellStyle name="標準 8 3 2" xfId="48" xr:uid="{00000000-0005-0000-0000-000055000000}"/>
    <cellStyle name="標準 8 3 3" xfId="83" xr:uid="{00000000-0005-0000-0000-000056000000}"/>
    <cellStyle name="標準 8 3 4" xfId="84" xr:uid="{00000000-0005-0000-0000-000057000000}"/>
    <cellStyle name="標準 8 4" xfId="35" xr:uid="{00000000-0005-0000-0000-000058000000}"/>
    <cellStyle name="標準 8 5" xfId="38" xr:uid="{00000000-0005-0000-0000-000059000000}"/>
    <cellStyle name="標準 8 6" xfId="85" xr:uid="{00000000-0005-0000-0000-00005A000000}"/>
    <cellStyle name="標準 8 7" xfId="86" xr:uid="{00000000-0005-0000-0000-00005B000000}"/>
    <cellStyle name="標準 9" xfId="11" xr:uid="{00000000-0005-0000-0000-00005C000000}"/>
  </cellStyles>
  <dxfs count="0"/>
  <tableStyles count="0" defaultTableStyle="TableStyleMedium9" defaultPivotStyle="PivotStyleLight16"/>
  <colors>
    <mruColors>
      <color rgb="FFCCFFFF"/>
      <color rgb="FF0000FF"/>
      <color rgb="FFFF00FF"/>
      <color rgb="FFCCFFCC"/>
      <color rgb="FFFFFF00"/>
      <color rgb="FFFFFFCC"/>
      <color rgb="FF996633"/>
      <color rgb="FFFF9900"/>
      <color rgb="FF99FF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'srim238U_(Ba,K)Fe2As2'!$P$5</c:f>
          <c:strCache>
            <c:ptCount val="1"/>
            <c:pt idx="0">
              <c:v>srim238U_(Ba,K)Fe2As2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'srim238U_(Ba,K)Fe2As2'!$D$20:$D$228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'srim238U_(Ba,K)Fe2As2'!$E$20:$E$228</c:f>
              <c:numCache>
                <c:formatCode>0.000E+00</c:formatCode>
                <c:ptCount val="209"/>
                <c:pt idx="0">
                  <c:v>0.1605</c:v>
                </c:pt>
                <c:pt idx="1">
                  <c:v>0.16839999999999999</c:v>
                </c:pt>
                <c:pt idx="2">
                  <c:v>0.1759</c:v>
                </c:pt>
                <c:pt idx="3">
                  <c:v>0.183</c:v>
                </c:pt>
                <c:pt idx="4">
                  <c:v>0.19</c:v>
                </c:pt>
                <c:pt idx="5">
                  <c:v>0.1966</c:v>
                </c:pt>
                <c:pt idx="6">
                  <c:v>0.2031</c:v>
                </c:pt>
                <c:pt idx="7">
                  <c:v>0.21540000000000001</c:v>
                </c:pt>
                <c:pt idx="8">
                  <c:v>0.22700000000000001</c:v>
                </c:pt>
                <c:pt idx="9">
                  <c:v>0.23810000000000001</c:v>
                </c:pt>
                <c:pt idx="10">
                  <c:v>0.2487</c:v>
                </c:pt>
                <c:pt idx="11">
                  <c:v>0.25890000000000002</c:v>
                </c:pt>
                <c:pt idx="12">
                  <c:v>0.26860000000000001</c:v>
                </c:pt>
                <c:pt idx="13">
                  <c:v>0.28720000000000001</c:v>
                </c:pt>
                <c:pt idx="14">
                  <c:v>0.30459999999999998</c:v>
                </c:pt>
                <c:pt idx="15">
                  <c:v>0.3211</c:v>
                </c:pt>
                <c:pt idx="16">
                  <c:v>0.33679999999999999</c:v>
                </c:pt>
                <c:pt idx="17">
                  <c:v>0.35170000000000001</c:v>
                </c:pt>
                <c:pt idx="18">
                  <c:v>0.36609999999999998</c:v>
                </c:pt>
                <c:pt idx="19">
                  <c:v>0.37990000000000002</c:v>
                </c:pt>
                <c:pt idx="20">
                  <c:v>0.39329999999999998</c:v>
                </c:pt>
                <c:pt idx="21">
                  <c:v>0.40610000000000002</c:v>
                </c:pt>
                <c:pt idx="22">
                  <c:v>0.41860000000000003</c:v>
                </c:pt>
                <c:pt idx="23">
                  <c:v>0.43080000000000002</c:v>
                </c:pt>
                <c:pt idx="24">
                  <c:v>0.4541</c:v>
                </c:pt>
                <c:pt idx="25">
                  <c:v>0.48159999999999997</c:v>
                </c:pt>
                <c:pt idx="26">
                  <c:v>0.50770000000000004</c:v>
                </c:pt>
                <c:pt idx="27">
                  <c:v>0.53249999999999997</c:v>
                </c:pt>
                <c:pt idx="28">
                  <c:v>0.55610000000000004</c:v>
                </c:pt>
                <c:pt idx="29">
                  <c:v>0.57889999999999997</c:v>
                </c:pt>
                <c:pt idx="30">
                  <c:v>0.60070000000000001</c:v>
                </c:pt>
                <c:pt idx="31">
                  <c:v>0.62180000000000002</c:v>
                </c:pt>
                <c:pt idx="32">
                  <c:v>0.64219999999999999</c:v>
                </c:pt>
                <c:pt idx="33">
                  <c:v>0.68110000000000004</c:v>
                </c:pt>
                <c:pt idx="34">
                  <c:v>0.71799999999999997</c:v>
                </c:pt>
                <c:pt idx="35">
                  <c:v>0.753</c:v>
                </c:pt>
                <c:pt idx="36">
                  <c:v>0.78649999999999998</c:v>
                </c:pt>
                <c:pt idx="37">
                  <c:v>0.81859999999999999</c:v>
                </c:pt>
                <c:pt idx="38">
                  <c:v>0.84950000000000003</c:v>
                </c:pt>
                <c:pt idx="39">
                  <c:v>0.90820000000000001</c:v>
                </c:pt>
                <c:pt idx="40">
                  <c:v>0.96330000000000005</c:v>
                </c:pt>
                <c:pt idx="41">
                  <c:v>1.0149999999999999</c:v>
                </c:pt>
                <c:pt idx="42">
                  <c:v>1.0649999999999999</c:v>
                </c:pt>
                <c:pt idx="43">
                  <c:v>1.1120000000000001</c:v>
                </c:pt>
                <c:pt idx="44">
                  <c:v>1.1579999999999999</c:v>
                </c:pt>
                <c:pt idx="45">
                  <c:v>1.2010000000000001</c:v>
                </c:pt>
                <c:pt idx="46">
                  <c:v>1.244</c:v>
                </c:pt>
                <c:pt idx="47">
                  <c:v>1.284</c:v>
                </c:pt>
                <c:pt idx="48">
                  <c:v>1.3240000000000001</c:v>
                </c:pt>
                <c:pt idx="49">
                  <c:v>1.3620000000000001</c:v>
                </c:pt>
                <c:pt idx="50">
                  <c:v>1.4359999999999999</c:v>
                </c:pt>
                <c:pt idx="51">
                  <c:v>1.5229999999999999</c:v>
                </c:pt>
                <c:pt idx="52">
                  <c:v>1.605</c:v>
                </c:pt>
                <c:pt idx="53">
                  <c:v>1.6839999999999999</c:v>
                </c:pt>
                <c:pt idx="54">
                  <c:v>1.7589999999999999</c:v>
                </c:pt>
                <c:pt idx="55">
                  <c:v>1.83</c:v>
                </c:pt>
                <c:pt idx="56">
                  <c:v>1.9</c:v>
                </c:pt>
                <c:pt idx="57">
                  <c:v>1.966</c:v>
                </c:pt>
                <c:pt idx="58">
                  <c:v>2.0310000000000001</c:v>
                </c:pt>
                <c:pt idx="59">
                  <c:v>2.1539999999999999</c:v>
                </c:pt>
                <c:pt idx="60">
                  <c:v>2.198</c:v>
                </c:pt>
                <c:pt idx="61">
                  <c:v>2.2160000000000002</c:v>
                </c:pt>
                <c:pt idx="62">
                  <c:v>2.274</c:v>
                </c:pt>
                <c:pt idx="63">
                  <c:v>2.355</c:v>
                </c:pt>
                <c:pt idx="64">
                  <c:v>2.4489999999999998</c:v>
                </c:pt>
                <c:pt idx="65">
                  <c:v>2.6629999999999998</c:v>
                </c:pt>
                <c:pt idx="66">
                  <c:v>2.879</c:v>
                </c:pt>
                <c:pt idx="67">
                  <c:v>3.077</c:v>
                </c:pt>
                <c:pt idx="68">
                  <c:v>3.2490000000000001</c:v>
                </c:pt>
                <c:pt idx="69">
                  <c:v>3.3969999999999998</c:v>
                </c:pt>
                <c:pt idx="70">
                  <c:v>3.5259999999999998</c:v>
                </c:pt>
                <c:pt idx="71">
                  <c:v>3.6379999999999999</c:v>
                </c:pt>
                <c:pt idx="72">
                  <c:v>3.7389999999999999</c:v>
                </c:pt>
                <c:pt idx="73">
                  <c:v>3.83</c:v>
                </c:pt>
                <c:pt idx="74">
                  <c:v>3.915</c:v>
                </c:pt>
                <c:pt idx="75">
                  <c:v>3.9950000000000001</c:v>
                </c:pt>
                <c:pt idx="76">
                  <c:v>4.1459999999999999</c:v>
                </c:pt>
                <c:pt idx="77">
                  <c:v>4.3280000000000003</c:v>
                </c:pt>
                <c:pt idx="78">
                  <c:v>4.508</c:v>
                </c:pt>
                <c:pt idx="79">
                  <c:v>4.6900000000000004</c:v>
                </c:pt>
                <c:pt idx="80">
                  <c:v>4.875</c:v>
                </c:pt>
                <c:pt idx="81">
                  <c:v>5.0620000000000003</c:v>
                </c:pt>
                <c:pt idx="82">
                  <c:v>5.25</c:v>
                </c:pt>
                <c:pt idx="83">
                  <c:v>5.4379999999999997</c:v>
                </c:pt>
                <c:pt idx="84">
                  <c:v>5.625</c:v>
                </c:pt>
                <c:pt idx="85">
                  <c:v>5.992</c:v>
                </c:pt>
                <c:pt idx="86">
                  <c:v>6.343</c:v>
                </c:pt>
                <c:pt idx="87">
                  <c:v>6.6749999999999998</c:v>
                </c:pt>
                <c:pt idx="88">
                  <c:v>6.984</c:v>
                </c:pt>
                <c:pt idx="89">
                  <c:v>7.27</c:v>
                </c:pt>
                <c:pt idx="90">
                  <c:v>7.5330000000000004</c:v>
                </c:pt>
                <c:pt idx="91">
                  <c:v>7.9909999999999997</c:v>
                </c:pt>
                <c:pt idx="92">
                  <c:v>8.3680000000000003</c:v>
                </c:pt>
                <c:pt idx="93">
                  <c:v>8.6769999999999996</c:v>
                </c:pt>
                <c:pt idx="94">
                  <c:v>8.93</c:v>
                </c:pt>
                <c:pt idx="95">
                  <c:v>9.1389999999999993</c:v>
                </c:pt>
                <c:pt idx="96">
                  <c:v>9.3140000000000001</c:v>
                </c:pt>
                <c:pt idx="97">
                  <c:v>9.4649999999999999</c:v>
                </c:pt>
                <c:pt idx="98">
                  <c:v>9.5990000000000002</c:v>
                </c:pt>
                <c:pt idx="99">
                  <c:v>9.7210000000000001</c:v>
                </c:pt>
                <c:pt idx="100">
                  <c:v>9.8360000000000003</c:v>
                </c:pt>
                <c:pt idx="101">
                  <c:v>9.9499999999999993</c:v>
                </c:pt>
                <c:pt idx="102">
                  <c:v>10.18</c:v>
                </c:pt>
                <c:pt idx="103">
                  <c:v>10.5</c:v>
                </c:pt>
                <c:pt idx="104">
                  <c:v>10.87</c:v>
                </c:pt>
                <c:pt idx="105">
                  <c:v>11.3</c:v>
                </c:pt>
                <c:pt idx="106">
                  <c:v>11.79</c:v>
                </c:pt>
                <c:pt idx="107">
                  <c:v>12.33</c:v>
                </c:pt>
                <c:pt idx="108">
                  <c:v>12.92</c:v>
                </c:pt>
                <c:pt idx="109">
                  <c:v>13.56</c:v>
                </c:pt>
                <c:pt idx="110">
                  <c:v>14.23</c:v>
                </c:pt>
                <c:pt idx="111">
                  <c:v>15.65</c:v>
                </c:pt>
                <c:pt idx="112">
                  <c:v>17.16</c:v>
                </c:pt>
                <c:pt idx="113">
                  <c:v>18.7</c:v>
                </c:pt>
                <c:pt idx="114">
                  <c:v>20.260000000000002</c:v>
                </c:pt>
                <c:pt idx="115">
                  <c:v>21.82</c:v>
                </c:pt>
                <c:pt idx="116">
                  <c:v>23.35</c:v>
                </c:pt>
                <c:pt idx="117">
                  <c:v>26.32</c:v>
                </c:pt>
                <c:pt idx="118">
                  <c:v>29.13</c:v>
                </c:pt>
                <c:pt idx="119">
                  <c:v>31.75</c:v>
                </c:pt>
                <c:pt idx="120">
                  <c:v>34.19</c:v>
                </c:pt>
                <c:pt idx="121">
                  <c:v>36.46</c:v>
                </c:pt>
                <c:pt idx="122">
                  <c:v>38.56</c:v>
                </c:pt>
                <c:pt idx="123">
                  <c:v>40.520000000000003</c:v>
                </c:pt>
                <c:pt idx="124">
                  <c:v>42.34</c:v>
                </c:pt>
                <c:pt idx="125">
                  <c:v>44.03</c:v>
                </c:pt>
                <c:pt idx="126">
                  <c:v>45.62</c:v>
                </c:pt>
                <c:pt idx="127">
                  <c:v>47.1</c:v>
                </c:pt>
                <c:pt idx="128">
                  <c:v>49.8</c:v>
                </c:pt>
                <c:pt idx="129">
                  <c:v>52.74</c:v>
                </c:pt>
                <c:pt idx="130">
                  <c:v>55.31</c:v>
                </c:pt>
                <c:pt idx="131">
                  <c:v>57.57</c:v>
                </c:pt>
                <c:pt idx="132">
                  <c:v>59.57</c:v>
                </c:pt>
                <c:pt idx="133">
                  <c:v>61.37</c:v>
                </c:pt>
                <c:pt idx="134">
                  <c:v>62.99</c:v>
                </c:pt>
                <c:pt idx="135">
                  <c:v>64.459999999999994</c:v>
                </c:pt>
                <c:pt idx="136">
                  <c:v>65.81</c:v>
                </c:pt>
                <c:pt idx="137">
                  <c:v>68.17</c:v>
                </c:pt>
                <c:pt idx="138">
                  <c:v>70.37</c:v>
                </c:pt>
                <c:pt idx="139">
                  <c:v>72.040000000000006</c:v>
                </c:pt>
                <c:pt idx="140">
                  <c:v>73.319999999999993</c:v>
                </c:pt>
                <c:pt idx="141">
                  <c:v>74.599999999999994</c:v>
                </c:pt>
                <c:pt idx="142">
                  <c:v>75.709999999999994</c:v>
                </c:pt>
                <c:pt idx="143">
                  <c:v>77.53</c:v>
                </c:pt>
                <c:pt idx="144">
                  <c:v>78.92</c:v>
                </c:pt>
                <c:pt idx="145">
                  <c:v>79.97</c:v>
                </c:pt>
                <c:pt idx="146">
                  <c:v>80.77</c:v>
                </c:pt>
                <c:pt idx="147">
                  <c:v>81.37</c:v>
                </c:pt>
                <c:pt idx="148">
                  <c:v>81.790000000000006</c:v>
                </c:pt>
                <c:pt idx="149">
                  <c:v>82.08</c:v>
                </c:pt>
                <c:pt idx="150">
                  <c:v>82.25</c:v>
                </c:pt>
                <c:pt idx="151">
                  <c:v>82.32</c:v>
                </c:pt>
                <c:pt idx="152">
                  <c:v>82.32</c:v>
                </c:pt>
                <c:pt idx="153">
                  <c:v>82.24</c:v>
                </c:pt>
                <c:pt idx="154">
                  <c:v>81.92</c:v>
                </c:pt>
                <c:pt idx="155">
                  <c:v>81.260000000000005</c:v>
                </c:pt>
                <c:pt idx="156">
                  <c:v>80.41</c:v>
                </c:pt>
                <c:pt idx="157">
                  <c:v>79.42</c:v>
                </c:pt>
                <c:pt idx="158">
                  <c:v>78.33</c:v>
                </c:pt>
                <c:pt idx="159">
                  <c:v>77.180000000000007</c:v>
                </c:pt>
                <c:pt idx="160">
                  <c:v>75.989999999999995</c:v>
                </c:pt>
                <c:pt idx="161">
                  <c:v>74.790000000000006</c:v>
                </c:pt>
                <c:pt idx="162">
                  <c:v>73.59</c:v>
                </c:pt>
                <c:pt idx="163">
                  <c:v>71.23</c:v>
                </c:pt>
                <c:pt idx="164">
                  <c:v>69.010000000000005</c:v>
                </c:pt>
                <c:pt idx="165">
                  <c:v>66.98</c:v>
                </c:pt>
                <c:pt idx="166">
                  <c:v>65.19</c:v>
                </c:pt>
                <c:pt idx="167">
                  <c:v>63.65</c:v>
                </c:pt>
                <c:pt idx="168">
                  <c:v>62.38</c:v>
                </c:pt>
                <c:pt idx="169">
                  <c:v>59.04</c:v>
                </c:pt>
                <c:pt idx="170">
                  <c:v>55.92</c:v>
                </c:pt>
                <c:pt idx="171">
                  <c:v>53.16</c:v>
                </c:pt>
                <c:pt idx="172">
                  <c:v>50.7</c:v>
                </c:pt>
                <c:pt idx="173">
                  <c:v>48.49</c:v>
                </c:pt>
                <c:pt idx="174">
                  <c:v>46.51</c:v>
                </c:pt>
                <c:pt idx="175">
                  <c:v>44.71</c:v>
                </c:pt>
                <c:pt idx="176">
                  <c:v>43.08</c:v>
                </c:pt>
                <c:pt idx="177">
                  <c:v>41.59</c:v>
                </c:pt>
                <c:pt idx="178">
                  <c:v>40.22</c:v>
                </c:pt>
                <c:pt idx="179">
                  <c:v>38.97</c:v>
                </c:pt>
                <c:pt idx="180">
                  <c:v>36.729999999999997</c:v>
                </c:pt>
                <c:pt idx="181">
                  <c:v>34.36</c:v>
                </c:pt>
                <c:pt idx="182">
                  <c:v>32.35</c:v>
                </c:pt>
                <c:pt idx="183">
                  <c:v>30.64</c:v>
                </c:pt>
                <c:pt idx="184">
                  <c:v>29.15</c:v>
                </c:pt>
                <c:pt idx="185">
                  <c:v>27.85</c:v>
                </c:pt>
                <c:pt idx="186">
                  <c:v>26.71</c:v>
                </c:pt>
                <c:pt idx="187">
                  <c:v>25.69</c:v>
                </c:pt>
                <c:pt idx="188">
                  <c:v>24.78</c:v>
                </c:pt>
                <c:pt idx="189">
                  <c:v>23.23</c:v>
                </c:pt>
                <c:pt idx="190">
                  <c:v>21.94</c:v>
                </c:pt>
                <c:pt idx="191">
                  <c:v>20.87</c:v>
                </c:pt>
                <c:pt idx="192">
                  <c:v>19.95</c:v>
                </c:pt>
                <c:pt idx="193">
                  <c:v>19.170000000000002</c:v>
                </c:pt>
                <c:pt idx="194">
                  <c:v>18.489999999999998</c:v>
                </c:pt>
                <c:pt idx="195">
                  <c:v>17.36</c:v>
                </c:pt>
                <c:pt idx="196">
                  <c:v>16.48</c:v>
                </c:pt>
                <c:pt idx="197">
                  <c:v>15.76</c:v>
                </c:pt>
                <c:pt idx="198">
                  <c:v>15.18</c:v>
                </c:pt>
                <c:pt idx="199">
                  <c:v>14.69</c:v>
                </c:pt>
                <c:pt idx="200">
                  <c:v>14.28</c:v>
                </c:pt>
                <c:pt idx="201">
                  <c:v>13.94</c:v>
                </c:pt>
                <c:pt idx="202">
                  <c:v>13.64</c:v>
                </c:pt>
                <c:pt idx="203">
                  <c:v>13.38</c:v>
                </c:pt>
                <c:pt idx="204">
                  <c:v>13.16</c:v>
                </c:pt>
                <c:pt idx="205">
                  <c:v>12.97</c:v>
                </c:pt>
                <c:pt idx="206">
                  <c:v>12.65</c:v>
                </c:pt>
                <c:pt idx="207">
                  <c:v>12.35</c:v>
                </c:pt>
                <c:pt idx="208">
                  <c:v>12.23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02-4AFC-8B49-B4663E76D5E4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'srim238U_(Ba,K)Fe2As2'!$D$20:$D$228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'srim238U_(Ba,K)Fe2As2'!$F$20:$F$228</c:f>
              <c:numCache>
                <c:formatCode>0.000E+00</c:formatCode>
                <c:ptCount val="209"/>
                <c:pt idx="0">
                  <c:v>1.944</c:v>
                </c:pt>
                <c:pt idx="1">
                  <c:v>2.0430000000000001</c:v>
                </c:pt>
                <c:pt idx="2">
                  <c:v>2.1379999999999999</c:v>
                </c:pt>
                <c:pt idx="3">
                  <c:v>2.2269999999999999</c:v>
                </c:pt>
                <c:pt idx="4">
                  <c:v>2.3130000000000002</c:v>
                </c:pt>
                <c:pt idx="5">
                  <c:v>2.395</c:v>
                </c:pt>
                <c:pt idx="6">
                  <c:v>2.4740000000000002</c:v>
                </c:pt>
                <c:pt idx="7">
                  <c:v>2.6230000000000002</c:v>
                </c:pt>
                <c:pt idx="8">
                  <c:v>2.762</c:v>
                </c:pt>
                <c:pt idx="9">
                  <c:v>2.8919999999999999</c:v>
                </c:pt>
                <c:pt idx="10">
                  <c:v>3.0150000000000001</c:v>
                </c:pt>
                <c:pt idx="11">
                  <c:v>3.1309999999999998</c:v>
                </c:pt>
                <c:pt idx="12">
                  <c:v>3.242</c:v>
                </c:pt>
                <c:pt idx="13">
                  <c:v>3.448</c:v>
                </c:pt>
                <c:pt idx="14">
                  <c:v>3.637</c:v>
                </c:pt>
                <c:pt idx="15">
                  <c:v>3.8119999999999998</c:v>
                </c:pt>
                <c:pt idx="16">
                  <c:v>3.9750000000000001</c:v>
                </c:pt>
                <c:pt idx="17">
                  <c:v>4.1269999999999998</c:v>
                </c:pt>
                <c:pt idx="18">
                  <c:v>4.2699999999999996</c:v>
                </c:pt>
                <c:pt idx="19">
                  <c:v>4.4059999999999997</c:v>
                </c:pt>
                <c:pt idx="20">
                  <c:v>4.5339999999999998</c:v>
                </c:pt>
                <c:pt idx="21">
                  <c:v>4.6559999999999997</c:v>
                </c:pt>
                <c:pt idx="22">
                  <c:v>4.7720000000000002</c:v>
                </c:pt>
                <c:pt idx="23">
                  <c:v>4.8819999999999997</c:v>
                </c:pt>
                <c:pt idx="24">
                  <c:v>5.09</c:v>
                </c:pt>
                <c:pt idx="25">
                  <c:v>5.3259999999999996</c:v>
                </c:pt>
                <c:pt idx="26">
                  <c:v>5.5419999999999998</c:v>
                </c:pt>
                <c:pt idx="27">
                  <c:v>5.74</c:v>
                </c:pt>
                <c:pt idx="28">
                  <c:v>5.9240000000000004</c:v>
                </c:pt>
                <c:pt idx="29">
                  <c:v>6.0940000000000003</c:v>
                </c:pt>
                <c:pt idx="30">
                  <c:v>6.2530000000000001</c:v>
                </c:pt>
                <c:pt idx="31">
                  <c:v>6.4020000000000001</c:v>
                </c:pt>
                <c:pt idx="32">
                  <c:v>6.5419999999999998</c:v>
                </c:pt>
                <c:pt idx="33">
                  <c:v>6.7990000000000004</c:v>
                </c:pt>
                <c:pt idx="34">
                  <c:v>7.03</c:v>
                </c:pt>
                <c:pt idx="35">
                  <c:v>7.2389999999999999</c:v>
                </c:pt>
                <c:pt idx="36">
                  <c:v>7.43</c:v>
                </c:pt>
                <c:pt idx="37">
                  <c:v>7.6050000000000004</c:v>
                </c:pt>
                <c:pt idx="38">
                  <c:v>7.7670000000000003</c:v>
                </c:pt>
                <c:pt idx="39">
                  <c:v>8.0559999999999992</c:v>
                </c:pt>
                <c:pt idx="40">
                  <c:v>8.3079999999999998</c:v>
                </c:pt>
                <c:pt idx="41">
                  <c:v>8.5289999999999999</c:v>
                </c:pt>
                <c:pt idx="42">
                  <c:v>8.7260000000000009</c:v>
                </c:pt>
                <c:pt idx="43">
                  <c:v>8.9030000000000005</c:v>
                </c:pt>
                <c:pt idx="44">
                  <c:v>9.0609999999999999</c:v>
                </c:pt>
                <c:pt idx="45">
                  <c:v>9.2050000000000001</c:v>
                </c:pt>
                <c:pt idx="46">
                  <c:v>9.3360000000000003</c:v>
                </c:pt>
                <c:pt idx="47">
                  <c:v>9.4550000000000001</c:v>
                </c:pt>
                <c:pt idx="48">
                  <c:v>9.5649999999999995</c:v>
                </c:pt>
                <c:pt idx="49">
                  <c:v>9.6660000000000004</c:v>
                </c:pt>
                <c:pt idx="50">
                  <c:v>9.8439999999999994</c:v>
                </c:pt>
                <c:pt idx="51">
                  <c:v>10.029999999999999</c:v>
                </c:pt>
                <c:pt idx="52">
                  <c:v>10.19</c:v>
                </c:pt>
                <c:pt idx="53">
                  <c:v>10.32</c:v>
                </c:pt>
                <c:pt idx="54">
                  <c:v>10.43</c:v>
                </c:pt>
                <c:pt idx="55">
                  <c:v>10.52</c:v>
                </c:pt>
                <c:pt idx="56">
                  <c:v>10.6</c:v>
                </c:pt>
                <c:pt idx="57">
                  <c:v>10.67</c:v>
                </c:pt>
                <c:pt idx="58">
                  <c:v>10.72</c:v>
                </c:pt>
                <c:pt idx="59">
                  <c:v>10.81</c:v>
                </c:pt>
                <c:pt idx="60">
                  <c:v>10.86</c:v>
                </c:pt>
                <c:pt idx="61">
                  <c:v>10.9</c:v>
                </c:pt>
                <c:pt idx="62">
                  <c:v>10.92</c:v>
                </c:pt>
                <c:pt idx="63">
                  <c:v>10.93</c:v>
                </c:pt>
                <c:pt idx="64">
                  <c:v>10.92</c:v>
                </c:pt>
                <c:pt idx="65">
                  <c:v>10.89</c:v>
                </c:pt>
                <c:pt idx="66">
                  <c:v>10.83</c:v>
                </c:pt>
                <c:pt idx="67">
                  <c:v>10.76</c:v>
                </c:pt>
                <c:pt idx="68">
                  <c:v>10.67</c:v>
                </c:pt>
                <c:pt idx="69">
                  <c:v>10.58</c:v>
                </c:pt>
                <c:pt idx="70">
                  <c:v>10.48</c:v>
                </c:pt>
                <c:pt idx="71">
                  <c:v>10.38</c:v>
                </c:pt>
                <c:pt idx="72">
                  <c:v>10.27</c:v>
                </c:pt>
                <c:pt idx="73">
                  <c:v>10.17</c:v>
                </c:pt>
                <c:pt idx="74">
                  <c:v>10.06</c:v>
                </c:pt>
                <c:pt idx="75">
                  <c:v>9.9589999999999996</c:v>
                </c:pt>
                <c:pt idx="76">
                  <c:v>9.7520000000000007</c:v>
                </c:pt>
                <c:pt idx="77">
                  <c:v>9.5</c:v>
                </c:pt>
                <c:pt idx="78">
                  <c:v>9.2579999999999991</c:v>
                </c:pt>
                <c:pt idx="79">
                  <c:v>9.0269999999999992</c:v>
                </c:pt>
                <c:pt idx="80">
                  <c:v>8.8070000000000004</c:v>
                </c:pt>
                <c:pt idx="81">
                  <c:v>8.5980000000000008</c:v>
                </c:pt>
                <c:pt idx="82">
                  <c:v>8.4</c:v>
                </c:pt>
                <c:pt idx="83">
                  <c:v>8.2110000000000003</c:v>
                </c:pt>
                <c:pt idx="84">
                  <c:v>8.0310000000000006</c:v>
                </c:pt>
                <c:pt idx="85">
                  <c:v>7.6980000000000004</c:v>
                </c:pt>
                <c:pt idx="86">
                  <c:v>7.3949999999999996</c:v>
                </c:pt>
                <c:pt idx="87">
                  <c:v>7.1180000000000003</c:v>
                </c:pt>
                <c:pt idx="88">
                  <c:v>6.8639999999999999</c:v>
                </c:pt>
                <c:pt idx="89">
                  <c:v>6.6310000000000002</c:v>
                </c:pt>
                <c:pt idx="90">
                  <c:v>6.4160000000000004</c:v>
                </c:pt>
                <c:pt idx="91">
                  <c:v>6.032</c:v>
                </c:pt>
                <c:pt idx="92">
                  <c:v>5.6980000000000004</c:v>
                </c:pt>
                <c:pt idx="93">
                  <c:v>5.4050000000000002</c:v>
                </c:pt>
                <c:pt idx="94">
                  <c:v>5.1449999999999996</c:v>
                </c:pt>
                <c:pt idx="95">
                  <c:v>4.9130000000000003</c:v>
                </c:pt>
                <c:pt idx="96">
                  <c:v>4.7039999999999997</c:v>
                </c:pt>
                <c:pt idx="97">
                  <c:v>4.5149999999999997</c:v>
                </c:pt>
                <c:pt idx="98">
                  <c:v>4.343</c:v>
                </c:pt>
                <c:pt idx="99">
                  <c:v>4.1859999999999999</c:v>
                </c:pt>
                <c:pt idx="100">
                  <c:v>4.0410000000000004</c:v>
                </c:pt>
                <c:pt idx="101">
                  <c:v>3.9079999999999999</c:v>
                </c:pt>
                <c:pt idx="102">
                  <c:v>3.669</c:v>
                </c:pt>
                <c:pt idx="103">
                  <c:v>3.415</c:v>
                </c:pt>
                <c:pt idx="104">
                  <c:v>3.198</c:v>
                </c:pt>
                <c:pt idx="105">
                  <c:v>3.01</c:v>
                </c:pt>
                <c:pt idx="106">
                  <c:v>2.8460000000000001</c:v>
                </c:pt>
                <c:pt idx="107">
                  <c:v>2.7010000000000001</c:v>
                </c:pt>
                <c:pt idx="108">
                  <c:v>2.573</c:v>
                </c:pt>
                <c:pt idx="109">
                  <c:v>2.4569999999999999</c:v>
                </c:pt>
                <c:pt idx="110">
                  <c:v>2.3530000000000002</c:v>
                </c:pt>
                <c:pt idx="111">
                  <c:v>2.1709999999999998</c:v>
                </c:pt>
                <c:pt idx="112">
                  <c:v>2.0190000000000001</c:v>
                </c:pt>
                <c:pt idx="113">
                  <c:v>1.889</c:v>
                </c:pt>
                <c:pt idx="114">
                  <c:v>1.776</c:v>
                </c:pt>
                <c:pt idx="115">
                  <c:v>1.6779999999999999</c:v>
                </c:pt>
                <c:pt idx="116">
                  <c:v>1.591</c:v>
                </c:pt>
                <c:pt idx="117">
                  <c:v>1.444</c:v>
                </c:pt>
                <c:pt idx="118">
                  <c:v>1.325</c:v>
                </c:pt>
                <c:pt idx="119">
                  <c:v>1.2250000000000001</c:v>
                </c:pt>
                <c:pt idx="120">
                  <c:v>1.141</c:v>
                </c:pt>
                <c:pt idx="121">
                  <c:v>1.069</c:v>
                </c:pt>
                <c:pt idx="122">
                  <c:v>1.006</c:v>
                </c:pt>
                <c:pt idx="123">
                  <c:v>0.95089999999999997</c:v>
                </c:pt>
                <c:pt idx="124">
                  <c:v>0.90210000000000001</c:v>
                </c:pt>
                <c:pt idx="125">
                  <c:v>0.85840000000000005</c:v>
                </c:pt>
                <c:pt idx="126">
                  <c:v>0.81920000000000004</c:v>
                </c:pt>
                <c:pt idx="127">
                  <c:v>0.78369999999999995</c:v>
                </c:pt>
                <c:pt idx="128">
                  <c:v>0.72199999999999998</c:v>
                </c:pt>
                <c:pt idx="129">
                  <c:v>0.6583</c:v>
                </c:pt>
                <c:pt idx="130">
                  <c:v>0.60580000000000001</c:v>
                </c:pt>
                <c:pt idx="131">
                  <c:v>0.56169999999999998</c:v>
                </c:pt>
                <c:pt idx="132">
                  <c:v>0.52410000000000001</c:v>
                </c:pt>
                <c:pt idx="133">
                  <c:v>0.49159999999999998</c:v>
                </c:pt>
                <c:pt idx="134">
                  <c:v>0.4632</c:v>
                </c:pt>
                <c:pt idx="135">
                  <c:v>0.43809999999999999</c:v>
                </c:pt>
                <c:pt idx="136">
                  <c:v>0.4158</c:v>
                </c:pt>
                <c:pt idx="137">
                  <c:v>0.37790000000000001</c:v>
                </c:pt>
                <c:pt idx="138">
                  <c:v>0.3468</c:v>
                </c:pt>
                <c:pt idx="139">
                  <c:v>0.32079999999999997</c:v>
                </c:pt>
                <c:pt idx="140">
                  <c:v>0.29859999999999998</c:v>
                </c:pt>
                <c:pt idx="141">
                  <c:v>0.27960000000000002</c:v>
                </c:pt>
                <c:pt idx="142">
                  <c:v>0.26290000000000002</c:v>
                </c:pt>
                <c:pt idx="143">
                  <c:v>0.23530000000000001</c:v>
                </c:pt>
                <c:pt idx="144">
                  <c:v>0.21329999999999999</c:v>
                </c:pt>
                <c:pt idx="145">
                  <c:v>0.1953</c:v>
                </c:pt>
                <c:pt idx="146">
                  <c:v>0.18029999999999999</c:v>
                </c:pt>
                <c:pt idx="147">
                  <c:v>0.1676</c:v>
                </c:pt>
                <c:pt idx="148">
                  <c:v>0.15659999999999999</c:v>
                </c:pt>
                <c:pt idx="149">
                  <c:v>0.14710000000000001</c:v>
                </c:pt>
                <c:pt idx="150">
                  <c:v>0.13880000000000001</c:v>
                </c:pt>
                <c:pt idx="151">
                  <c:v>0.13139999999999999</c:v>
                </c:pt>
                <c:pt idx="152">
                  <c:v>0.12479999999999999</c:v>
                </c:pt>
                <c:pt idx="153">
                  <c:v>0.1188</c:v>
                </c:pt>
                <c:pt idx="154">
                  <c:v>0.1086</c:v>
                </c:pt>
                <c:pt idx="155">
                  <c:v>9.819E-2</c:v>
                </c:pt>
                <c:pt idx="156">
                  <c:v>8.9700000000000002E-2</c:v>
                </c:pt>
                <c:pt idx="157">
                  <c:v>8.2640000000000005E-2</c:v>
                </c:pt>
                <c:pt idx="158">
                  <c:v>7.6660000000000006E-2</c:v>
                </c:pt>
                <c:pt idx="159">
                  <c:v>7.1540000000000006E-2</c:v>
                </c:pt>
                <c:pt idx="160">
                  <c:v>6.7100000000000007E-2</c:v>
                </c:pt>
                <c:pt idx="161">
                  <c:v>6.3200000000000006E-2</c:v>
                </c:pt>
                <c:pt idx="162">
                  <c:v>5.9760000000000001E-2</c:v>
                </c:pt>
                <c:pt idx="163">
                  <c:v>5.3940000000000002E-2</c:v>
                </c:pt>
                <c:pt idx="164">
                  <c:v>4.9209999999999997E-2</c:v>
                </c:pt>
                <c:pt idx="165">
                  <c:v>4.5280000000000001E-2</c:v>
                </c:pt>
                <c:pt idx="166">
                  <c:v>4.1959999999999997E-2</c:v>
                </c:pt>
                <c:pt idx="167">
                  <c:v>3.9120000000000002E-2</c:v>
                </c:pt>
                <c:pt idx="168">
                  <c:v>3.6659999999999998E-2</c:v>
                </c:pt>
                <c:pt idx="169">
                  <c:v>3.2599999999999997E-2</c:v>
                </c:pt>
                <c:pt idx="170">
                  <c:v>2.9389999999999999E-2</c:v>
                </c:pt>
                <c:pt idx="171">
                  <c:v>2.6780000000000002E-2</c:v>
                </c:pt>
                <c:pt idx="172">
                  <c:v>2.462E-2</c:v>
                </c:pt>
                <c:pt idx="173">
                  <c:v>2.2790000000000001E-2</c:v>
                </c:pt>
                <c:pt idx="174">
                  <c:v>2.1229999999999999E-2</c:v>
                </c:pt>
                <c:pt idx="175">
                  <c:v>1.9879999999999998E-2</c:v>
                </c:pt>
                <c:pt idx="176">
                  <c:v>1.8700000000000001E-2</c:v>
                </c:pt>
                <c:pt idx="177">
                  <c:v>1.7659999999999999E-2</c:v>
                </c:pt>
                <c:pt idx="178">
                  <c:v>1.6729999999999998E-2</c:v>
                </c:pt>
                <c:pt idx="179">
                  <c:v>1.5900000000000001E-2</c:v>
                </c:pt>
                <c:pt idx="180">
                  <c:v>1.448E-2</c:v>
                </c:pt>
                <c:pt idx="181">
                  <c:v>1.303E-2</c:v>
                </c:pt>
                <c:pt idx="182">
                  <c:v>1.1860000000000001E-2</c:v>
                </c:pt>
                <c:pt idx="183">
                  <c:v>1.089E-2</c:v>
                </c:pt>
                <c:pt idx="184">
                  <c:v>1.0070000000000001E-2</c:v>
                </c:pt>
                <c:pt idx="185">
                  <c:v>9.3760000000000007E-3</c:v>
                </c:pt>
                <c:pt idx="186">
                  <c:v>8.7720000000000003E-3</c:v>
                </c:pt>
                <c:pt idx="187">
                  <c:v>8.2450000000000006E-3</c:v>
                </c:pt>
                <c:pt idx="188">
                  <c:v>7.7799999999999996E-3</c:v>
                </c:pt>
                <c:pt idx="189">
                  <c:v>6.9969999999999997E-3</c:v>
                </c:pt>
                <c:pt idx="190">
                  <c:v>6.3629999999999997E-3</c:v>
                </c:pt>
                <c:pt idx="191">
                  <c:v>5.8389999999999996E-3</c:v>
                </c:pt>
                <c:pt idx="192">
                  <c:v>5.398E-3</c:v>
                </c:pt>
                <c:pt idx="193">
                  <c:v>5.0210000000000003E-3</c:v>
                </c:pt>
                <c:pt idx="194">
                  <c:v>4.6950000000000004E-3</c:v>
                </c:pt>
                <c:pt idx="195">
                  <c:v>4.1599999999999996E-3</c:v>
                </c:pt>
                <c:pt idx="196">
                  <c:v>3.7390000000000001E-3</c:v>
                </c:pt>
                <c:pt idx="197">
                  <c:v>3.398E-3</c:v>
                </c:pt>
                <c:pt idx="198">
                  <c:v>3.1159999999999998E-3</c:v>
                </c:pt>
                <c:pt idx="199">
                  <c:v>2.879E-3</c:v>
                </c:pt>
                <c:pt idx="200">
                  <c:v>2.6770000000000001E-3</c:v>
                </c:pt>
                <c:pt idx="201">
                  <c:v>2.5019999999999999E-3</c:v>
                </c:pt>
                <c:pt idx="202">
                  <c:v>2.3500000000000001E-3</c:v>
                </c:pt>
                <c:pt idx="203">
                  <c:v>2.215E-3</c:v>
                </c:pt>
                <c:pt idx="204">
                  <c:v>2.0960000000000002E-3</c:v>
                </c:pt>
                <c:pt idx="205">
                  <c:v>1.99E-3</c:v>
                </c:pt>
                <c:pt idx="206">
                  <c:v>1.807E-3</c:v>
                </c:pt>
                <c:pt idx="207">
                  <c:v>1.6230000000000001E-3</c:v>
                </c:pt>
                <c:pt idx="208">
                  <c:v>1.5410000000000001E-3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502-4AFC-8B49-B4663E76D5E4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'srim238U_(Ba,K)Fe2As2'!$D$20:$D$228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'srim238U_(Ba,K)Fe2As2'!$G$20:$G$228</c:f>
              <c:numCache>
                <c:formatCode>0.000E+00</c:formatCode>
                <c:ptCount val="209"/>
                <c:pt idx="0">
                  <c:v>2.1044999999999998</c:v>
                </c:pt>
                <c:pt idx="1">
                  <c:v>2.2114000000000003</c:v>
                </c:pt>
                <c:pt idx="2">
                  <c:v>2.3138999999999998</c:v>
                </c:pt>
                <c:pt idx="3">
                  <c:v>2.4099999999999997</c:v>
                </c:pt>
                <c:pt idx="4">
                  <c:v>2.5030000000000001</c:v>
                </c:pt>
                <c:pt idx="5">
                  <c:v>2.5916000000000001</c:v>
                </c:pt>
                <c:pt idx="6">
                  <c:v>2.6771000000000003</c:v>
                </c:pt>
                <c:pt idx="7">
                  <c:v>2.8384</c:v>
                </c:pt>
                <c:pt idx="8">
                  <c:v>2.9889999999999999</c:v>
                </c:pt>
                <c:pt idx="9">
                  <c:v>3.1301000000000001</c:v>
                </c:pt>
                <c:pt idx="10">
                  <c:v>3.2637</c:v>
                </c:pt>
                <c:pt idx="11">
                  <c:v>3.3898999999999999</c:v>
                </c:pt>
                <c:pt idx="12">
                  <c:v>3.5106000000000002</c:v>
                </c:pt>
                <c:pt idx="13">
                  <c:v>3.7351999999999999</c:v>
                </c:pt>
                <c:pt idx="14">
                  <c:v>3.9416000000000002</c:v>
                </c:pt>
                <c:pt idx="15">
                  <c:v>4.1330999999999998</c:v>
                </c:pt>
                <c:pt idx="16">
                  <c:v>4.3117999999999999</c:v>
                </c:pt>
                <c:pt idx="17">
                  <c:v>4.4786999999999999</c:v>
                </c:pt>
                <c:pt idx="18">
                  <c:v>4.6360999999999999</c:v>
                </c:pt>
                <c:pt idx="19">
                  <c:v>4.7858999999999998</c:v>
                </c:pt>
                <c:pt idx="20">
                  <c:v>4.9272999999999998</c:v>
                </c:pt>
                <c:pt idx="21">
                  <c:v>5.0621</c:v>
                </c:pt>
                <c:pt idx="22">
                  <c:v>5.1905999999999999</c:v>
                </c:pt>
                <c:pt idx="23">
                  <c:v>5.3127999999999993</c:v>
                </c:pt>
                <c:pt idx="24">
                  <c:v>5.5441000000000003</c:v>
                </c:pt>
                <c:pt idx="25">
                  <c:v>5.8075999999999999</c:v>
                </c:pt>
                <c:pt idx="26">
                  <c:v>6.0496999999999996</c:v>
                </c:pt>
                <c:pt idx="27">
                  <c:v>6.2725</c:v>
                </c:pt>
                <c:pt idx="28">
                  <c:v>6.4801000000000002</c:v>
                </c:pt>
                <c:pt idx="29">
                  <c:v>6.6729000000000003</c:v>
                </c:pt>
                <c:pt idx="30">
                  <c:v>6.8536999999999999</c:v>
                </c:pt>
                <c:pt idx="31">
                  <c:v>7.0238000000000005</c:v>
                </c:pt>
                <c:pt idx="32">
                  <c:v>7.1841999999999997</c:v>
                </c:pt>
                <c:pt idx="33">
                  <c:v>7.4801000000000002</c:v>
                </c:pt>
                <c:pt idx="34">
                  <c:v>7.7480000000000002</c:v>
                </c:pt>
                <c:pt idx="35">
                  <c:v>7.992</c:v>
                </c:pt>
                <c:pt idx="36">
                  <c:v>8.2164999999999999</c:v>
                </c:pt>
                <c:pt idx="37">
                  <c:v>8.4236000000000004</c:v>
                </c:pt>
                <c:pt idx="38">
                  <c:v>8.6165000000000003</c:v>
                </c:pt>
                <c:pt idx="39">
                  <c:v>8.9641999999999999</c:v>
                </c:pt>
                <c:pt idx="40">
                  <c:v>9.2713000000000001</c:v>
                </c:pt>
                <c:pt idx="41">
                  <c:v>9.5440000000000005</c:v>
                </c:pt>
                <c:pt idx="42">
                  <c:v>9.7910000000000004</c:v>
                </c:pt>
                <c:pt idx="43">
                  <c:v>10.015000000000001</c:v>
                </c:pt>
                <c:pt idx="44">
                  <c:v>10.218999999999999</c:v>
                </c:pt>
                <c:pt idx="45">
                  <c:v>10.406000000000001</c:v>
                </c:pt>
                <c:pt idx="46">
                  <c:v>10.58</c:v>
                </c:pt>
                <c:pt idx="47">
                  <c:v>10.739000000000001</c:v>
                </c:pt>
                <c:pt idx="48">
                  <c:v>10.888999999999999</c:v>
                </c:pt>
                <c:pt idx="49">
                  <c:v>11.028</c:v>
                </c:pt>
                <c:pt idx="50">
                  <c:v>11.28</c:v>
                </c:pt>
                <c:pt idx="51">
                  <c:v>11.552999999999999</c:v>
                </c:pt>
                <c:pt idx="52">
                  <c:v>11.795</c:v>
                </c:pt>
                <c:pt idx="53">
                  <c:v>12.004</c:v>
                </c:pt>
                <c:pt idx="54">
                  <c:v>12.189</c:v>
                </c:pt>
                <c:pt idx="55">
                  <c:v>12.35</c:v>
                </c:pt>
                <c:pt idx="56">
                  <c:v>12.5</c:v>
                </c:pt>
                <c:pt idx="57">
                  <c:v>12.635999999999999</c:v>
                </c:pt>
                <c:pt idx="58">
                  <c:v>12.751000000000001</c:v>
                </c:pt>
                <c:pt idx="59">
                  <c:v>12.964</c:v>
                </c:pt>
                <c:pt idx="60">
                  <c:v>13.058</c:v>
                </c:pt>
                <c:pt idx="61">
                  <c:v>13.116</c:v>
                </c:pt>
                <c:pt idx="62">
                  <c:v>13.193999999999999</c:v>
                </c:pt>
                <c:pt idx="63">
                  <c:v>13.285</c:v>
                </c:pt>
                <c:pt idx="64">
                  <c:v>13.369</c:v>
                </c:pt>
                <c:pt idx="65">
                  <c:v>13.553000000000001</c:v>
                </c:pt>
                <c:pt idx="66">
                  <c:v>13.709</c:v>
                </c:pt>
                <c:pt idx="67">
                  <c:v>13.837</c:v>
                </c:pt>
                <c:pt idx="68">
                  <c:v>13.919</c:v>
                </c:pt>
                <c:pt idx="69">
                  <c:v>13.977</c:v>
                </c:pt>
                <c:pt idx="70">
                  <c:v>14.006</c:v>
                </c:pt>
                <c:pt idx="71">
                  <c:v>14.018000000000001</c:v>
                </c:pt>
                <c:pt idx="72">
                  <c:v>14.009</c:v>
                </c:pt>
                <c:pt idx="73">
                  <c:v>14</c:v>
                </c:pt>
                <c:pt idx="74">
                  <c:v>13.975000000000001</c:v>
                </c:pt>
                <c:pt idx="75">
                  <c:v>13.954000000000001</c:v>
                </c:pt>
                <c:pt idx="76">
                  <c:v>13.898</c:v>
                </c:pt>
                <c:pt idx="77">
                  <c:v>13.827999999999999</c:v>
                </c:pt>
                <c:pt idx="78">
                  <c:v>13.765999999999998</c:v>
                </c:pt>
                <c:pt idx="79">
                  <c:v>13.716999999999999</c:v>
                </c:pt>
                <c:pt idx="80">
                  <c:v>13.682</c:v>
                </c:pt>
                <c:pt idx="81">
                  <c:v>13.66</c:v>
                </c:pt>
                <c:pt idx="82">
                  <c:v>13.65</c:v>
                </c:pt>
                <c:pt idx="83">
                  <c:v>13.649000000000001</c:v>
                </c:pt>
                <c:pt idx="84">
                  <c:v>13.656000000000001</c:v>
                </c:pt>
                <c:pt idx="85">
                  <c:v>13.690000000000001</c:v>
                </c:pt>
                <c:pt idx="86">
                  <c:v>13.738</c:v>
                </c:pt>
                <c:pt idx="87">
                  <c:v>13.792999999999999</c:v>
                </c:pt>
                <c:pt idx="88">
                  <c:v>13.847999999999999</c:v>
                </c:pt>
                <c:pt idx="89">
                  <c:v>13.901</c:v>
                </c:pt>
                <c:pt idx="90">
                  <c:v>13.949000000000002</c:v>
                </c:pt>
                <c:pt idx="91">
                  <c:v>14.023</c:v>
                </c:pt>
                <c:pt idx="92">
                  <c:v>14.066000000000001</c:v>
                </c:pt>
                <c:pt idx="93">
                  <c:v>14.082000000000001</c:v>
                </c:pt>
                <c:pt idx="94">
                  <c:v>14.074999999999999</c:v>
                </c:pt>
                <c:pt idx="95">
                  <c:v>14.052</c:v>
                </c:pt>
                <c:pt idx="96">
                  <c:v>14.018000000000001</c:v>
                </c:pt>
                <c:pt idx="97">
                  <c:v>13.98</c:v>
                </c:pt>
                <c:pt idx="98">
                  <c:v>13.942</c:v>
                </c:pt>
                <c:pt idx="99">
                  <c:v>13.907</c:v>
                </c:pt>
                <c:pt idx="100">
                  <c:v>13.877000000000001</c:v>
                </c:pt>
                <c:pt idx="101">
                  <c:v>13.857999999999999</c:v>
                </c:pt>
                <c:pt idx="102">
                  <c:v>13.849</c:v>
                </c:pt>
                <c:pt idx="103">
                  <c:v>13.914999999999999</c:v>
                </c:pt>
                <c:pt idx="104">
                  <c:v>14.068</c:v>
                </c:pt>
                <c:pt idx="105">
                  <c:v>14.31</c:v>
                </c:pt>
                <c:pt idx="106">
                  <c:v>14.635999999999999</c:v>
                </c:pt>
                <c:pt idx="107">
                  <c:v>15.031000000000001</c:v>
                </c:pt>
                <c:pt idx="108">
                  <c:v>15.493</c:v>
                </c:pt>
                <c:pt idx="109">
                  <c:v>16.016999999999999</c:v>
                </c:pt>
                <c:pt idx="110">
                  <c:v>16.583000000000002</c:v>
                </c:pt>
                <c:pt idx="111">
                  <c:v>17.821000000000002</c:v>
                </c:pt>
                <c:pt idx="112">
                  <c:v>19.179000000000002</c:v>
                </c:pt>
                <c:pt idx="113">
                  <c:v>20.588999999999999</c:v>
                </c:pt>
                <c:pt idx="114">
                  <c:v>22.036000000000001</c:v>
                </c:pt>
                <c:pt idx="115">
                  <c:v>23.498000000000001</c:v>
                </c:pt>
                <c:pt idx="116">
                  <c:v>24.941000000000003</c:v>
                </c:pt>
                <c:pt idx="117">
                  <c:v>27.763999999999999</c:v>
                </c:pt>
                <c:pt idx="118">
                  <c:v>30.454999999999998</c:v>
                </c:pt>
                <c:pt idx="119">
                  <c:v>32.975000000000001</c:v>
                </c:pt>
                <c:pt idx="120">
                  <c:v>35.330999999999996</c:v>
                </c:pt>
                <c:pt idx="121">
                  <c:v>37.529000000000003</c:v>
                </c:pt>
                <c:pt idx="122">
                  <c:v>39.566000000000003</c:v>
                </c:pt>
                <c:pt idx="123">
                  <c:v>41.4709</c:v>
                </c:pt>
                <c:pt idx="124">
                  <c:v>43.242100000000001</c:v>
                </c:pt>
                <c:pt idx="125">
                  <c:v>44.888400000000004</c:v>
                </c:pt>
                <c:pt idx="126">
                  <c:v>46.4392</c:v>
                </c:pt>
                <c:pt idx="127">
                  <c:v>47.883700000000005</c:v>
                </c:pt>
                <c:pt idx="128">
                  <c:v>50.521999999999998</c:v>
                </c:pt>
                <c:pt idx="129">
                  <c:v>53.398299999999999</c:v>
                </c:pt>
                <c:pt idx="130">
                  <c:v>55.915800000000004</c:v>
                </c:pt>
                <c:pt idx="131">
                  <c:v>58.131700000000002</c:v>
                </c:pt>
                <c:pt idx="132">
                  <c:v>60.094099999999997</c:v>
                </c:pt>
                <c:pt idx="133">
                  <c:v>61.861599999999996</c:v>
                </c:pt>
                <c:pt idx="134">
                  <c:v>63.453200000000002</c:v>
                </c:pt>
                <c:pt idx="135">
                  <c:v>64.898099999999999</c:v>
                </c:pt>
                <c:pt idx="136">
                  <c:v>66.225800000000007</c:v>
                </c:pt>
                <c:pt idx="137">
                  <c:v>68.547899999999998</c:v>
                </c:pt>
                <c:pt idx="138">
                  <c:v>70.716800000000006</c:v>
                </c:pt>
                <c:pt idx="139">
                  <c:v>72.360800000000012</c:v>
                </c:pt>
                <c:pt idx="140">
                  <c:v>73.618599999999986</c:v>
                </c:pt>
                <c:pt idx="141">
                  <c:v>74.879599999999996</c:v>
                </c:pt>
                <c:pt idx="142">
                  <c:v>75.972899999999996</c:v>
                </c:pt>
                <c:pt idx="143">
                  <c:v>77.765299999999996</c:v>
                </c:pt>
                <c:pt idx="144">
                  <c:v>79.133300000000006</c:v>
                </c:pt>
                <c:pt idx="145">
                  <c:v>80.165300000000002</c:v>
                </c:pt>
                <c:pt idx="146">
                  <c:v>80.950299999999999</c:v>
                </c:pt>
                <c:pt idx="147">
                  <c:v>81.537599999999998</c:v>
                </c:pt>
                <c:pt idx="148">
                  <c:v>81.946600000000004</c:v>
                </c:pt>
                <c:pt idx="149">
                  <c:v>82.227099999999993</c:v>
                </c:pt>
                <c:pt idx="150">
                  <c:v>82.388800000000003</c:v>
                </c:pt>
                <c:pt idx="151">
                  <c:v>82.451399999999992</c:v>
                </c:pt>
                <c:pt idx="152">
                  <c:v>82.444799999999987</c:v>
                </c:pt>
                <c:pt idx="153">
                  <c:v>82.358799999999988</c:v>
                </c:pt>
                <c:pt idx="154">
                  <c:v>82.028599999999997</c:v>
                </c:pt>
                <c:pt idx="155">
                  <c:v>81.358190000000008</c:v>
                </c:pt>
                <c:pt idx="156">
                  <c:v>80.49969999999999</c:v>
                </c:pt>
                <c:pt idx="157">
                  <c:v>79.50264</c:v>
                </c:pt>
                <c:pt idx="158">
                  <c:v>78.406660000000002</c:v>
                </c:pt>
                <c:pt idx="159">
                  <c:v>77.251540000000006</c:v>
                </c:pt>
                <c:pt idx="160">
                  <c:v>76.057099999999991</c:v>
                </c:pt>
                <c:pt idx="161">
                  <c:v>74.853200000000001</c:v>
                </c:pt>
                <c:pt idx="162">
                  <c:v>73.649760000000001</c:v>
                </c:pt>
                <c:pt idx="163">
                  <c:v>71.283940000000001</c:v>
                </c:pt>
                <c:pt idx="164">
                  <c:v>69.059210000000007</c:v>
                </c:pt>
                <c:pt idx="165">
                  <c:v>67.025280000000009</c:v>
                </c:pt>
                <c:pt idx="166">
                  <c:v>65.231960000000001</c:v>
                </c:pt>
                <c:pt idx="167">
                  <c:v>63.689119999999996</c:v>
                </c:pt>
                <c:pt idx="168">
                  <c:v>62.41666</c:v>
                </c:pt>
                <c:pt idx="169">
                  <c:v>59.072600000000001</c:v>
                </c:pt>
                <c:pt idx="170">
                  <c:v>55.949390000000001</c:v>
                </c:pt>
                <c:pt idx="171">
                  <c:v>53.186779999999999</c:v>
                </c:pt>
                <c:pt idx="172">
                  <c:v>50.724620000000002</c:v>
                </c:pt>
                <c:pt idx="173">
                  <c:v>48.512790000000003</c:v>
                </c:pt>
                <c:pt idx="174">
                  <c:v>46.531230000000001</c:v>
                </c:pt>
                <c:pt idx="175">
                  <c:v>44.729880000000001</c:v>
                </c:pt>
                <c:pt idx="176">
                  <c:v>43.098700000000001</c:v>
                </c:pt>
                <c:pt idx="177">
                  <c:v>41.607660000000003</c:v>
                </c:pt>
                <c:pt idx="178">
                  <c:v>40.236730000000001</c:v>
                </c:pt>
                <c:pt idx="179">
                  <c:v>38.985900000000001</c:v>
                </c:pt>
                <c:pt idx="180">
                  <c:v>36.744479999999996</c:v>
                </c:pt>
                <c:pt idx="181">
                  <c:v>34.37303</c:v>
                </c:pt>
                <c:pt idx="182">
                  <c:v>32.36186</c:v>
                </c:pt>
                <c:pt idx="183">
                  <c:v>30.65089</c:v>
                </c:pt>
                <c:pt idx="184">
                  <c:v>29.160069999999997</c:v>
                </c:pt>
                <c:pt idx="185">
                  <c:v>27.859376000000001</c:v>
                </c:pt>
                <c:pt idx="186">
                  <c:v>26.718772000000001</c:v>
                </c:pt>
                <c:pt idx="187">
                  <c:v>25.698245</c:v>
                </c:pt>
                <c:pt idx="188">
                  <c:v>24.787780000000001</c:v>
                </c:pt>
                <c:pt idx="189">
                  <c:v>23.236996999999999</c:v>
                </c:pt>
                <c:pt idx="190">
                  <c:v>21.946363000000002</c:v>
                </c:pt>
                <c:pt idx="191">
                  <c:v>20.875839000000003</c:v>
                </c:pt>
                <c:pt idx="192">
                  <c:v>19.955397999999999</c:v>
                </c:pt>
                <c:pt idx="193">
                  <c:v>19.175021000000001</c:v>
                </c:pt>
                <c:pt idx="194">
                  <c:v>18.494695</c:v>
                </c:pt>
                <c:pt idx="195">
                  <c:v>17.364159999999998</c:v>
                </c:pt>
                <c:pt idx="196">
                  <c:v>16.483739</c:v>
                </c:pt>
                <c:pt idx="197">
                  <c:v>15.763398</c:v>
                </c:pt>
                <c:pt idx="198">
                  <c:v>15.183116</c:v>
                </c:pt>
                <c:pt idx="199">
                  <c:v>14.692879</c:v>
                </c:pt>
                <c:pt idx="200">
                  <c:v>14.282677</c:v>
                </c:pt>
                <c:pt idx="201">
                  <c:v>13.942501999999999</c:v>
                </c:pt>
                <c:pt idx="202">
                  <c:v>13.64235</c:v>
                </c:pt>
                <c:pt idx="203">
                  <c:v>13.382215</c:v>
                </c:pt>
                <c:pt idx="204">
                  <c:v>13.162096</c:v>
                </c:pt>
                <c:pt idx="205">
                  <c:v>12.97199</c:v>
                </c:pt>
                <c:pt idx="206">
                  <c:v>12.651807</c:v>
                </c:pt>
                <c:pt idx="207">
                  <c:v>12.351623</c:v>
                </c:pt>
                <c:pt idx="208">
                  <c:v>12.231541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502-4AFC-8B49-B4663E76D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22232"/>
        <c:axId val="639828112"/>
      </c:scatterChart>
      <c:valAx>
        <c:axId val="63982223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28112"/>
        <c:crosses val="autoZero"/>
        <c:crossBetween val="midCat"/>
        <c:majorUnit val="10"/>
      </c:valAx>
      <c:valAx>
        <c:axId val="639828112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2223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934128569749676"/>
          <c:y val="0.31356847954135397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'old238U_BaFe2(As,P)2'!$P$5</c:f>
          <c:strCache>
            <c:ptCount val="1"/>
            <c:pt idx="0">
              <c:v>old238U_BaFe2(As,P)2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'old238U_BaFe2(As,P)2'!$D$20:$D$228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'old238U_BaFe2(As,P)2'!$J$20:$J$228</c:f>
              <c:numCache>
                <c:formatCode>0.000</c:formatCode>
                <c:ptCount val="209"/>
                <c:pt idx="0">
                  <c:v>3.8999999999999998E-3</c:v>
                </c:pt>
                <c:pt idx="1">
                  <c:v>4.1000000000000003E-3</c:v>
                </c:pt>
                <c:pt idx="2">
                  <c:v>4.2000000000000006E-3</c:v>
                </c:pt>
                <c:pt idx="3">
                  <c:v>4.3999999999999994E-3</c:v>
                </c:pt>
                <c:pt idx="4">
                  <c:v>4.4999999999999997E-3</c:v>
                </c:pt>
                <c:pt idx="5">
                  <c:v>4.7000000000000002E-3</c:v>
                </c:pt>
                <c:pt idx="6">
                  <c:v>4.8000000000000004E-3</c:v>
                </c:pt>
                <c:pt idx="7">
                  <c:v>5.0999999999999995E-3</c:v>
                </c:pt>
                <c:pt idx="8">
                  <c:v>5.3E-3</c:v>
                </c:pt>
                <c:pt idx="9">
                  <c:v>5.4999999999999997E-3</c:v>
                </c:pt>
                <c:pt idx="10">
                  <c:v>5.8000000000000005E-3</c:v>
                </c:pt>
                <c:pt idx="11">
                  <c:v>6.0000000000000001E-3</c:v>
                </c:pt>
                <c:pt idx="12">
                  <c:v>6.1999999999999998E-3</c:v>
                </c:pt>
                <c:pt idx="13">
                  <c:v>6.6E-3</c:v>
                </c:pt>
                <c:pt idx="14">
                  <c:v>6.9000000000000008E-3</c:v>
                </c:pt>
                <c:pt idx="15">
                  <c:v>7.2999999999999992E-3</c:v>
                </c:pt>
                <c:pt idx="16">
                  <c:v>7.6E-3</c:v>
                </c:pt>
                <c:pt idx="17">
                  <c:v>8.0000000000000002E-3</c:v>
                </c:pt>
                <c:pt idx="18">
                  <c:v>8.3000000000000001E-3</c:v>
                </c:pt>
                <c:pt idx="19">
                  <c:v>8.6E-3</c:v>
                </c:pt>
                <c:pt idx="20">
                  <c:v>8.8999999999999999E-3</c:v>
                </c:pt>
                <c:pt idx="21">
                  <c:v>9.1999999999999998E-3</c:v>
                </c:pt>
                <c:pt idx="22">
                  <c:v>9.4999999999999998E-3</c:v>
                </c:pt>
                <c:pt idx="23">
                  <c:v>9.7999999999999997E-3</c:v>
                </c:pt>
                <c:pt idx="24">
                  <c:v>1.03E-2</c:v>
                </c:pt>
                <c:pt idx="25">
                  <c:v>1.09E-2</c:v>
                </c:pt>
                <c:pt idx="26">
                  <c:v>1.1600000000000001E-2</c:v>
                </c:pt>
                <c:pt idx="27">
                  <c:v>1.2199999999999999E-2</c:v>
                </c:pt>
                <c:pt idx="28">
                  <c:v>1.2800000000000001E-2</c:v>
                </c:pt>
                <c:pt idx="29">
                  <c:v>1.3300000000000001E-2</c:v>
                </c:pt>
                <c:pt idx="30">
                  <c:v>1.3900000000000001E-2</c:v>
                </c:pt>
                <c:pt idx="31">
                  <c:v>1.44E-2</c:v>
                </c:pt>
                <c:pt idx="32">
                  <c:v>1.49E-2</c:v>
                </c:pt>
                <c:pt idx="33">
                  <c:v>1.6E-2</c:v>
                </c:pt>
                <c:pt idx="34">
                  <c:v>1.7000000000000001E-2</c:v>
                </c:pt>
                <c:pt idx="35">
                  <c:v>1.7899999999999999E-2</c:v>
                </c:pt>
                <c:pt idx="36">
                  <c:v>1.89E-2</c:v>
                </c:pt>
                <c:pt idx="37">
                  <c:v>1.9800000000000002E-2</c:v>
                </c:pt>
                <c:pt idx="38">
                  <c:v>2.07E-2</c:v>
                </c:pt>
                <c:pt idx="39">
                  <c:v>2.24E-2</c:v>
                </c:pt>
                <c:pt idx="40">
                  <c:v>2.41E-2</c:v>
                </c:pt>
                <c:pt idx="41">
                  <c:v>2.5700000000000001E-2</c:v>
                </c:pt>
                <c:pt idx="42">
                  <c:v>2.7400000000000001E-2</c:v>
                </c:pt>
                <c:pt idx="43">
                  <c:v>2.8899999999999999E-2</c:v>
                </c:pt>
                <c:pt idx="44">
                  <c:v>3.0499999999999999E-2</c:v>
                </c:pt>
                <c:pt idx="45">
                  <c:v>3.2000000000000001E-2</c:v>
                </c:pt>
                <c:pt idx="46">
                  <c:v>3.3500000000000002E-2</c:v>
                </c:pt>
                <c:pt idx="47">
                  <c:v>3.49E-2</c:v>
                </c:pt>
                <c:pt idx="48">
                  <c:v>3.6400000000000002E-2</c:v>
                </c:pt>
                <c:pt idx="49">
                  <c:v>3.78E-2</c:v>
                </c:pt>
                <c:pt idx="50">
                  <c:v>4.0600000000000004E-2</c:v>
                </c:pt>
                <c:pt idx="51">
                  <c:v>4.41E-2</c:v>
                </c:pt>
                <c:pt idx="52">
                  <c:v>4.7500000000000001E-2</c:v>
                </c:pt>
                <c:pt idx="53">
                  <c:v>5.0799999999999998E-2</c:v>
                </c:pt>
                <c:pt idx="54">
                  <c:v>5.4100000000000002E-2</c:v>
                </c:pt>
                <c:pt idx="55">
                  <c:v>5.7399999999999993E-2</c:v>
                </c:pt>
                <c:pt idx="56">
                  <c:v>6.0600000000000001E-2</c:v>
                </c:pt>
                <c:pt idx="57">
                  <c:v>6.3799999999999996E-2</c:v>
                </c:pt>
                <c:pt idx="58">
                  <c:v>6.7000000000000004E-2</c:v>
                </c:pt>
                <c:pt idx="59">
                  <c:v>7.3200000000000001E-2</c:v>
                </c:pt>
                <c:pt idx="60">
                  <c:v>7.9399999999999998E-2</c:v>
                </c:pt>
                <c:pt idx="61">
                  <c:v>8.5599999999999996E-2</c:v>
                </c:pt>
                <c:pt idx="62">
                  <c:v>9.1800000000000007E-2</c:v>
                </c:pt>
                <c:pt idx="63">
                  <c:v>9.8000000000000004E-2</c:v>
                </c:pt>
                <c:pt idx="64">
                  <c:v>0.1041</c:v>
                </c:pt>
                <c:pt idx="65">
                  <c:v>0.1163</c:v>
                </c:pt>
                <c:pt idx="66">
                  <c:v>0.12840000000000001</c:v>
                </c:pt>
                <c:pt idx="67">
                  <c:v>0.14030000000000001</c:v>
                </c:pt>
                <c:pt idx="68">
                  <c:v>0.1522</c:v>
                </c:pt>
                <c:pt idx="69">
                  <c:v>0.1641</c:v>
                </c:pt>
                <c:pt idx="70">
                  <c:v>0.1759</c:v>
                </c:pt>
                <c:pt idx="71">
                  <c:v>0.18779999999999999</c:v>
                </c:pt>
                <c:pt idx="72">
                  <c:v>0.1996</c:v>
                </c:pt>
                <c:pt idx="73">
                  <c:v>0.21150000000000002</c:v>
                </c:pt>
                <c:pt idx="74">
                  <c:v>0.22339999999999999</c:v>
                </c:pt>
                <c:pt idx="75">
                  <c:v>0.23530000000000001</c:v>
                </c:pt>
                <c:pt idx="76">
                  <c:v>0.25929999999999997</c:v>
                </c:pt>
                <c:pt idx="77">
                  <c:v>0.28949999999999998</c:v>
                </c:pt>
                <c:pt idx="78">
                  <c:v>0.31989999999999996</c:v>
                </c:pt>
                <c:pt idx="79">
                  <c:v>0.35049999999999998</c:v>
                </c:pt>
                <c:pt idx="80">
                  <c:v>0.38119999999999998</c:v>
                </c:pt>
                <c:pt idx="81">
                  <c:v>0.41200000000000003</c:v>
                </c:pt>
                <c:pt idx="82">
                  <c:v>0.44279999999999997</c:v>
                </c:pt>
                <c:pt idx="83">
                  <c:v>0.47380000000000005</c:v>
                </c:pt>
                <c:pt idx="84">
                  <c:v>0.50469999999999993</c:v>
                </c:pt>
                <c:pt idx="85">
                  <c:v>0.5665</c:v>
                </c:pt>
                <c:pt idx="86">
                  <c:v>0.62830000000000008</c:v>
                </c:pt>
                <c:pt idx="87">
                  <c:v>0.68989999999999996</c:v>
                </c:pt>
                <c:pt idx="88">
                  <c:v>0.75129999999999997</c:v>
                </c:pt>
                <c:pt idx="89">
                  <c:v>0.81259999999999999</c:v>
                </c:pt>
                <c:pt idx="90">
                  <c:v>0.87370000000000003</c:v>
                </c:pt>
                <c:pt idx="91">
                  <c:v>0.99570000000000003</c:v>
                </c:pt>
                <c:pt idx="92" formatCode="0.00">
                  <c:v>1.1200000000000001</c:v>
                </c:pt>
                <c:pt idx="93" formatCode="0.00">
                  <c:v>1.24</c:v>
                </c:pt>
                <c:pt idx="94" formatCode="0.00">
                  <c:v>1.36</c:v>
                </c:pt>
                <c:pt idx="95" formatCode="0.00">
                  <c:v>1.48</c:v>
                </c:pt>
                <c:pt idx="96" formatCode="0.00">
                  <c:v>1.61</c:v>
                </c:pt>
                <c:pt idx="97" formatCode="0.00">
                  <c:v>1.73</c:v>
                </c:pt>
                <c:pt idx="98" formatCode="0.00">
                  <c:v>1.85</c:v>
                </c:pt>
                <c:pt idx="99" formatCode="0.00">
                  <c:v>1.98</c:v>
                </c:pt>
                <c:pt idx="100" formatCode="0.00">
                  <c:v>2.1</c:v>
                </c:pt>
                <c:pt idx="101" formatCode="0.00">
                  <c:v>2.23</c:v>
                </c:pt>
                <c:pt idx="102" formatCode="0.00">
                  <c:v>2.48</c:v>
                </c:pt>
                <c:pt idx="103" formatCode="0.00">
                  <c:v>2.79</c:v>
                </c:pt>
                <c:pt idx="104" formatCode="0.00">
                  <c:v>3.11</c:v>
                </c:pt>
                <c:pt idx="105" formatCode="0.00">
                  <c:v>3.42</c:v>
                </c:pt>
                <c:pt idx="106" formatCode="0.00">
                  <c:v>3.72</c:v>
                </c:pt>
                <c:pt idx="107" formatCode="0.00">
                  <c:v>4.0199999999999996</c:v>
                </c:pt>
                <c:pt idx="108" formatCode="0.00">
                  <c:v>4.3099999999999996</c:v>
                </c:pt>
                <c:pt idx="109" formatCode="0.00">
                  <c:v>4.59</c:v>
                </c:pt>
                <c:pt idx="110" formatCode="0.00">
                  <c:v>4.8600000000000003</c:v>
                </c:pt>
                <c:pt idx="111" formatCode="0.00">
                  <c:v>5.38</c:v>
                </c:pt>
                <c:pt idx="112" formatCode="0.00">
                  <c:v>5.87</c:v>
                </c:pt>
                <c:pt idx="113" formatCode="0.00">
                  <c:v>6.32</c:v>
                </c:pt>
                <c:pt idx="114" formatCode="0.00">
                  <c:v>6.74</c:v>
                </c:pt>
                <c:pt idx="115" formatCode="0.00">
                  <c:v>7.14</c:v>
                </c:pt>
                <c:pt idx="116" formatCode="0.00">
                  <c:v>7.51</c:v>
                </c:pt>
                <c:pt idx="117" formatCode="0.00">
                  <c:v>8.1999999999999993</c:v>
                </c:pt>
                <c:pt idx="118" formatCode="0.00">
                  <c:v>8.83</c:v>
                </c:pt>
                <c:pt idx="119" formatCode="0.00">
                  <c:v>9.4</c:v>
                </c:pt>
                <c:pt idx="120" formatCode="0.00">
                  <c:v>9.94</c:v>
                </c:pt>
                <c:pt idx="121" formatCode="0.00">
                  <c:v>10.44</c:v>
                </c:pt>
                <c:pt idx="122" formatCode="0.00">
                  <c:v>10.92</c:v>
                </c:pt>
                <c:pt idx="123" formatCode="0.00">
                  <c:v>11.37</c:v>
                </c:pt>
                <c:pt idx="124" formatCode="0.00">
                  <c:v>11.81</c:v>
                </c:pt>
                <c:pt idx="125" formatCode="0.00">
                  <c:v>12.23</c:v>
                </c:pt>
                <c:pt idx="126" formatCode="0.00">
                  <c:v>12.63</c:v>
                </c:pt>
                <c:pt idx="127" formatCode="0.00">
                  <c:v>13.03</c:v>
                </c:pt>
                <c:pt idx="128" formatCode="0.00">
                  <c:v>13.78</c:v>
                </c:pt>
                <c:pt idx="129" formatCode="0.00">
                  <c:v>14.67</c:v>
                </c:pt>
                <c:pt idx="130" formatCode="0.00">
                  <c:v>15.52</c:v>
                </c:pt>
                <c:pt idx="131" formatCode="0.00">
                  <c:v>16.34</c:v>
                </c:pt>
                <c:pt idx="132" formatCode="0.00">
                  <c:v>17.13</c:v>
                </c:pt>
                <c:pt idx="133" formatCode="0.00">
                  <c:v>17.899999999999999</c:v>
                </c:pt>
                <c:pt idx="134" formatCode="0.00">
                  <c:v>18.649999999999999</c:v>
                </c:pt>
                <c:pt idx="135" formatCode="0.00">
                  <c:v>19.38</c:v>
                </c:pt>
                <c:pt idx="136" formatCode="0.00">
                  <c:v>20.09</c:v>
                </c:pt>
                <c:pt idx="137" formatCode="0.00">
                  <c:v>21.49</c:v>
                </c:pt>
                <c:pt idx="138" formatCode="0.00">
                  <c:v>22.84</c:v>
                </c:pt>
                <c:pt idx="139" formatCode="0.00">
                  <c:v>24.15</c:v>
                </c:pt>
                <c:pt idx="140" formatCode="0.00">
                  <c:v>25.45</c:v>
                </c:pt>
                <c:pt idx="141" formatCode="0.00">
                  <c:v>26.72</c:v>
                </c:pt>
                <c:pt idx="142" formatCode="0.00">
                  <c:v>27.97</c:v>
                </c:pt>
                <c:pt idx="143" formatCode="0.00">
                  <c:v>30.42</c:v>
                </c:pt>
                <c:pt idx="144" formatCode="0.00">
                  <c:v>32.83</c:v>
                </c:pt>
                <c:pt idx="145" formatCode="0.00">
                  <c:v>35.200000000000003</c:v>
                </c:pt>
                <c:pt idx="146" formatCode="0.00">
                  <c:v>37.549999999999997</c:v>
                </c:pt>
                <c:pt idx="147" formatCode="0.00">
                  <c:v>39.880000000000003</c:v>
                </c:pt>
                <c:pt idx="148" formatCode="0.00">
                  <c:v>42.19</c:v>
                </c:pt>
                <c:pt idx="149" formatCode="0.00">
                  <c:v>44.49</c:v>
                </c:pt>
                <c:pt idx="150" formatCode="0.00">
                  <c:v>46.78</c:v>
                </c:pt>
                <c:pt idx="151" formatCode="0.00">
                  <c:v>49.07</c:v>
                </c:pt>
                <c:pt idx="152" formatCode="0.00">
                  <c:v>51.36</c:v>
                </c:pt>
                <c:pt idx="153" formatCode="0.00">
                  <c:v>53.64</c:v>
                </c:pt>
                <c:pt idx="154" formatCode="0.00">
                  <c:v>58.22</c:v>
                </c:pt>
                <c:pt idx="155" formatCode="0.00">
                  <c:v>63.98</c:v>
                </c:pt>
                <c:pt idx="156" formatCode="0.00">
                  <c:v>69.78</c:v>
                </c:pt>
                <c:pt idx="157" formatCode="0.00">
                  <c:v>75.64</c:v>
                </c:pt>
                <c:pt idx="158" formatCode="0.00">
                  <c:v>81.58</c:v>
                </c:pt>
                <c:pt idx="159" formatCode="0.00">
                  <c:v>87.6</c:v>
                </c:pt>
                <c:pt idx="160" formatCode="0.00">
                  <c:v>93.71</c:v>
                </c:pt>
                <c:pt idx="161" formatCode="0.00">
                  <c:v>99.91</c:v>
                </c:pt>
                <c:pt idx="162" formatCode="0.00">
                  <c:v>106.22</c:v>
                </c:pt>
                <c:pt idx="163" formatCode="0.00">
                  <c:v>119.15</c:v>
                </c:pt>
                <c:pt idx="164" formatCode="0.00">
                  <c:v>132.51</c:v>
                </c:pt>
                <c:pt idx="165" formatCode="0.00">
                  <c:v>146.31</c:v>
                </c:pt>
                <c:pt idx="166" formatCode="0.00">
                  <c:v>160.53</c:v>
                </c:pt>
                <c:pt idx="167" formatCode="0.00">
                  <c:v>175.13</c:v>
                </c:pt>
                <c:pt idx="168" formatCode="0.00">
                  <c:v>190.07</c:v>
                </c:pt>
                <c:pt idx="169" formatCode="0.00">
                  <c:v>221.11</c:v>
                </c:pt>
                <c:pt idx="170" formatCode="0.00">
                  <c:v>253.9</c:v>
                </c:pt>
                <c:pt idx="171" formatCode="0.00">
                  <c:v>288.45</c:v>
                </c:pt>
                <c:pt idx="172" formatCode="0.00">
                  <c:v>324.74</c:v>
                </c:pt>
                <c:pt idx="173" formatCode="0.00">
                  <c:v>362.73</c:v>
                </c:pt>
                <c:pt idx="174" formatCode="0.00">
                  <c:v>402.39</c:v>
                </c:pt>
                <c:pt idx="175" formatCode="0.00">
                  <c:v>443.69</c:v>
                </c:pt>
                <c:pt idx="176" formatCode="0.00">
                  <c:v>486.6</c:v>
                </c:pt>
                <c:pt idx="177" formatCode="0.00">
                  <c:v>531.09</c:v>
                </c:pt>
                <c:pt idx="178" formatCode="0.00">
                  <c:v>577.13</c:v>
                </c:pt>
                <c:pt idx="179" formatCode="0.00">
                  <c:v>624.70000000000005</c:v>
                </c:pt>
                <c:pt idx="180" formatCode="0.00">
                  <c:v>724.27</c:v>
                </c:pt>
                <c:pt idx="181" formatCode="0.00">
                  <c:v>856.82</c:v>
                </c:pt>
                <c:pt idx="182" formatCode="0.00">
                  <c:v>998.04</c:v>
                </c:pt>
                <c:pt idx="183" formatCode="0.0">
                  <c:v>1150</c:v>
                </c:pt>
                <c:pt idx="184" formatCode="0.0">
                  <c:v>1310</c:v>
                </c:pt>
                <c:pt idx="185" formatCode="0.0">
                  <c:v>1470</c:v>
                </c:pt>
                <c:pt idx="186" formatCode="0.0">
                  <c:v>1640</c:v>
                </c:pt>
                <c:pt idx="187" formatCode="0.0">
                  <c:v>1820</c:v>
                </c:pt>
                <c:pt idx="188" formatCode="0.0">
                  <c:v>2009.9999999999998</c:v>
                </c:pt>
                <c:pt idx="189" formatCode="0.0">
                  <c:v>2400</c:v>
                </c:pt>
                <c:pt idx="190" formatCode="0.0">
                  <c:v>2820</c:v>
                </c:pt>
                <c:pt idx="191" formatCode="0.0">
                  <c:v>3260</c:v>
                </c:pt>
                <c:pt idx="192" formatCode="0.0">
                  <c:v>3720</c:v>
                </c:pt>
                <c:pt idx="193" formatCode="0.0">
                  <c:v>4200</c:v>
                </c:pt>
                <c:pt idx="194" formatCode="0.0">
                  <c:v>4700</c:v>
                </c:pt>
                <c:pt idx="195" formatCode="0.0">
                  <c:v>5750</c:v>
                </c:pt>
                <c:pt idx="196" formatCode="0.0">
                  <c:v>6870</c:v>
                </c:pt>
                <c:pt idx="197" formatCode="0.0">
                  <c:v>8029.9999999999991</c:v>
                </c:pt>
                <c:pt idx="198" formatCode="0.0">
                  <c:v>9250</c:v>
                </c:pt>
                <c:pt idx="199" formatCode="0.0">
                  <c:v>10510</c:v>
                </c:pt>
                <c:pt idx="200" formatCode="0.0">
                  <c:v>11810</c:v>
                </c:pt>
                <c:pt idx="201" formatCode="0.0">
                  <c:v>13150</c:v>
                </c:pt>
                <c:pt idx="202" formatCode="0.0">
                  <c:v>14510</c:v>
                </c:pt>
                <c:pt idx="203" formatCode="0.0">
                  <c:v>15900</c:v>
                </c:pt>
                <c:pt idx="204" formatCode="0.0">
                  <c:v>17320</c:v>
                </c:pt>
                <c:pt idx="205" formatCode="0.0">
                  <c:v>18760</c:v>
                </c:pt>
                <c:pt idx="206" formatCode="0.0">
                  <c:v>21700</c:v>
                </c:pt>
                <c:pt idx="207" formatCode="0.0">
                  <c:v>25470</c:v>
                </c:pt>
                <c:pt idx="208" formatCode="0.0">
                  <c:v>27460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73-4386-A1C8-C69480F09375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'old238U_BaFe2(As,P)2'!$D$20:$D$228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'old238U_BaFe2(As,P)2'!$M$20:$M$228</c:f>
              <c:numCache>
                <c:formatCode>0.000</c:formatCode>
                <c:ptCount val="209"/>
                <c:pt idx="0">
                  <c:v>1.7000000000000001E-3</c:v>
                </c:pt>
                <c:pt idx="1">
                  <c:v>1.8E-3</c:v>
                </c:pt>
                <c:pt idx="2">
                  <c:v>1.9E-3</c:v>
                </c:pt>
                <c:pt idx="3">
                  <c:v>1.9E-3</c:v>
                </c:pt>
                <c:pt idx="4">
                  <c:v>2E-3</c:v>
                </c:pt>
                <c:pt idx="5">
                  <c:v>2E-3</c:v>
                </c:pt>
                <c:pt idx="6">
                  <c:v>2.1000000000000003E-3</c:v>
                </c:pt>
                <c:pt idx="7">
                  <c:v>2.1999999999999997E-3</c:v>
                </c:pt>
                <c:pt idx="8">
                  <c:v>2.3E-3</c:v>
                </c:pt>
                <c:pt idx="9">
                  <c:v>2.4000000000000002E-3</c:v>
                </c:pt>
                <c:pt idx="10">
                  <c:v>2.5000000000000001E-3</c:v>
                </c:pt>
                <c:pt idx="11">
                  <c:v>2.5000000000000001E-3</c:v>
                </c:pt>
                <c:pt idx="12">
                  <c:v>2.5999999999999999E-3</c:v>
                </c:pt>
                <c:pt idx="13">
                  <c:v>2.8E-3</c:v>
                </c:pt>
                <c:pt idx="14">
                  <c:v>2.9000000000000002E-3</c:v>
                </c:pt>
                <c:pt idx="15">
                  <c:v>3.0000000000000001E-3</c:v>
                </c:pt>
                <c:pt idx="16">
                  <c:v>3.2000000000000002E-3</c:v>
                </c:pt>
                <c:pt idx="17">
                  <c:v>3.3E-3</c:v>
                </c:pt>
                <c:pt idx="18">
                  <c:v>3.4000000000000002E-3</c:v>
                </c:pt>
                <c:pt idx="19">
                  <c:v>3.5000000000000005E-3</c:v>
                </c:pt>
                <c:pt idx="20">
                  <c:v>3.5999999999999999E-3</c:v>
                </c:pt>
                <c:pt idx="21">
                  <c:v>3.6999999999999997E-3</c:v>
                </c:pt>
                <c:pt idx="22">
                  <c:v>3.8E-3</c:v>
                </c:pt>
                <c:pt idx="23">
                  <c:v>3.8999999999999998E-3</c:v>
                </c:pt>
                <c:pt idx="24">
                  <c:v>4.1000000000000003E-3</c:v>
                </c:pt>
                <c:pt idx="25">
                  <c:v>4.3E-3</c:v>
                </c:pt>
                <c:pt idx="26">
                  <c:v>4.4999999999999997E-3</c:v>
                </c:pt>
                <c:pt idx="27">
                  <c:v>4.7000000000000002E-3</c:v>
                </c:pt>
                <c:pt idx="28">
                  <c:v>4.8999999999999998E-3</c:v>
                </c:pt>
                <c:pt idx="29">
                  <c:v>5.0999999999999995E-3</c:v>
                </c:pt>
                <c:pt idx="30">
                  <c:v>5.3E-3</c:v>
                </c:pt>
                <c:pt idx="31">
                  <c:v>5.4999999999999997E-3</c:v>
                </c:pt>
                <c:pt idx="32">
                  <c:v>5.7000000000000002E-3</c:v>
                </c:pt>
                <c:pt idx="33">
                  <c:v>6.0000000000000001E-3</c:v>
                </c:pt>
                <c:pt idx="34">
                  <c:v>6.3E-3</c:v>
                </c:pt>
                <c:pt idx="35">
                  <c:v>6.6E-3</c:v>
                </c:pt>
                <c:pt idx="36">
                  <c:v>6.9000000000000008E-3</c:v>
                </c:pt>
                <c:pt idx="37">
                  <c:v>7.1999999999999998E-3</c:v>
                </c:pt>
                <c:pt idx="38">
                  <c:v>7.3999999999999995E-3</c:v>
                </c:pt>
                <c:pt idx="39">
                  <c:v>8.0000000000000002E-3</c:v>
                </c:pt>
                <c:pt idx="40">
                  <c:v>8.5000000000000006E-3</c:v>
                </c:pt>
                <c:pt idx="41">
                  <c:v>8.8999999999999999E-3</c:v>
                </c:pt>
                <c:pt idx="42">
                  <c:v>9.4000000000000004E-3</c:v>
                </c:pt>
                <c:pt idx="43">
                  <c:v>9.9000000000000008E-3</c:v>
                </c:pt>
                <c:pt idx="44">
                  <c:v>1.03E-2</c:v>
                </c:pt>
                <c:pt idx="45">
                  <c:v>1.0699999999999999E-2</c:v>
                </c:pt>
                <c:pt idx="46">
                  <c:v>1.12E-2</c:v>
                </c:pt>
                <c:pt idx="47">
                  <c:v>1.1600000000000001E-2</c:v>
                </c:pt>
                <c:pt idx="48">
                  <c:v>1.2E-2</c:v>
                </c:pt>
                <c:pt idx="49">
                  <c:v>1.24E-2</c:v>
                </c:pt>
                <c:pt idx="50">
                  <c:v>1.32E-2</c:v>
                </c:pt>
                <c:pt idx="51">
                  <c:v>1.4099999999999998E-2</c:v>
                </c:pt>
                <c:pt idx="52">
                  <c:v>1.4999999999999999E-2</c:v>
                </c:pt>
                <c:pt idx="53">
                  <c:v>1.5900000000000001E-2</c:v>
                </c:pt>
                <c:pt idx="54">
                  <c:v>1.6800000000000002E-2</c:v>
                </c:pt>
                <c:pt idx="55">
                  <c:v>1.7599999999999998E-2</c:v>
                </c:pt>
                <c:pt idx="56">
                  <c:v>1.8499999999999999E-2</c:v>
                </c:pt>
                <c:pt idx="57">
                  <c:v>1.9300000000000001E-2</c:v>
                </c:pt>
                <c:pt idx="58">
                  <c:v>2.01E-2</c:v>
                </c:pt>
                <c:pt idx="59">
                  <c:v>2.1700000000000001E-2</c:v>
                </c:pt>
                <c:pt idx="60">
                  <c:v>2.3300000000000001E-2</c:v>
                </c:pt>
                <c:pt idx="61">
                  <c:v>2.4899999999999999E-2</c:v>
                </c:pt>
                <c:pt idx="62">
                  <c:v>2.64E-2</c:v>
                </c:pt>
                <c:pt idx="63">
                  <c:v>2.7900000000000001E-2</c:v>
                </c:pt>
                <c:pt idx="64">
                  <c:v>2.9399999999999999E-2</c:v>
                </c:pt>
                <c:pt idx="65">
                  <c:v>3.2399999999999998E-2</c:v>
                </c:pt>
                <c:pt idx="66">
                  <c:v>3.5299999999999998E-2</c:v>
                </c:pt>
                <c:pt idx="67">
                  <c:v>3.8100000000000002E-2</c:v>
                </c:pt>
                <c:pt idx="68">
                  <c:v>4.0799999999999996E-2</c:v>
                </c:pt>
                <c:pt idx="69">
                  <c:v>4.3499999999999997E-2</c:v>
                </c:pt>
                <c:pt idx="70">
                  <c:v>4.6200000000000005E-2</c:v>
                </c:pt>
                <c:pt idx="71">
                  <c:v>4.8799999999999996E-2</c:v>
                </c:pt>
                <c:pt idx="72">
                  <c:v>5.1400000000000001E-2</c:v>
                </c:pt>
                <c:pt idx="73">
                  <c:v>5.3900000000000003E-2</c:v>
                </c:pt>
                <c:pt idx="74">
                  <c:v>5.6499999999999995E-2</c:v>
                </c:pt>
                <c:pt idx="75">
                  <c:v>5.8999999999999997E-2</c:v>
                </c:pt>
                <c:pt idx="76">
                  <c:v>6.4000000000000001E-2</c:v>
                </c:pt>
                <c:pt idx="77">
                  <c:v>7.0199999999999999E-2</c:v>
                </c:pt>
                <c:pt idx="78">
                  <c:v>7.6300000000000007E-2</c:v>
                </c:pt>
                <c:pt idx="79">
                  <c:v>8.2199999999999995E-2</c:v>
                </c:pt>
                <c:pt idx="80">
                  <c:v>8.8099999999999998E-2</c:v>
                </c:pt>
                <c:pt idx="81">
                  <c:v>9.3899999999999997E-2</c:v>
                </c:pt>
                <c:pt idx="82">
                  <c:v>9.9500000000000005E-2</c:v>
                </c:pt>
                <c:pt idx="83">
                  <c:v>0.10500000000000001</c:v>
                </c:pt>
                <c:pt idx="84">
                  <c:v>0.11040000000000001</c:v>
                </c:pt>
                <c:pt idx="85">
                  <c:v>0.121</c:v>
                </c:pt>
                <c:pt idx="86">
                  <c:v>0.13109999999999999</c:v>
                </c:pt>
                <c:pt idx="87">
                  <c:v>0.1409</c:v>
                </c:pt>
                <c:pt idx="88">
                  <c:v>0.1502</c:v>
                </c:pt>
                <c:pt idx="89">
                  <c:v>0.15920000000000001</c:v>
                </c:pt>
                <c:pt idx="90">
                  <c:v>0.16789999999999999</c:v>
                </c:pt>
                <c:pt idx="91">
                  <c:v>0.18490000000000001</c:v>
                </c:pt>
                <c:pt idx="92">
                  <c:v>0.20080000000000001</c:v>
                </c:pt>
                <c:pt idx="93">
                  <c:v>0.21600000000000003</c:v>
                </c:pt>
                <c:pt idx="94">
                  <c:v>0.23050000000000001</c:v>
                </c:pt>
                <c:pt idx="95">
                  <c:v>0.2445</c:v>
                </c:pt>
                <c:pt idx="96">
                  <c:v>0.2581</c:v>
                </c:pt>
                <c:pt idx="97">
                  <c:v>0.2712</c:v>
                </c:pt>
                <c:pt idx="98">
                  <c:v>0.28399999999999997</c:v>
                </c:pt>
                <c:pt idx="99">
                  <c:v>0.2964</c:v>
                </c:pt>
                <c:pt idx="100">
                  <c:v>0.30859999999999999</c:v>
                </c:pt>
                <c:pt idx="101">
                  <c:v>0.32050000000000001</c:v>
                </c:pt>
                <c:pt idx="102">
                  <c:v>0.34429999999999999</c:v>
                </c:pt>
                <c:pt idx="103">
                  <c:v>0.37280000000000002</c:v>
                </c:pt>
                <c:pt idx="104">
                  <c:v>0.39950000000000002</c:v>
                </c:pt>
                <c:pt idx="105">
                  <c:v>0.4244</c:v>
                </c:pt>
                <c:pt idx="106">
                  <c:v>0.44740000000000002</c:v>
                </c:pt>
                <c:pt idx="107">
                  <c:v>0.46870000000000001</c:v>
                </c:pt>
                <c:pt idx="108">
                  <c:v>0.48830000000000001</c:v>
                </c:pt>
                <c:pt idx="109">
                  <c:v>0.50629999999999997</c:v>
                </c:pt>
                <c:pt idx="110">
                  <c:v>0.52270000000000005</c:v>
                </c:pt>
                <c:pt idx="111">
                  <c:v>0.55389999999999995</c:v>
                </c:pt>
                <c:pt idx="112">
                  <c:v>0.57999999999999996</c:v>
                </c:pt>
                <c:pt idx="113">
                  <c:v>0.60209999999999997</c:v>
                </c:pt>
                <c:pt idx="114">
                  <c:v>0.62090000000000001</c:v>
                </c:pt>
                <c:pt idx="115">
                  <c:v>0.63700000000000001</c:v>
                </c:pt>
                <c:pt idx="116">
                  <c:v>0.65100000000000002</c:v>
                </c:pt>
                <c:pt idx="117">
                  <c:v>0.6774</c:v>
                </c:pt>
                <c:pt idx="118">
                  <c:v>0.69829999999999992</c:v>
                </c:pt>
                <c:pt idx="119">
                  <c:v>0.71529999999999994</c:v>
                </c:pt>
                <c:pt idx="120">
                  <c:v>0.72950000000000004</c:v>
                </c:pt>
                <c:pt idx="121">
                  <c:v>0.74160000000000004</c:v>
                </c:pt>
                <c:pt idx="122">
                  <c:v>0.75209999999999999</c:v>
                </c:pt>
                <c:pt idx="123">
                  <c:v>0.76139999999999997</c:v>
                </c:pt>
                <c:pt idx="124">
                  <c:v>0.76959999999999995</c:v>
                </c:pt>
                <c:pt idx="125">
                  <c:v>0.77699999999999991</c:v>
                </c:pt>
                <c:pt idx="126">
                  <c:v>0.78380000000000005</c:v>
                </c:pt>
                <c:pt idx="127">
                  <c:v>0.79</c:v>
                </c:pt>
                <c:pt idx="128">
                  <c:v>0.80449999999999999</c:v>
                </c:pt>
                <c:pt idx="129">
                  <c:v>0.82200000000000006</c:v>
                </c:pt>
                <c:pt idx="130">
                  <c:v>0.83719999999999994</c:v>
                </c:pt>
                <c:pt idx="131">
                  <c:v>0.85060000000000002</c:v>
                </c:pt>
                <c:pt idx="132">
                  <c:v>0.86280000000000001</c:v>
                </c:pt>
                <c:pt idx="133">
                  <c:v>0.87390000000000012</c:v>
                </c:pt>
                <c:pt idx="134">
                  <c:v>0.8842000000000001</c:v>
                </c:pt>
                <c:pt idx="135">
                  <c:v>0.89369999999999994</c:v>
                </c:pt>
                <c:pt idx="136">
                  <c:v>0.90269999999999995</c:v>
                </c:pt>
                <c:pt idx="137">
                  <c:v>0.92959999999999998</c:v>
                </c:pt>
                <c:pt idx="138">
                  <c:v>0.95399999999999996</c:v>
                </c:pt>
                <c:pt idx="139">
                  <c:v>0.97629999999999995</c:v>
                </c:pt>
                <c:pt idx="140">
                  <c:v>0.99709999999999999</c:v>
                </c:pt>
                <c:pt idx="141" formatCode="0.00">
                  <c:v>1.02</c:v>
                </c:pt>
                <c:pt idx="142" formatCode="0.00">
                  <c:v>1.04</c:v>
                </c:pt>
                <c:pt idx="143" formatCode="0.00">
                  <c:v>1.1000000000000001</c:v>
                </c:pt>
                <c:pt idx="144" formatCode="0.00">
                  <c:v>1.1499999999999999</c:v>
                </c:pt>
                <c:pt idx="145" formatCode="0.00">
                  <c:v>1.21</c:v>
                </c:pt>
                <c:pt idx="146" formatCode="0.00">
                  <c:v>1.25</c:v>
                </c:pt>
                <c:pt idx="147" formatCode="0.00">
                  <c:v>1.3</c:v>
                </c:pt>
                <c:pt idx="148" formatCode="0.00">
                  <c:v>1.34</c:v>
                </c:pt>
                <c:pt idx="149" formatCode="0.00">
                  <c:v>1.39</c:v>
                </c:pt>
                <c:pt idx="150" formatCode="0.00">
                  <c:v>1.43</c:v>
                </c:pt>
                <c:pt idx="151" formatCode="0.00">
                  <c:v>1.46</c:v>
                </c:pt>
                <c:pt idx="152" formatCode="0.00">
                  <c:v>1.5</c:v>
                </c:pt>
                <c:pt idx="153" formatCode="0.00">
                  <c:v>1.54</c:v>
                </c:pt>
                <c:pt idx="154" formatCode="0.00">
                  <c:v>1.67</c:v>
                </c:pt>
                <c:pt idx="155" formatCode="0.00">
                  <c:v>1.87</c:v>
                </c:pt>
                <c:pt idx="156" formatCode="0.00">
                  <c:v>2.04</c:v>
                </c:pt>
                <c:pt idx="157" formatCode="0.00">
                  <c:v>2.21</c:v>
                </c:pt>
                <c:pt idx="158" formatCode="0.00">
                  <c:v>2.37</c:v>
                </c:pt>
                <c:pt idx="159" formatCode="0.00">
                  <c:v>2.52</c:v>
                </c:pt>
                <c:pt idx="160" formatCode="0.00">
                  <c:v>2.66</c:v>
                </c:pt>
                <c:pt idx="161" formatCode="0.00">
                  <c:v>2.81</c:v>
                </c:pt>
                <c:pt idx="162" formatCode="0.00">
                  <c:v>2.95</c:v>
                </c:pt>
                <c:pt idx="163" formatCode="0.00">
                  <c:v>3.48</c:v>
                </c:pt>
                <c:pt idx="164" formatCode="0.00">
                  <c:v>3.96</c:v>
                </c:pt>
                <c:pt idx="165" formatCode="0.00">
                  <c:v>4.42</c:v>
                </c:pt>
                <c:pt idx="166" formatCode="0.00">
                  <c:v>4.8600000000000003</c:v>
                </c:pt>
                <c:pt idx="167" formatCode="0.00">
                  <c:v>5.28</c:v>
                </c:pt>
                <c:pt idx="168" formatCode="0.00">
                  <c:v>5.7</c:v>
                </c:pt>
                <c:pt idx="169" formatCode="0.00">
                  <c:v>7.2</c:v>
                </c:pt>
                <c:pt idx="170" formatCode="0.00">
                  <c:v>8.57</c:v>
                </c:pt>
                <c:pt idx="171" formatCode="0.00">
                  <c:v>9.8699999999999992</c:v>
                </c:pt>
                <c:pt idx="172" formatCode="0.00">
                  <c:v>11.13</c:v>
                </c:pt>
                <c:pt idx="173" formatCode="0.00">
                  <c:v>12.37</c:v>
                </c:pt>
                <c:pt idx="174" formatCode="0.00">
                  <c:v>13.59</c:v>
                </c:pt>
                <c:pt idx="175" formatCode="0.00">
                  <c:v>14.79</c:v>
                </c:pt>
                <c:pt idx="176" formatCode="0.00">
                  <c:v>16</c:v>
                </c:pt>
                <c:pt idx="177" formatCode="0.00">
                  <c:v>17.2</c:v>
                </c:pt>
                <c:pt idx="178" formatCode="0.00">
                  <c:v>18.399999999999999</c:v>
                </c:pt>
                <c:pt idx="179" formatCode="0.00">
                  <c:v>19.59</c:v>
                </c:pt>
                <c:pt idx="180" formatCode="0.00">
                  <c:v>24.14</c:v>
                </c:pt>
                <c:pt idx="181" formatCode="0.00">
                  <c:v>30.58</c:v>
                </c:pt>
                <c:pt idx="182" formatCode="0.00">
                  <c:v>36.54</c:v>
                </c:pt>
                <c:pt idx="183" formatCode="0.00">
                  <c:v>42.24</c:v>
                </c:pt>
                <c:pt idx="184" formatCode="0.00">
                  <c:v>47.77</c:v>
                </c:pt>
                <c:pt idx="185" formatCode="0.00">
                  <c:v>53.19</c:v>
                </c:pt>
                <c:pt idx="186" formatCode="0.00">
                  <c:v>58.54</c:v>
                </c:pt>
                <c:pt idx="187" formatCode="0.00">
                  <c:v>63.83</c:v>
                </c:pt>
                <c:pt idx="188" formatCode="0.00">
                  <c:v>69.09</c:v>
                </c:pt>
                <c:pt idx="189" formatCode="0.00">
                  <c:v>88.65</c:v>
                </c:pt>
                <c:pt idx="190" formatCode="0.00">
                  <c:v>106.51</c:v>
                </c:pt>
                <c:pt idx="191" formatCode="0.00">
                  <c:v>123.38</c:v>
                </c:pt>
                <c:pt idx="192" formatCode="0.00">
                  <c:v>139.6</c:v>
                </c:pt>
                <c:pt idx="193" formatCode="0.00">
                  <c:v>155.35</c:v>
                </c:pt>
                <c:pt idx="194" formatCode="0.00">
                  <c:v>170.72</c:v>
                </c:pt>
                <c:pt idx="195" formatCode="0.00">
                  <c:v>226.42</c:v>
                </c:pt>
                <c:pt idx="196" formatCode="0.00">
                  <c:v>275.83999999999997</c:v>
                </c:pt>
                <c:pt idx="197" formatCode="0.00">
                  <c:v>321.60000000000002</c:v>
                </c:pt>
                <c:pt idx="198" formatCode="0.00">
                  <c:v>364.84</c:v>
                </c:pt>
                <c:pt idx="199" formatCode="0.00">
                  <c:v>406.13</c:v>
                </c:pt>
                <c:pt idx="200" formatCode="0.00">
                  <c:v>445.84</c:v>
                </c:pt>
                <c:pt idx="201" formatCode="0.00">
                  <c:v>484.19</c:v>
                </c:pt>
                <c:pt idx="202" formatCode="0.00">
                  <c:v>521.33000000000004</c:v>
                </c:pt>
                <c:pt idx="203" formatCode="0.00">
                  <c:v>557.37</c:v>
                </c:pt>
                <c:pt idx="204" formatCode="0.00">
                  <c:v>592.41999999999996</c:v>
                </c:pt>
                <c:pt idx="205" formatCode="0.00">
                  <c:v>626.54</c:v>
                </c:pt>
                <c:pt idx="206" formatCode="0.00">
                  <c:v>752.04</c:v>
                </c:pt>
                <c:pt idx="207" formatCode="0.00">
                  <c:v>921.66</c:v>
                </c:pt>
                <c:pt idx="208" formatCode="0.00">
                  <c:v>963.79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73-4386-A1C8-C69480F09375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'old238U_BaFe2(As,P)2'!$D$20:$D$228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'old238U_BaFe2(As,P)2'!$P$20:$P$228</c:f>
              <c:numCache>
                <c:formatCode>0.000</c:formatCode>
                <c:ptCount val="209"/>
                <c:pt idx="0">
                  <c:v>1.2999999999999999E-3</c:v>
                </c:pt>
                <c:pt idx="1">
                  <c:v>1.2999999999999999E-3</c:v>
                </c:pt>
                <c:pt idx="2">
                  <c:v>1.4E-3</c:v>
                </c:pt>
                <c:pt idx="3">
                  <c:v>1.4E-3</c:v>
                </c:pt>
                <c:pt idx="4">
                  <c:v>1.4E-3</c:v>
                </c:pt>
                <c:pt idx="5">
                  <c:v>1.5E-3</c:v>
                </c:pt>
                <c:pt idx="6">
                  <c:v>1.5E-3</c:v>
                </c:pt>
                <c:pt idx="7">
                  <c:v>1.6000000000000001E-3</c:v>
                </c:pt>
                <c:pt idx="8">
                  <c:v>1.7000000000000001E-3</c:v>
                </c:pt>
                <c:pt idx="9">
                  <c:v>1.7000000000000001E-3</c:v>
                </c:pt>
                <c:pt idx="10">
                  <c:v>1.8E-3</c:v>
                </c:pt>
                <c:pt idx="11">
                  <c:v>1.9E-3</c:v>
                </c:pt>
                <c:pt idx="12">
                  <c:v>1.9E-3</c:v>
                </c:pt>
                <c:pt idx="13">
                  <c:v>2E-3</c:v>
                </c:pt>
                <c:pt idx="14">
                  <c:v>2.1000000000000003E-3</c:v>
                </c:pt>
                <c:pt idx="15">
                  <c:v>2.1999999999999997E-3</c:v>
                </c:pt>
                <c:pt idx="16">
                  <c:v>2.3E-3</c:v>
                </c:pt>
                <c:pt idx="17">
                  <c:v>2.4000000000000002E-3</c:v>
                </c:pt>
                <c:pt idx="18">
                  <c:v>2.5000000000000001E-3</c:v>
                </c:pt>
                <c:pt idx="19">
                  <c:v>2.5999999999999999E-3</c:v>
                </c:pt>
                <c:pt idx="20">
                  <c:v>2.5999999999999999E-3</c:v>
                </c:pt>
                <c:pt idx="21">
                  <c:v>2.7000000000000001E-3</c:v>
                </c:pt>
                <c:pt idx="22">
                  <c:v>2.8E-3</c:v>
                </c:pt>
                <c:pt idx="23">
                  <c:v>2.9000000000000002E-3</c:v>
                </c:pt>
                <c:pt idx="24">
                  <c:v>3.0000000000000001E-3</c:v>
                </c:pt>
                <c:pt idx="25">
                  <c:v>3.2000000000000002E-3</c:v>
                </c:pt>
                <c:pt idx="26">
                  <c:v>3.4000000000000002E-3</c:v>
                </c:pt>
                <c:pt idx="27">
                  <c:v>3.5000000000000005E-3</c:v>
                </c:pt>
                <c:pt idx="28">
                  <c:v>3.6999999999999997E-3</c:v>
                </c:pt>
                <c:pt idx="29">
                  <c:v>3.8E-3</c:v>
                </c:pt>
                <c:pt idx="30">
                  <c:v>3.8999999999999998E-3</c:v>
                </c:pt>
                <c:pt idx="31">
                  <c:v>4.1000000000000003E-3</c:v>
                </c:pt>
                <c:pt idx="32">
                  <c:v>4.2000000000000006E-3</c:v>
                </c:pt>
                <c:pt idx="33">
                  <c:v>4.4999999999999997E-3</c:v>
                </c:pt>
                <c:pt idx="34">
                  <c:v>4.7000000000000002E-3</c:v>
                </c:pt>
                <c:pt idx="35">
                  <c:v>5.0000000000000001E-3</c:v>
                </c:pt>
                <c:pt idx="36">
                  <c:v>5.1999999999999998E-3</c:v>
                </c:pt>
                <c:pt idx="37">
                  <c:v>5.4000000000000003E-3</c:v>
                </c:pt>
                <c:pt idx="38">
                  <c:v>5.5999999999999999E-3</c:v>
                </c:pt>
                <c:pt idx="39">
                  <c:v>6.0000000000000001E-3</c:v>
                </c:pt>
                <c:pt idx="40">
                  <c:v>6.4000000000000003E-3</c:v>
                </c:pt>
                <c:pt idx="41">
                  <c:v>6.8000000000000005E-3</c:v>
                </c:pt>
                <c:pt idx="42">
                  <c:v>7.1999999999999998E-3</c:v>
                </c:pt>
                <c:pt idx="43">
                  <c:v>7.6E-3</c:v>
                </c:pt>
                <c:pt idx="44">
                  <c:v>7.9000000000000008E-3</c:v>
                </c:pt>
                <c:pt idx="45">
                  <c:v>8.3000000000000001E-3</c:v>
                </c:pt>
                <c:pt idx="46">
                  <c:v>8.6E-3</c:v>
                </c:pt>
                <c:pt idx="47">
                  <c:v>8.8999999999999999E-3</c:v>
                </c:pt>
                <c:pt idx="48">
                  <c:v>9.2999999999999992E-3</c:v>
                </c:pt>
                <c:pt idx="49">
                  <c:v>9.6000000000000009E-3</c:v>
                </c:pt>
                <c:pt idx="50">
                  <c:v>1.0199999999999999E-2</c:v>
                </c:pt>
                <c:pt idx="51">
                  <c:v>1.0999999999999999E-2</c:v>
                </c:pt>
                <c:pt idx="52">
                  <c:v>1.17E-2</c:v>
                </c:pt>
                <c:pt idx="53">
                  <c:v>1.24E-2</c:v>
                </c:pt>
                <c:pt idx="54">
                  <c:v>1.3100000000000001E-2</c:v>
                </c:pt>
                <c:pt idx="55">
                  <c:v>1.3800000000000002E-2</c:v>
                </c:pt>
                <c:pt idx="56">
                  <c:v>1.4499999999999999E-2</c:v>
                </c:pt>
                <c:pt idx="57">
                  <c:v>1.5099999999999999E-2</c:v>
                </c:pt>
                <c:pt idx="58">
                  <c:v>1.5800000000000002E-2</c:v>
                </c:pt>
                <c:pt idx="59">
                  <c:v>1.7100000000000001E-2</c:v>
                </c:pt>
                <c:pt idx="60">
                  <c:v>1.83E-2</c:v>
                </c:pt>
                <c:pt idx="61">
                  <c:v>1.95E-2</c:v>
                </c:pt>
                <c:pt idx="62">
                  <c:v>2.07E-2</c:v>
                </c:pt>
                <c:pt idx="63">
                  <c:v>2.1899999999999999E-2</c:v>
                </c:pt>
                <c:pt idx="64">
                  <c:v>2.3E-2</c:v>
                </c:pt>
                <c:pt idx="65">
                  <c:v>2.53E-2</c:v>
                </c:pt>
                <c:pt idx="66">
                  <c:v>2.7600000000000003E-2</c:v>
                </c:pt>
                <c:pt idx="67">
                  <c:v>2.98E-2</c:v>
                </c:pt>
                <c:pt idx="68">
                  <c:v>3.1899999999999998E-2</c:v>
                </c:pt>
                <c:pt idx="69">
                  <c:v>3.4000000000000002E-2</c:v>
                </c:pt>
                <c:pt idx="70">
                  <c:v>3.61E-2</c:v>
                </c:pt>
                <c:pt idx="71">
                  <c:v>3.8199999999999998E-2</c:v>
                </c:pt>
                <c:pt idx="72">
                  <c:v>4.02E-2</c:v>
                </c:pt>
                <c:pt idx="73">
                  <c:v>4.2299999999999997E-2</c:v>
                </c:pt>
                <c:pt idx="74">
                  <c:v>4.4299999999999999E-2</c:v>
                </c:pt>
                <c:pt idx="75">
                  <c:v>4.6200000000000005E-2</c:v>
                </c:pt>
                <c:pt idx="76">
                  <c:v>5.0200000000000002E-2</c:v>
                </c:pt>
                <c:pt idx="77">
                  <c:v>5.5100000000000003E-2</c:v>
                </c:pt>
                <c:pt idx="78">
                  <c:v>5.9899999999999995E-2</c:v>
                </c:pt>
                <c:pt idx="79">
                  <c:v>6.4700000000000008E-2</c:v>
                </c:pt>
                <c:pt idx="80">
                  <c:v>6.9399999999999989E-2</c:v>
                </c:pt>
                <c:pt idx="81">
                  <c:v>7.4200000000000002E-2</c:v>
                </c:pt>
                <c:pt idx="82">
                  <c:v>7.8899999999999998E-2</c:v>
                </c:pt>
                <c:pt idx="83">
                  <c:v>8.3499999999999991E-2</c:v>
                </c:pt>
                <c:pt idx="84">
                  <c:v>8.8200000000000001E-2</c:v>
                </c:pt>
                <c:pt idx="85">
                  <c:v>9.7299999999999998E-2</c:v>
                </c:pt>
                <c:pt idx="86">
                  <c:v>0.10640000000000001</c:v>
                </c:pt>
                <c:pt idx="87">
                  <c:v>0.1153</c:v>
                </c:pt>
                <c:pt idx="88">
                  <c:v>0.124</c:v>
                </c:pt>
                <c:pt idx="89">
                  <c:v>0.1326</c:v>
                </c:pt>
                <c:pt idx="90">
                  <c:v>0.14099999999999999</c:v>
                </c:pt>
                <c:pt idx="91">
                  <c:v>0.15760000000000002</c:v>
                </c:pt>
                <c:pt idx="92">
                  <c:v>0.1736</c:v>
                </c:pt>
                <c:pt idx="93">
                  <c:v>0.18919999999999998</c:v>
                </c:pt>
                <c:pt idx="94">
                  <c:v>0.20449999999999999</c:v>
                </c:pt>
                <c:pt idx="95">
                  <c:v>0.21939999999999998</c:v>
                </c:pt>
                <c:pt idx="96">
                  <c:v>0.23410000000000003</c:v>
                </c:pt>
                <c:pt idx="97">
                  <c:v>0.2485</c:v>
                </c:pt>
                <c:pt idx="98">
                  <c:v>0.26280000000000003</c:v>
                </c:pt>
                <c:pt idx="99">
                  <c:v>0.27679999999999999</c:v>
                </c:pt>
                <c:pt idx="100">
                  <c:v>0.29060000000000002</c:v>
                </c:pt>
                <c:pt idx="101">
                  <c:v>0.30430000000000001</c:v>
                </c:pt>
                <c:pt idx="102">
                  <c:v>0.33110000000000001</c:v>
                </c:pt>
                <c:pt idx="103">
                  <c:v>0.36380000000000001</c:v>
                </c:pt>
                <c:pt idx="104">
                  <c:v>0.39540000000000003</c:v>
                </c:pt>
                <c:pt idx="105">
                  <c:v>0.42590000000000006</c:v>
                </c:pt>
                <c:pt idx="106">
                  <c:v>0.45519999999999994</c:v>
                </c:pt>
                <c:pt idx="107">
                  <c:v>0.48310000000000003</c:v>
                </c:pt>
                <c:pt idx="108">
                  <c:v>0.50970000000000004</c:v>
                </c:pt>
                <c:pt idx="109">
                  <c:v>0.53499999999999992</c:v>
                </c:pt>
                <c:pt idx="110">
                  <c:v>0.55890000000000006</c:v>
                </c:pt>
                <c:pt idx="111">
                  <c:v>0.60270000000000001</c:v>
                </c:pt>
                <c:pt idx="112">
                  <c:v>0.64160000000000006</c:v>
                </c:pt>
                <c:pt idx="113">
                  <c:v>0.67619999999999991</c:v>
                </c:pt>
                <c:pt idx="114">
                  <c:v>0.70700000000000007</c:v>
                </c:pt>
                <c:pt idx="115">
                  <c:v>0.73440000000000005</c:v>
                </c:pt>
                <c:pt idx="116">
                  <c:v>0.7591</c:v>
                </c:pt>
                <c:pt idx="117">
                  <c:v>0.80139999999999989</c:v>
                </c:pt>
                <c:pt idx="118">
                  <c:v>0.83650000000000002</c:v>
                </c:pt>
                <c:pt idx="119">
                  <c:v>0.86609999999999998</c:v>
                </c:pt>
                <c:pt idx="120">
                  <c:v>0.89160000000000006</c:v>
                </c:pt>
                <c:pt idx="121">
                  <c:v>0.91379999999999995</c:v>
                </c:pt>
                <c:pt idx="122">
                  <c:v>0.93340000000000001</c:v>
                </c:pt>
                <c:pt idx="123">
                  <c:v>0.95079999999999987</c:v>
                </c:pt>
                <c:pt idx="124">
                  <c:v>0.96660000000000001</c:v>
                </c:pt>
                <c:pt idx="125">
                  <c:v>0.98080000000000001</c:v>
                </c:pt>
                <c:pt idx="126" formatCode="0.00">
                  <c:v>0.99390000000000001</c:v>
                </c:pt>
                <c:pt idx="127" formatCode="0.00">
                  <c:v>1.01</c:v>
                </c:pt>
                <c:pt idx="128" formatCode="0.00">
                  <c:v>1.03</c:v>
                </c:pt>
                <c:pt idx="129" formatCode="0.00">
                  <c:v>1.05</c:v>
                </c:pt>
                <c:pt idx="130" formatCode="0.00">
                  <c:v>1.07</c:v>
                </c:pt>
                <c:pt idx="131" formatCode="0.00">
                  <c:v>1.0900000000000001</c:v>
                </c:pt>
                <c:pt idx="132" formatCode="0.00">
                  <c:v>1.1000000000000001</c:v>
                </c:pt>
                <c:pt idx="133" formatCode="0.00">
                  <c:v>1.1200000000000001</c:v>
                </c:pt>
                <c:pt idx="134" formatCode="0.00">
                  <c:v>1.1299999999999999</c:v>
                </c:pt>
                <c:pt idx="135" formatCode="0.00">
                  <c:v>1.1399999999999999</c:v>
                </c:pt>
                <c:pt idx="136" formatCode="0.00">
                  <c:v>1.1499999999999999</c:v>
                </c:pt>
                <c:pt idx="137" formatCode="0.00">
                  <c:v>1.17</c:v>
                </c:pt>
                <c:pt idx="138" formatCode="0.00">
                  <c:v>1.19</c:v>
                </c:pt>
                <c:pt idx="139" formatCode="0.00">
                  <c:v>1.21</c:v>
                </c:pt>
                <c:pt idx="140" formatCode="0.00">
                  <c:v>1.22</c:v>
                </c:pt>
                <c:pt idx="141" formatCode="0.00">
                  <c:v>1.24</c:v>
                </c:pt>
                <c:pt idx="142" formatCode="0.00">
                  <c:v>1.25</c:v>
                </c:pt>
                <c:pt idx="143" formatCode="0.00">
                  <c:v>1.27</c:v>
                </c:pt>
                <c:pt idx="144" formatCode="0.00">
                  <c:v>1.29</c:v>
                </c:pt>
                <c:pt idx="145" formatCode="0.00">
                  <c:v>1.31</c:v>
                </c:pt>
                <c:pt idx="146" formatCode="0.00">
                  <c:v>1.33</c:v>
                </c:pt>
                <c:pt idx="147" formatCode="0.00">
                  <c:v>1.34</c:v>
                </c:pt>
                <c:pt idx="148" formatCode="0.00">
                  <c:v>1.36</c:v>
                </c:pt>
                <c:pt idx="149" formatCode="0.00">
                  <c:v>1.37</c:v>
                </c:pt>
                <c:pt idx="150" formatCode="0.00">
                  <c:v>1.39</c:v>
                </c:pt>
                <c:pt idx="151" formatCode="0.00">
                  <c:v>1.4</c:v>
                </c:pt>
                <c:pt idx="152" formatCode="0.00">
                  <c:v>1.42</c:v>
                </c:pt>
                <c:pt idx="153" formatCode="0.00">
                  <c:v>1.43</c:v>
                </c:pt>
                <c:pt idx="154" formatCode="0.00">
                  <c:v>1.45</c:v>
                </c:pt>
                <c:pt idx="155" formatCode="0.00">
                  <c:v>1.48</c:v>
                </c:pt>
                <c:pt idx="156" formatCode="0.00">
                  <c:v>1.51</c:v>
                </c:pt>
                <c:pt idx="157" formatCode="0.00">
                  <c:v>1.54</c:v>
                </c:pt>
                <c:pt idx="158" formatCode="0.00">
                  <c:v>1.57</c:v>
                </c:pt>
                <c:pt idx="159" formatCode="0.00">
                  <c:v>1.59</c:v>
                </c:pt>
                <c:pt idx="160" formatCode="0.00">
                  <c:v>1.62</c:v>
                </c:pt>
                <c:pt idx="161" formatCode="0.00">
                  <c:v>1.65</c:v>
                </c:pt>
                <c:pt idx="162" formatCode="0.00">
                  <c:v>1.67</c:v>
                </c:pt>
                <c:pt idx="163" formatCode="0.00">
                  <c:v>1.72</c:v>
                </c:pt>
                <c:pt idx="164" formatCode="0.00">
                  <c:v>1.78</c:v>
                </c:pt>
                <c:pt idx="165" formatCode="0.00">
                  <c:v>1.83</c:v>
                </c:pt>
                <c:pt idx="166" formatCode="0.00">
                  <c:v>1.89</c:v>
                </c:pt>
                <c:pt idx="167" formatCode="0.00">
                  <c:v>1.95</c:v>
                </c:pt>
                <c:pt idx="168" formatCode="0.00">
                  <c:v>2</c:v>
                </c:pt>
                <c:pt idx="169" formatCode="0.00">
                  <c:v>2.12</c:v>
                </c:pt>
                <c:pt idx="170" formatCode="0.00">
                  <c:v>2.25</c:v>
                </c:pt>
                <c:pt idx="171" formatCode="0.00">
                  <c:v>2.38</c:v>
                </c:pt>
                <c:pt idx="172" formatCode="0.00">
                  <c:v>2.52</c:v>
                </c:pt>
                <c:pt idx="173" formatCode="0.00">
                  <c:v>2.66</c:v>
                </c:pt>
                <c:pt idx="174" formatCode="0.00">
                  <c:v>2.81</c:v>
                </c:pt>
                <c:pt idx="175" formatCode="0.00">
                  <c:v>2.97</c:v>
                </c:pt>
                <c:pt idx="176" formatCode="0.00">
                  <c:v>3.14</c:v>
                </c:pt>
                <c:pt idx="177" formatCode="0.00">
                  <c:v>3.3</c:v>
                </c:pt>
                <c:pt idx="178" formatCode="0.00">
                  <c:v>3.48</c:v>
                </c:pt>
                <c:pt idx="179" formatCode="0.00">
                  <c:v>3.66</c:v>
                </c:pt>
                <c:pt idx="180" formatCode="0.00">
                  <c:v>4.04</c:v>
                </c:pt>
                <c:pt idx="181" formatCode="0.00">
                  <c:v>4.54</c:v>
                </c:pt>
                <c:pt idx="182" formatCode="0.00">
                  <c:v>5.08</c:v>
                </c:pt>
                <c:pt idx="183" formatCode="0.00">
                  <c:v>5.64</c:v>
                </c:pt>
                <c:pt idx="184" formatCode="0.00">
                  <c:v>6.22</c:v>
                </c:pt>
                <c:pt idx="185" formatCode="0.00">
                  <c:v>6.84</c:v>
                </c:pt>
                <c:pt idx="186" formatCode="0.00">
                  <c:v>7.47</c:v>
                </c:pt>
                <c:pt idx="187" formatCode="0.00">
                  <c:v>8.1300000000000008</c:v>
                </c:pt>
                <c:pt idx="188" formatCode="0.00">
                  <c:v>8.8000000000000007</c:v>
                </c:pt>
                <c:pt idx="189" formatCode="0.00">
                  <c:v>10.210000000000001</c:v>
                </c:pt>
                <c:pt idx="190" formatCode="0.00">
                  <c:v>11.69</c:v>
                </c:pt>
                <c:pt idx="191" formatCode="0.00">
                  <c:v>13.23</c:v>
                </c:pt>
                <c:pt idx="192" formatCode="0.00">
                  <c:v>14.82</c:v>
                </c:pt>
                <c:pt idx="193" formatCode="0.00">
                  <c:v>16.45</c:v>
                </c:pt>
                <c:pt idx="194" formatCode="0.00">
                  <c:v>18.13</c:v>
                </c:pt>
                <c:pt idx="195" formatCode="0.00">
                  <c:v>21.6</c:v>
                </c:pt>
                <c:pt idx="196" formatCode="0.00">
                  <c:v>25.2</c:v>
                </c:pt>
                <c:pt idx="197" formatCode="0.00">
                  <c:v>28.89</c:v>
                </c:pt>
                <c:pt idx="198" formatCode="0.00">
                  <c:v>32.659999999999997</c:v>
                </c:pt>
                <c:pt idx="199" formatCode="0.00">
                  <c:v>36.479999999999997</c:v>
                </c:pt>
                <c:pt idx="200" formatCode="0.00">
                  <c:v>40.35</c:v>
                </c:pt>
                <c:pt idx="201" formatCode="0.00">
                  <c:v>44.24</c:v>
                </c:pt>
                <c:pt idx="202" formatCode="0.00">
                  <c:v>48.16</c:v>
                </c:pt>
                <c:pt idx="203" formatCode="0.00">
                  <c:v>52.09</c:v>
                </c:pt>
                <c:pt idx="204" formatCode="0.00">
                  <c:v>56.03</c:v>
                </c:pt>
                <c:pt idx="205" formatCode="0.00">
                  <c:v>59.96</c:v>
                </c:pt>
                <c:pt idx="206" formatCode="0.00">
                  <c:v>67.8</c:v>
                </c:pt>
                <c:pt idx="207" formatCode="0.00">
                  <c:v>77.52</c:v>
                </c:pt>
                <c:pt idx="208" formatCode="0.00">
                  <c:v>82.52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573-4386-A1C8-C69480F09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23016"/>
        <c:axId val="639826936"/>
      </c:scatterChart>
      <c:valAx>
        <c:axId val="63982301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26936"/>
        <c:crosses val="autoZero"/>
        <c:crossBetween val="midCat"/>
        <c:majorUnit val="10"/>
      </c:valAx>
      <c:valAx>
        <c:axId val="63982693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2301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'old238U_BaFe2(As,P)2_D6'!$P$5</c:f>
          <c:strCache>
            <c:ptCount val="1"/>
            <c:pt idx="0">
              <c:v>old238U_BaFe2(As,P)2_D6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'old238U_BaFe2(As,P)2_D6'!$D$20:$D$228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'old238U_BaFe2(As,P)2_D6'!$E$20:$E$228</c:f>
              <c:numCache>
                <c:formatCode>0.000E+00</c:formatCode>
                <c:ptCount val="209"/>
                <c:pt idx="0">
                  <c:v>0.16950000000000001</c:v>
                </c:pt>
                <c:pt idx="1">
                  <c:v>0.17780000000000001</c:v>
                </c:pt>
                <c:pt idx="2">
                  <c:v>0.1857</c:v>
                </c:pt>
                <c:pt idx="3">
                  <c:v>0.19320000000000001</c:v>
                </c:pt>
                <c:pt idx="4">
                  <c:v>0.20050000000000001</c:v>
                </c:pt>
                <c:pt idx="5">
                  <c:v>0.20760000000000001</c:v>
                </c:pt>
                <c:pt idx="6">
                  <c:v>0.21440000000000001</c:v>
                </c:pt>
                <c:pt idx="7">
                  <c:v>0.22739999999999999</c:v>
                </c:pt>
                <c:pt idx="8">
                  <c:v>0.2397</c:v>
                </c:pt>
                <c:pt idx="9">
                  <c:v>0.25140000000000001</c:v>
                </c:pt>
                <c:pt idx="10">
                  <c:v>0.2626</c:v>
                </c:pt>
                <c:pt idx="11">
                  <c:v>0.27329999999999999</c:v>
                </c:pt>
                <c:pt idx="12">
                  <c:v>0.28360000000000002</c:v>
                </c:pt>
                <c:pt idx="13">
                  <c:v>0.30320000000000003</c:v>
                </c:pt>
                <c:pt idx="14">
                  <c:v>0.3216</c:v>
                </c:pt>
                <c:pt idx="15">
                  <c:v>0.33900000000000002</c:v>
                </c:pt>
                <c:pt idx="16">
                  <c:v>0.35549999999999998</c:v>
                </c:pt>
                <c:pt idx="17">
                  <c:v>0.37130000000000002</c:v>
                </c:pt>
                <c:pt idx="18">
                  <c:v>0.38650000000000001</c:v>
                </c:pt>
                <c:pt idx="19">
                  <c:v>0.40110000000000001</c:v>
                </c:pt>
                <c:pt idx="20">
                  <c:v>0.41520000000000001</c:v>
                </c:pt>
                <c:pt idx="21">
                  <c:v>0.42880000000000001</c:v>
                </c:pt>
                <c:pt idx="22">
                  <c:v>0.442</c:v>
                </c:pt>
                <c:pt idx="23">
                  <c:v>0.45479999999999998</c:v>
                </c:pt>
                <c:pt idx="24">
                  <c:v>0.47939999999999999</c:v>
                </c:pt>
                <c:pt idx="25">
                  <c:v>0.50849999999999995</c:v>
                </c:pt>
                <c:pt idx="26">
                  <c:v>0.53600000000000003</c:v>
                </c:pt>
                <c:pt idx="27">
                  <c:v>0.56210000000000004</c:v>
                </c:pt>
                <c:pt idx="28">
                  <c:v>0.58709999999999996</c:v>
                </c:pt>
                <c:pt idx="29">
                  <c:v>0.61109999999999998</c:v>
                </c:pt>
                <c:pt idx="30">
                  <c:v>0.63419999999999999</c:v>
                </c:pt>
                <c:pt idx="31">
                  <c:v>0.65639999999999998</c:v>
                </c:pt>
                <c:pt idx="32">
                  <c:v>0.67800000000000005</c:v>
                </c:pt>
                <c:pt idx="33">
                  <c:v>0.71909999999999996</c:v>
                </c:pt>
                <c:pt idx="34">
                  <c:v>0.75800000000000001</c:v>
                </c:pt>
                <c:pt idx="35">
                  <c:v>0.79500000000000004</c:v>
                </c:pt>
                <c:pt idx="36">
                  <c:v>0.83030000000000004</c:v>
                </c:pt>
                <c:pt idx="37">
                  <c:v>0.86419999999999997</c:v>
                </c:pt>
                <c:pt idx="38">
                  <c:v>0.89690000000000003</c:v>
                </c:pt>
                <c:pt idx="39">
                  <c:v>0.95879999999999999</c:v>
                </c:pt>
                <c:pt idx="40">
                  <c:v>1.0169999999999999</c:v>
                </c:pt>
                <c:pt idx="41">
                  <c:v>1.0720000000000001</c:v>
                </c:pt>
                <c:pt idx="42">
                  <c:v>1.1240000000000001</c:v>
                </c:pt>
                <c:pt idx="43">
                  <c:v>1.1739999999999999</c:v>
                </c:pt>
                <c:pt idx="44">
                  <c:v>1.222</c:v>
                </c:pt>
                <c:pt idx="45">
                  <c:v>1.268</c:v>
                </c:pt>
                <c:pt idx="46">
                  <c:v>1.3129999999999999</c:v>
                </c:pt>
                <c:pt idx="47">
                  <c:v>1.3560000000000001</c:v>
                </c:pt>
                <c:pt idx="48">
                  <c:v>1.3979999999999999</c:v>
                </c:pt>
                <c:pt idx="49">
                  <c:v>1.4379999999999999</c:v>
                </c:pt>
                <c:pt idx="50">
                  <c:v>1.516</c:v>
                </c:pt>
                <c:pt idx="51">
                  <c:v>1.6080000000000001</c:v>
                </c:pt>
                <c:pt idx="52">
                  <c:v>1.6950000000000001</c:v>
                </c:pt>
                <c:pt idx="53">
                  <c:v>1.778</c:v>
                </c:pt>
                <c:pt idx="54">
                  <c:v>1.857</c:v>
                </c:pt>
                <c:pt idx="55">
                  <c:v>1.9319999999999999</c:v>
                </c:pt>
                <c:pt idx="56">
                  <c:v>2.0049999999999999</c:v>
                </c:pt>
                <c:pt idx="57">
                  <c:v>2.0760000000000001</c:v>
                </c:pt>
                <c:pt idx="58">
                  <c:v>2.1440000000000001</c:v>
                </c:pt>
                <c:pt idx="59">
                  <c:v>2.274</c:v>
                </c:pt>
                <c:pt idx="60">
                  <c:v>2.3210000000000002</c:v>
                </c:pt>
                <c:pt idx="61">
                  <c:v>2.3340000000000001</c:v>
                </c:pt>
                <c:pt idx="62">
                  <c:v>2.3879999999999999</c:v>
                </c:pt>
                <c:pt idx="63">
                  <c:v>2.464</c:v>
                </c:pt>
                <c:pt idx="64">
                  <c:v>2.5569999999999999</c:v>
                </c:pt>
                <c:pt idx="65">
                  <c:v>2.7749999999999999</c:v>
                </c:pt>
                <c:pt idx="66">
                  <c:v>3.0049999999999999</c:v>
                </c:pt>
                <c:pt idx="67">
                  <c:v>3.2189999999999999</c:v>
                </c:pt>
                <c:pt idx="68">
                  <c:v>3.407</c:v>
                </c:pt>
                <c:pt idx="69">
                  <c:v>3.57</c:v>
                </c:pt>
                <c:pt idx="70">
                  <c:v>3.7109999999999999</c:v>
                </c:pt>
                <c:pt idx="71">
                  <c:v>3.8359999999999999</c:v>
                </c:pt>
                <c:pt idx="72">
                  <c:v>3.9470000000000001</c:v>
                </c:pt>
                <c:pt idx="73">
                  <c:v>4.048</c:v>
                </c:pt>
                <c:pt idx="74">
                  <c:v>4.141</c:v>
                </c:pt>
                <c:pt idx="75">
                  <c:v>4.2290000000000001</c:v>
                </c:pt>
                <c:pt idx="76">
                  <c:v>4.3940000000000001</c:v>
                </c:pt>
                <c:pt idx="77">
                  <c:v>4.5910000000000002</c:v>
                </c:pt>
                <c:pt idx="78">
                  <c:v>4.7859999999999996</c:v>
                </c:pt>
                <c:pt idx="79">
                  <c:v>4.9809999999999999</c:v>
                </c:pt>
                <c:pt idx="80">
                  <c:v>5.1790000000000003</c:v>
                </c:pt>
                <c:pt idx="81">
                  <c:v>5.3789999999999996</c:v>
                </c:pt>
                <c:pt idx="82">
                  <c:v>5.5789999999999997</c:v>
                </c:pt>
                <c:pt idx="83">
                  <c:v>5.7789999999999999</c:v>
                </c:pt>
                <c:pt idx="84">
                  <c:v>5.9779999999999998</c:v>
                </c:pt>
                <c:pt idx="85">
                  <c:v>6.3659999999999997</c:v>
                </c:pt>
                <c:pt idx="86">
                  <c:v>6.7370000000000001</c:v>
                </c:pt>
                <c:pt idx="87">
                  <c:v>7.0860000000000003</c:v>
                </c:pt>
                <c:pt idx="88">
                  <c:v>7.4109999999999996</c:v>
                </c:pt>
                <c:pt idx="89">
                  <c:v>7.7110000000000003</c:v>
                </c:pt>
                <c:pt idx="90">
                  <c:v>7.9850000000000003</c:v>
                </c:pt>
                <c:pt idx="91">
                  <c:v>8.4619999999999997</c:v>
                </c:pt>
                <c:pt idx="92">
                  <c:v>8.8520000000000003</c:v>
                </c:pt>
                <c:pt idx="93">
                  <c:v>9.1690000000000005</c:v>
                </c:pt>
                <c:pt idx="94">
                  <c:v>9.4260000000000002</c:v>
                </c:pt>
                <c:pt idx="95">
                  <c:v>9.6359999999999992</c:v>
                </c:pt>
                <c:pt idx="96">
                  <c:v>9.81</c:v>
                </c:pt>
                <c:pt idx="97">
                  <c:v>9.9580000000000002</c:v>
                </c:pt>
                <c:pt idx="98">
                  <c:v>10.09</c:v>
                </c:pt>
                <c:pt idx="99">
                  <c:v>10.199999999999999</c:v>
                </c:pt>
                <c:pt idx="100">
                  <c:v>10.31</c:v>
                </c:pt>
                <c:pt idx="101">
                  <c:v>10.42</c:v>
                </c:pt>
                <c:pt idx="102">
                  <c:v>10.64</c:v>
                </c:pt>
                <c:pt idx="103">
                  <c:v>10.95</c:v>
                </c:pt>
                <c:pt idx="104">
                  <c:v>11.31</c:v>
                </c:pt>
                <c:pt idx="105">
                  <c:v>11.73</c:v>
                </c:pt>
                <c:pt idx="106">
                  <c:v>12.21</c:v>
                </c:pt>
                <c:pt idx="107">
                  <c:v>12.75</c:v>
                </c:pt>
                <c:pt idx="108">
                  <c:v>13.33</c:v>
                </c:pt>
                <c:pt idx="109">
                  <c:v>13.96</c:v>
                </c:pt>
                <c:pt idx="110">
                  <c:v>14.63</c:v>
                </c:pt>
                <c:pt idx="111">
                  <c:v>16.059999999999999</c:v>
                </c:pt>
                <c:pt idx="112">
                  <c:v>17.559999999999999</c:v>
                </c:pt>
                <c:pt idx="113">
                  <c:v>19.100000000000001</c:v>
                </c:pt>
                <c:pt idx="114">
                  <c:v>20.65</c:v>
                </c:pt>
                <c:pt idx="115">
                  <c:v>22.2</c:v>
                </c:pt>
                <c:pt idx="116">
                  <c:v>23.73</c:v>
                </c:pt>
                <c:pt idx="117">
                  <c:v>26.69</c:v>
                </c:pt>
                <c:pt idx="118">
                  <c:v>29.47</c:v>
                </c:pt>
                <c:pt idx="119">
                  <c:v>32.07</c:v>
                </c:pt>
                <c:pt idx="120">
                  <c:v>34.49</c:v>
                </c:pt>
                <c:pt idx="121">
                  <c:v>36.729999999999997</c:v>
                </c:pt>
                <c:pt idx="122">
                  <c:v>38.81</c:v>
                </c:pt>
                <c:pt idx="123">
                  <c:v>40.74</c:v>
                </c:pt>
                <c:pt idx="124">
                  <c:v>42.53</c:v>
                </c:pt>
                <c:pt idx="125">
                  <c:v>44.2</c:v>
                </c:pt>
                <c:pt idx="126">
                  <c:v>45.75</c:v>
                </c:pt>
                <c:pt idx="127">
                  <c:v>47.21</c:v>
                </c:pt>
                <c:pt idx="128">
                  <c:v>49.84</c:v>
                </c:pt>
                <c:pt idx="129">
                  <c:v>52.71</c:v>
                </c:pt>
                <c:pt idx="130">
                  <c:v>55.2</c:v>
                </c:pt>
                <c:pt idx="131">
                  <c:v>57.39</c:v>
                </c:pt>
                <c:pt idx="132">
                  <c:v>59.32</c:v>
                </c:pt>
                <c:pt idx="133">
                  <c:v>61.04</c:v>
                </c:pt>
                <c:pt idx="134">
                  <c:v>62.59</c:v>
                </c:pt>
                <c:pt idx="135">
                  <c:v>63.99</c:v>
                </c:pt>
                <c:pt idx="136">
                  <c:v>65.27</c:v>
                </c:pt>
                <c:pt idx="137">
                  <c:v>67.5</c:v>
                </c:pt>
                <c:pt idx="138">
                  <c:v>69.61</c:v>
                </c:pt>
                <c:pt idx="139">
                  <c:v>71.239999999999995</c:v>
                </c:pt>
                <c:pt idx="140">
                  <c:v>72.47</c:v>
                </c:pt>
                <c:pt idx="141">
                  <c:v>73.7</c:v>
                </c:pt>
                <c:pt idx="142">
                  <c:v>74.77</c:v>
                </c:pt>
                <c:pt idx="143">
                  <c:v>76.53</c:v>
                </c:pt>
                <c:pt idx="144">
                  <c:v>77.88</c:v>
                </c:pt>
                <c:pt idx="145">
                  <c:v>78.92</c:v>
                </c:pt>
                <c:pt idx="146">
                  <c:v>79.73</c:v>
                </c:pt>
                <c:pt idx="147">
                  <c:v>80.34</c:v>
                </c:pt>
                <c:pt idx="148">
                  <c:v>80.790000000000006</c:v>
                </c:pt>
                <c:pt idx="149">
                  <c:v>81.11</c:v>
                </c:pt>
                <c:pt idx="150">
                  <c:v>81.319999999999993</c:v>
                </c:pt>
                <c:pt idx="151">
                  <c:v>81.44</c:v>
                </c:pt>
                <c:pt idx="152">
                  <c:v>81.489999999999995</c:v>
                </c:pt>
                <c:pt idx="153">
                  <c:v>81.459999999999994</c:v>
                </c:pt>
                <c:pt idx="154">
                  <c:v>81.23</c:v>
                </c:pt>
                <c:pt idx="155">
                  <c:v>80.69</c:v>
                </c:pt>
                <c:pt idx="156">
                  <c:v>79.94</c:v>
                </c:pt>
                <c:pt idx="157">
                  <c:v>79.03</c:v>
                </c:pt>
                <c:pt idx="158">
                  <c:v>78</c:v>
                </c:pt>
                <c:pt idx="159">
                  <c:v>76.89</c:v>
                </c:pt>
                <c:pt idx="160">
                  <c:v>75.73</c:v>
                </c:pt>
                <c:pt idx="161">
                  <c:v>74.53</c:v>
                </c:pt>
                <c:pt idx="162">
                  <c:v>73.33</c:v>
                </c:pt>
                <c:pt idx="163">
                  <c:v>70.930000000000007</c:v>
                </c:pt>
                <c:pt idx="164">
                  <c:v>68.650000000000006</c:v>
                </c:pt>
                <c:pt idx="165">
                  <c:v>66.55</c:v>
                </c:pt>
                <c:pt idx="166">
                  <c:v>64.680000000000007</c:v>
                </c:pt>
                <c:pt idx="167">
                  <c:v>63.09</c:v>
                </c:pt>
                <c:pt idx="168">
                  <c:v>61.78</c:v>
                </c:pt>
                <c:pt idx="169">
                  <c:v>58.48</c:v>
                </c:pt>
                <c:pt idx="170">
                  <c:v>55.39</c:v>
                </c:pt>
                <c:pt idx="171">
                  <c:v>52.65</c:v>
                </c:pt>
                <c:pt idx="172">
                  <c:v>50.22</c:v>
                </c:pt>
                <c:pt idx="173">
                  <c:v>48.04</c:v>
                </c:pt>
                <c:pt idx="174">
                  <c:v>46.08</c:v>
                </c:pt>
                <c:pt idx="175">
                  <c:v>44.3</c:v>
                </c:pt>
                <c:pt idx="176">
                  <c:v>42.69</c:v>
                </c:pt>
                <c:pt idx="177">
                  <c:v>41.21</c:v>
                </c:pt>
                <c:pt idx="178">
                  <c:v>39.86</c:v>
                </c:pt>
                <c:pt idx="179">
                  <c:v>38.61</c:v>
                </c:pt>
                <c:pt idx="180">
                  <c:v>36.4</c:v>
                </c:pt>
                <c:pt idx="181">
                  <c:v>34.049999999999997</c:v>
                </c:pt>
                <c:pt idx="182">
                  <c:v>32.06</c:v>
                </c:pt>
                <c:pt idx="183">
                  <c:v>30.36</c:v>
                </c:pt>
                <c:pt idx="184">
                  <c:v>28.89</c:v>
                </c:pt>
                <c:pt idx="185">
                  <c:v>27.61</c:v>
                </c:pt>
                <c:pt idx="186">
                  <c:v>26.47</c:v>
                </c:pt>
                <c:pt idx="187">
                  <c:v>25.47</c:v>
                </c:pt>
                <c:pt idx="188">
                  <c:v>24.57</c:v>
                </c:pt>
                <c:pt idx="189">
                  <c:v>23.02</c:v>
                </c:pt>
                <c:pt idx="190">
                  <c:v>21.75</c:v>
                </c:pt>
                <c:pt idx="191">
                  <c:v>20.69</c:v>
                </c:pt>
                <c:pt idx="192">
                  <c:v>19.78</c:v>
                </c:pt>
                <c:pt idx="193">
                  <c:v>19</c:v>
                </c:pt>
                <c:pt idx="194">
                  <c:v>18.329999999999998</c:v>
                </c:pt>
                <c:pt idx="195">
                  <c:v>17.21</c:v>
                </c:pt>
                <c:pt idx="196">
                  <c:v>16.329999999999998</c:v>
                </c:pt>
                <c:pt idx="197">
                  <c:v>15.63</c:v>
                </c:pt>
                <c:pt idx="198">
                  <c:v>15.05</c:v>
                </c:pt>
                <c:pt idx="199">
                  <c:v>14.57</c:v>
                </c:pt>
                <c:pt idx="200">
                  <c:v>14.16</c:v>
                </c:pt>
                <c:pt idx="201">
                  <c:v>13.82</c:v>
                </c:pt>
                <c:pt idx="202">
                  <c:v>13.52</c:v>
                </c:pt>
                <c:pt idx="203">
                  <c:v>13.27</c:v>
                </c:pt>
                <c:pt idx="204">
                  <c:v>13.05</c:v>
                </c:pt>
                <c:pt idx="205">
                  <c:v>12.86</c:v>
                </c:pt>
                <c:pt idx="206">
                  <c:v>12.54</c:v>
                </c:pt>
                <c:pt idx="207">
                  <c:v>12.24</c:v>
                </c:pt>
                <c:pt idx="208">
                  <c:v>12.12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57-4308-99C5-252E4D980E44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'old238U_BaFe2(As,P)2_D6'!$D$20:$D$228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'old238U_BaFe2(As,P)2_D6'!$F$20:$F$228</c:f>
              <c:numCache>
                <c:formatCode>0.000E+00</c:formatCode>
                <c:ptCount val="209"/>
                <c:pt idx="0">
                  <c:v>1.8939999999999999</c:v>
                </c:pt>
                <c:pt idx="1">
                  <c:v>1.9910000000000001</c:v>
                </c:pt>
                <c:pt idx="2">
                  <c:v>2.0830000000000002</c:v>
                </c:pt>
                <c:pt idx="3">
                  <c:v>2.17</c:v>
                </c:pt>
                <c:pt idx="4">
                  <c:v>2.254</c:v>
                </c:pt>
                <c:pt idx="5">
                  <c:v>2.3340000000000001</c:v>
                </c:pt>
                <c:pt idx="6">
                  <c:v>2.411</c:v>
                </c:pt>
                <c:pt idx="7">
                  <c:v>2.556</c:v>
                </c:pt>
                <c:pt idx="8">
                  <c:v>2.6909999999999998</c:v>
                </c:pt>
                <c:pt idx="9">
                  <c:v>2.8180000000000001</c:v>
                </c:pt>
                <c:pt idx="10">
                  <c:v>2.9380000000000002</c:v>
                </c:pt>
                <c:pt idx="11">
                  <c:v>3.052</c:v>
                </c:pt>
                <c:pt idx="12">
                  <c:v>3.1589999999999998</c:v>
                </c:pt>
                <c:pt idx="13">
                  <c:v>3.36</c:v>
                </c:pt>
                <c:pt idx="14">
                  <c:v>3.5449999999999999</c:v>
                </c:pt>
                <c:pt idx="15">
                  <c:v>3.7149999999999999</c:v>
                </c:pt>
                <c:pt idx="16">
                  <c:v>3.8740000000000001</c:v>
                </c:pt>
                <c:pt idx="17">
                  <c:v>4.0229999999999997</c:v>
                </c:pt>
                <c:pt idx="18">
                  <c:v>4.1630000000000003</c:v>
                </c:pt>
                <c:pt idx="19">
                  <c:v>4.2949999999999999</c:v>
                </c:pt>
                <c:pt idx="20">
                  <c:v>4.42</c:v>
                </c:pt>
                <c:pt idx="21">
                  <c:v>4.5389999999999997</c:v>
                </c:pt>
                <c:pt idx="22">
                  <c:v>4.6520000000000001</c:v>
                </c:pt>
                <c:pt idx="23">
                  <c:v>4.76</c:v>
                </c:pt>
                <c:pt idx="24">
                  <c:v>4.9619999999999997</c:v>
                </c:pt>
                <c:pt idx="25">
                  <c:v>5.1929999999999996</c:v>
                </c:pt>
                <c:pt idx="26">
                  <c:v>5.4039999999999999</c:v>
                </c:pt>
                <c:pt idx="27">
                  <c:v>5.5970000000000004</c:v>
                </c:pt>
                <c:pt idx="28">
                  <c:v>5.7759999999999998</c:v>
                </c:pt>
                <c:pt idx="29">
                  <c:v>5.9420000000000002</c:v>
                </c:pt>
                <c:pt idx="30">
                  <c:v>6.0979999999999999</c:v>
                </c:pt>
                <c:pt idx="31">
                  <c:v>6.2430000000000003</c:v>
                </c:pt>
                <c:pt idx="32">
                  <c:v>6.38</c:v>
                </c:pt>
                <c:pt idx="33">
                  <c:v>6.6310000000000002</c:v>
                </c:pt>
                <c:pt idx="34">
                  <c:v>6.8559999999999999</c:v>
                </c:pt>
                <c:pt idx="35">
                  <c:v>7.0609999999999999</c:v>
                </c:pt>
                <c:pt idx="36">
                  <c:v>7.2469999999999999</c:v>
                </c:pt>
                <c:pt idx="37">
                  <c:v>7.4189999999999996</c:v>
                </c:pt>
                <c:pt idx="38">
                  <c:v>7.577</c:v>
                </c:pt>
                <c:pt idx="39">
                  <c:v>7.859</c:v>
                </c:pt>
                <c:pt idx="40">
                  <c:v>8.1050000000000004</c:v>
                </c:pt>
                <c:pt idx="41">
                  <c:v>8.3219999999999992</c:v>
                </c:pt>
                <c:pt idx="42">
                  <c:v>8.5150000000000006</c:v>
                </c:pt>
                <c:pt idx="43">
                  <c:v>8.6869999999999994</c:v>
                </c:pt>
                <c:pt idx="44">
                  <c:v>8.8420000000000005</c:v>
                </c:pt>
                <c:pt idx="45">
                  <c:v>8.9830000000000005</c:v>
                </c:pt>
                <c:pt idx="46">
                  <c:v>9.1110000000000007</c:v>
                </c:pt>
                <c:pt idx="47">
                  <c:v>9.2279999999999998</c:v>
                </c:pt>
                <c:pt idx="48">
                  <c:v>9.3350000000000009</c:v>
                </c:pt>
                <c:pt idx="49">
                  <c:v>9.4339999999999993</c:v>
                </c:pt>
                <c:pt idx="50">
                  <c:v>9.609</c:v>
                </c:pt>
                <c:pt idx="51">
                  <c:v>9.7929999999999993</c:v>
                </c:pt>
                <c:pt idx="52">
                  <c:v>9.9459999999999997</c:v>
                </c:pt>
                <c:pt idx="53">
                  <c:v>10.07</c:v>
                </c:pt>
                <c:pt idx="54">
                  <c:v>10.18</c:v>
                </c:pt>
                <c:pt idx="55">
                  <c:v>10.27</c:v>
                </c:pt>
                <c:pt idx="56">
                  <c:v>10.35</c:v>
                </c:pt>
                <c:pt idx="57">
                  <c:v>10.42</c:v>
                </c:pt>
                <c:pt idx="58">
                  <c:v>10.47</c:v>
                </c:pt>
                <c:pt idx="59">
                  <c:v>10.56</c:v>
                </c:pt>
                <c:pt idx="60">
                  <c:v>10.61</c:v>
                </c:pt>
                <c:pt idx="61">
                  <c:v>10.65</c:v>
                </c:pt>
                <c:pt idx="62">
                  <c:v>10.67</c:v>
                </c:pt>
                <c:pt idx="63">
                  <c:v>10.68</c:v>
                </c:pt>
                <c:pt idx="64">
                  <c:v>10.67</c:v>
                </c:pt>
                <c:pt idx="65">
                  <c:v>10.64</c:v>
                </c:pt>
                <c:pt idx="66">
                  <c:v>10.59</c:v>
                </c:pt>
                <c:pt idx="67">
                  <c:v>10.52</c:v>
                </c:pt>
                <c:pt idx="68">
                  <c:v>10.43</c:v>
                </c:pt>
                <c:pt idx="69">
                  <c:v>10.34</c:v>
                </c:pt>
                <c:pt idx="70">
                  <c:v>10.25</c:v>
                </c:pt>
                <c:pt idx="71">
                  <c:v>10.15</c:v>
                </c:pt>
                <c:pt idx="72">
                  <c:v>10.050000000000001</c:v>
                </c:pt>
                <c:pt idx="73">
                  <c:v>9.9480000000000004</c:v>
                </c:pt>
                <c:pt idx="74">
                  <c:v>9.8460000000000001</c:v>
                </c:pt>
                <c:pt idx="75">
                  <c:v>9.7439999999999998</c:v>
                </c:pt>
                <c:pt idx="76">
                  <c:v>9.5429999999999993</c:v>
                </c:pt>
                <c:pt idx="77">
                  <c:v>9.2989999999999995</c:v>
                </c:pt>
                <c:pt idx="78">
                  <c:v>9.0640000000000001</c:v>
                </c:pt>
                <c:pt idx="79">
                  <c:v>8.8390000000000004</c:v>
                </c:pt>
                <c:pt idx="80">
                  <c:v>8.625</c:v>
                </c:pt>
                <c:pt idx="81">
                  <c:v>8.4220000000000006</c:v>
                </c:pt>
                <c:pt idx="82">
                  <c:v>8.2279999999999998</c:v>
                </c:pt>
                <c:pt idx="83">
                  <c:v>8.0440000000000005</c:v>
                </c:pt>
                <c:pt idx="84">
                  <c:v>7.8689999999999998</c:v>
                </c:pt>
                <c:pt idx="85">
                  <c:v>7.5439999999999996</c:v>
                </c:pt>
                <c:pt idx="86">
                  <c:v>7.2480000000000002</c:v>
                </c:pt>
                <c:pt idx="87">
                  <c:v>6.9779999999999998</c:v>
                </c:pt>
                <c:pt idx="88">
                  <c:v>6.7309999999999999</c:v>
                </c:pt>
                <c:pt idx="89">
                  <c:v>6.5030000000000001</c:v>
                </c:pt>
                <c:pt idx="90">
                  <c:v>6.2930000000000001</c:v>
                </c:pt>
                <c:pt idx="91">
                  <c:v>5.9169999999999998</c:v>
                </c:pt>
                <c:pt idx="92">
                  <c:v>5.5910000000000002</c:v>
                </c:pt>
                <c:pt idx="93">
                  <c:v>5.3040000000000003</c:v>
                </c:pt>
                <c:pt idx="94">
                  <c:v>5.05</c:v>
                </c:pt>
                <c:pt idx="95">
                  <c:v>4.8230000000000004</c:v>
                </c:pt>
                <c:pt idx="96">
                  <c:v>4.6180000000000003</c:v>
                </c:pt>
                <c:pt idx="97">
                  <c:v>4.4329999999999998</c:v>
                </c:pt>
                <c:pt idx="98">
                  <c:v>4.2649999999999997</c:v>
                </c:pt>
                <c:pt idx="99">
                  <c:v>4.1109999999999998</c:v>
                </c:pt>
                <c:pt idx="100">
                  <c:v>3.9689999999999999</c:v>
                </c:pt>
                <c:pt idx="101">
                  <c:v>3.8380000000000001</c:v>
                </c:pt>
                <c:pt idx="102">
                  <c:v>3.605</c:v>
                </c:pt>
                <c:pt idx="103">
                  <c:v>3.355</c:v>
                </c:pt>
                <c:pt idx="104">
                  <c:v>3.1419999999999999</c:v>
                </c:pt>
                <c:pt idx="105">
                  <c:v>2.9580000000000002</c:v>
                </c:pt>
                <c:pt idx="106">
                  <c:v>2.7970000000000002</c:v>
                </c:pt>
                <c:pt idx="107">
                  <c:v>2.6549999999999998</c:v>
                </c:pt>
                <c:pt idx="108">
                  <c:v>2.5289999999999999</c:v>
                </c:pt>
                <c:pt idx="109">
                  <c:v>2.415</c:v>
                </c:pt>
                <c:pt idx="110">
                  <c:v>2.3130000000000002</c:v>
                </c:pt>
                <c:pt idx="111">
                  <c:v>2.1349999999999998</c:v>
                </c:pt>
                <c:pt idx="112">
                  <c:v>1.9850000000000001</c:v>
                </c:pt>
                <c:pt idx="113">
                  <c:v>1.8580000000000001</c:v>
                </c:pt>
                <c:pt idx="114">
                  <c:v>1.7470000000000001</c:v>
                </c:pt>
                <c:pt idx="115">
                  <c:v>1.651</c:v>
                </c:pt>
                <c:pt idx="116">
                  <c:v>1.5649999999999999</c:v>
                </c:pt>
                <c:pt idx="117">
                  <c:v>1.421</c:v>
                </c:pt>
                <c:pt idx="118">
                  <c:v>1.3029999999999999</c:v>
                </c:pt>
                <c:pt idx="119">
                  <c:v>1.206</c:v>
                </c:pt>
                <c:pt idx="120">
                  <c:v>1.123</c:v>
                </c:pt>
                <c:pt idx="121">
                  <c:v>1.052</c:v>
                </c:pt>
                <c:pt idx="122">
                  <c:v>0.99009999999999998</c:v>
                </c:pt>
                <c:pt idx="123">
                  <c:v>0.93579999999999997</c:v>
                </c:pt>
                <c:pt idx="124">
                  <c:v>0.88780000000000003</c:v>
                </c:pt>
                <c:pt idx="125">
                  <c:v>0.84489999999999998</c:v>
                </c:pt>
                <c:pt idx="126">
                  <c:v>0.80630000000000002</c:v>
                </c:pt>
                <c:pt idx="127">
                  <c:v>0.77139999999999997</c:v>
                </c:pt>
                <c:pt idx="128">
                  <c:v>0.7107</c:v>
                </c:pt>
                <c:pt idx="129">
                  <c:v>0.64810000000000001</c:v>
                </c:pt>
                <c:pt idx="130">
                  <c:v>0.59640000000000004</c:v>
                </c:pt>
                <c:pt idx="131">
                  <c:v>0.55300000000000005</c:v>
                </c:pt>
                <c:pt idx="132">
                  <c:v>0.51600000000000001</c:v>
                </c:pt>
                <c:pt idx="133">
                  <c:v>0.48399999999999999</c:v>
                </c:pt>
                <c:pt idx="134">
                  <c:v>0.45600000000000002</c:v>
                </c:pt>
                <c:pt idx="135">
                  <c:v>0.43140000000000001</c:v>
                </c:pt>
                <c:pt idx="136">
                  <c:v>0.40949999999999998</c:v>
                </c:pt>
                <c:pt idx="137">
                  <c:v>0.37219999999999998</c:v>
                </c:pt>
                <c:pt idx="138">
                  <c:v>0.34150000000000003</c:v>
                </c:pt>
                <c:pt idx="139">
                  <c:v>0.31590000000000001</c:v>
                </c:pt>
                <c:pt idx="140">
                  <c:v>0.29409999999999997</c:v>
                </c:pt>
                <c:pt idx="141">
                  <c:v>0.27529999999999999</c:v>
                </c:pt>
                <c:pt idx="142">
                  <c:v>0.25900000000000001</c:v>
                </c:pt>
                <c:pt idx="143">
                  <c:v>0.23180000000000001</c:v>
                </c:pt>
                <c:pt idx="144">
                  <c:v>0.21010000000000001</c:v>
                </c:pt>
                <c:pt idx="145">
                  <c:v>0.19239999999999999</c:v>
                </c:pt>
                <c:pt idx="146">
                  <c:v>0.17760000000000001</c:v>
                </c:pt>
                <c:pt idx="147">
                  <c:v>0.1651</c:v>
                </c:pt>
                <c:pt idx="148">
                  <c:v>0.15429999999999999</c:v>
                </c:pt>
                <c:pt idx="149">
                  <c:v>0.1449</c:v>
                </c:pt>
                <c:pt idx="150">
                  <c:v>0.13669999999999999</c:v>
                </c:pt>
                <c:pt idx="151">
                  <c:v>0.12939999999999999</c:v>
                </c:pt>
                <c:pt idx="152">
                  <c:v>0.1229</c:v>
                </c:pt>
                <c:pt idx="153">
                  <c:v>0.1171</c:v>
                </c:pt>
                <c:pt idx="154">
                  <c:v>0.107</c:v>
                </c:pt>
                <c:pt idx="155">
                  <c:v>9.6740000000000007E-2</c:v>
                </c:pt>
                <c:pt idx="156">
                  <c:v>8.838E-2</c:v>
                </c:pt>
                <c:pt idx="157">
                  <c:v>8.1420000000000006E-2</c:v>
                </c:pt>
                <c:pt idx="158">
                  <c:v>7.5539999999999996E-2</c:v>
                </c:pt>
                <c:pt idx="159">
                  <c:v>7.0489999999999997E-2</c:v>
                </c:pt>
                <c:pt idx="160">
                  <c:v>6.6110000000000002E-2</c:v>
                </c:pt>
                <c:pt idx="161">
                  <c:v>6.2280000000000002E-2</c:v>
                </c:pt>
                <c:pt idx="162">
                  <c:v>5.8880000000000002E-2</c:v>
                </c:pt>
                <c:pt idx="163">
                  <c:v>5.3150000000000003E-2</c:v>
                </c:pt>
                <c:pt idx="164">
                  <c:v>4.8489999999999998E-2</c:v>
                </c:pt>
                <c:pt idx="165">
                  <c:v>4.462E-2</c:v>
                </c:pt>
                <c:pt idx="166">
                  <c:v>4.1349999999999998E-2</c:v>
                </c:pt>
                <c:pt idx="167">
                  <c:v>3.8550000000000001E-2</c:v>
                </c:pt>
                <c:pt idx="168">
                  <c:v>3.6130000000000002E-2</c:v>
                </c:pt>
                <c:pt idx="169">
                  <c:v>3.2129999999999999E-2</c:v>
                </c:pt>
                <c:pt idx="170">
                  <c:v>2.896E-2</c:v>
                </c:pt>
                <c:pt idx="171">
                  <c:v>2.639E-2</c:v>
                </c:pt>
                <c:pt idx="172">
                  <c:v>2.426E-2</c:v>
                </c:pt>
                <c:pt idx="173">
                  <c:v>2.2460000000000001E-2</c:v>
                </c:pt>
                <c:pt idx="174">
                  <c:v>2.0930000000000001E-2</c:v>
                </c:pt>
                <c:pt idx="175">
                  <c:v>1.9599999999999999E-2</c:v>
                </c:pt>
                <c:pt idx="176">
                  <c:v>1.8429999999999998E-2</c:v>
                </c:pt>
                <c:pt idx="177">
                  <c:v>1.7399999999999999E-2</c:v>
                </c:pt>
                <c:pt idx="178">
                  <c:v>1.6490000000000001E-2</c:v>
                </c:pt>
                <c:pt idx="179">
                  <c:v>1.567E-2</c:v>
                </c:pt>
                <c:pt idx="180">
                  <c:v>1.427E-2</c:v>
                </c:pt>
                <c:pt idx="181">
                  <c:v>1.2840000000000001E-2</c:v>
                </c:pt>
                <c:pt idx="182">
                  <c:v>1.1690000000000001E-2</c:v>
                </c:pt>
                <c:pt idx="183">
                  <c:v>1.073E-2</c:v>
                </c:pt>
                <c:pt idx="184">
                  <c:v>9.9290000000000003E-3</c:v>
                </c:pt>
                <c:pt idx="185">
                  <c:v>9.2409999999999992E-3</c:v>
                </c:pt>
                <c:pt idx="186">
                  <c:v>8.6470000000000002E-3</c:v>
                </c:pt>
                <c:pt idx="187">
                  <c:v>8.1270000000000005E-3</c:v>
                </c:pt>
                <c:pt idx="188">
                  <c:v>7.6689999999999996E-3</c:v>
                </c:pt>
                <c:pt idx="189">
                  <c:v>6.8970000000000004E-3</c:v>
                </c:pt>
                <c:pt idx="190">
                  <c:v>6.2729999999999999E-3</c:v>
                </c:pt>
                <c:pt idx="191">
                  <c:v>5.7559999999999998E-3</c:v>
                </c:pt>
                <c:pt idx="192">
                  <c:v>5.3210000000000002E-3</c:v>
                </c:pt>
                <c:pt idx="193">
                  <c:v>4.9490000000000003E-3</c:v>
                </c:pt>
                <c:pt idx="194">
                  <c:v>4.6280000000000002E-3</c:v>
                </c:pt>
                <c:pt idx="195">
                  <c:v>4.1009999999999996E-3</c:v>
                </c:pt>
                <c:pt idx="196">
                  <c:v>3.686E-3</c:v>
                </c:pt>
                <c:pt idx="197">
                  <c:v>3.3500000000000001E-3</c:v>
                </c:pt>
                <c:pt idx="198">
                  <c:v>3.0720000000000001E-3</c:v>
                </c:pt>
                <c:pt idx="199">
                  <c:v>2.8379999999999998E-3</c:v>
                </c:pt>
                <c:pt idx="200">
                  <c:v>2.6389999999999999E-3</c:v>
                </c:pt>
                <c:pt idx="201">
                  <c:v>2.467E-3</c:v>
                </c:pt>
                <c:pt idx="202">
                  <c:v>2.3159999999999999E-3</c:v>
                </c:pt>
                <c:pt idx="203">
                  <c:v>2.1840000000000002E-3</c:v>
                </c:pt>
                <c:pt idx="204">
                  <c:v>2.0660000000000001E-3</c:v>
                </c:pt>
                <c:pt idx="205">
                  <c:v>1.9610000000000001E-3</c:v>
                </c:pt>
                <c:pt idx="206">
                  <c:v>1.7819999999999999E-3</c:v>
                </c:pt>
                <c:pt idx="207">
                  <c:v>1.6000000000000001E-3</c:v>
                </c:pt>
                <c:pt idx="208">
                  <c:v>1.5200000000000001E-3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D57-4308-99C5-252E4D980E44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'old238U_BaFe2(As,P)2_D6'!$D$20:$D$228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'old238U_BaFe2(As,P)2_D6'!$G$20:$G$228</c:f>
              <c:numCache>
                <c:formatCode>0.000E+00</c:formatCode>
                <c:ptCount val="209"/>
                <c:pt idx="0">
                  <c:v>2.0634999999999999</c:v>
                </c:pt>
                <c:pt idx="1">
                  <c:v>2.1688000000000001</c:v>
                </c:pt>
                <c:pt idx="2">
                  <c:v>2.2687000000000004</c:v>
                </c:pt>
                <c:pt idx="3">
                  <c:v>2.3632</c:v>
                </c:pt>
                <c:pt idx="4">
                  <c:v>2.4544999999999999</c:v>
                </c:pt>
                <c:pt idx="5">
                  <c:v>2.5415999999999999</c:v>
                </c:pt>
                <c:pt idx="6">
                  <c:v>2.6254</c:v>
                </c:pt>
                <c:pt idx="7">
                  <c:v>2.7833999999999999</c:v>
                </c:pt>
                <c:pt idx="8">
                  <c:v>2.9306999999999999</c:v>
                </c:pt>
                <c:pt idx="9">
                  <c:v>3.0693999999999999</c:v>
                </c:pt>
                <c:pt idx="10">
                  <c:v>3.2006000000000001</c:v>
                </c:pt>
                <c:pt idx="11">
                  <c:v>3.3252999999999999</c:v>
                </c:pt>
                <c:pt idx="12">
                  <c:v>3.4425999999999997</c:v>
                </c:pt>
                <c:pt idx="13">
                  <c:v>3.6631999999999998</c:v>
                </c:pt>
                <c:pt idx="14">
                  <c:v>3.8666</c:v>
                </c:pt>
                <c:pt idx="15">
                  <c:v>4.0540000000000003</c:v>
                </c:pt>
                <c:pt idx="16">
                  <c:v>4.2294999999999998</c:v>
                </c:pt>
                <c:pt idx="17">
                  <c:v>4.3942999999999994</c:v>
                </c:pt>
                <c:pt idx="18">
                  <c:v>4.5495000000000001</c:v>
                </c:pt>
                <c:pt idx="19">
                  <c:v>4.6960999999999995</c:v>
                </c:pt>
                <c:pt idx="20">
                  <c:v>4.8352000000000004</c:v>
                </c:pt>
                <c:pt idx="21">
                  <c:v>4.9677999999999995</c:v>
                </c:pt>
                <c:pt idx="22">
                  <c:v>5.0940000000000003</c:v>
                </c:pt>
                <c:pt idx="23">
                  <c:v>5.2147999999999994</c:v>
                </c:pt>
                <c:pt idx="24">
                  <c:v>5.4413999999999998</c:v>
                </c:pt>
                <c:pt idx="25">
                  <c:v>5.7014999999999993</c:v>
                </c:pt>
                <c:pt idx="26">
                  <c:v>5.9399999999999995</c:v>
                </c:pt>
                <c:pt idx="27">
                  <c:v>6.1591000000000005</c:v>
                </c:pt>
                <c:pt idx="28">
                  <c:v>6.3630999999999993</c:v>
                </c:pt>
                <c:pt idx="29">
                  <c:v>6.5531000000000006</c:v>
                </c:pt>
                <c:pt idx="30">
                  <c:v>6.7321999999999997</c:v>
                </c:pt>
                <c:pt idx="31">
                  <c:v>6.8994</c:v>
                </c:pt>
                <c:pt idx="32">
                  <c:v>7.0579999999999998</c:v>
                </c:pt>
                <c:pt idx="33">
                  <c:v>7.3501000000000003</c:v>
                </c:pt>
                <c:pt idx="34">
                  <c:v>7.6139999999999999</c:v>
                </c:pt>
                <c:pt idx="35">
                  <c:v>7.8559999999999999</c:v>
                </c:pt>
                <c:pt idx="36">
                  <c:v>8.0772999999999993</c:v>
                </c:pt>
                <c:pt idx="37">
                  <c:v>8.283199999999999</c:v>
                </c:pt>
                <c:pt idx="38">
                  <c:v>8.4739000000000004</c:v>
                </c:pt>
                <c:pt idx="39">
                  <c:v>8.8178000000000001</c:v>
                </c:pt>
                <c:pt idx="40">
                  <c:v>9.1219999999999999</c:v>
                </c:pt>
                <c:pt idx="41">
                  <c:v>9.3939999999999984</c:v>
                </c:pt>
                <c:pt idx="42">
                  <c:v>9.6390000000000011</c:v>
                </c:pt>
                <c:pt idx="43">
                  <c:v>9.8609999999999989</c:v>
                </c:pt>
                <c:pt idx="44">
                  <c:v>10.064</c:v>
                </c:pt>
                <c:pt idx="45">
                  <c:v>10.251000000000001</c:v>
                </c:pt>
                <c:pt idx="46">
                  <c:v>10.424000000000001</c:v>
                </c:pt>
                <c:pt idx="47">
                  <c:v>10.584</c:v>
                </c:pt>
                <c:pt idx="48">
                  <c:v>10.733000000000001</c:v>
                </c:pt>
                <c:pt idx="49">
                  <c:v>10.872</c:v>
                </c:pt>
                <c:pt idx="50">
                  <c:v>11.125</c:v>
                </c:pt>
                <c:pt idx="51">
                  <c:v>11.401</c:v>
                </c:pt>
                <c:pt idx="52">
                  <c:v>11.641</c:v>
                </c:pt>
                <c:pt idx="53">
                  <c:v>11.848000000000001</c:v>
                </c:pt>
                <c:pt idx="54">
                  <c:v>12.036999999999999</c:v>
                </c:pt>
                <c:pt idx="55">
                  <c:v>12.202</c:v>
                </c:pt>
                <c:pt idx="56">
                  <c:v>12.355</c:v>
                </c:pt>
                <c:pt idx="57">
                  <c:v>12.496</c:v>
                </c:pt>
                <c:pt idx="58">
                  <c:v>12.614000000000001</c:v>
                </c:pt>
                <c:pt idx="59">
                  <c:v>12.834</c:v>
                </c:pt>
                <c:pt idx="60">
                  <c:v>12.930999999999999</c:v>
                </c:pt>
                <c:pt idx="61">
                  <c:v>12.984</c:v>
                </c:pt>
                <c:pt idx="62">
                  <c:v>13.058</c:v>
                </c:pt>
                <c:pt idx="63">
                  <c:v>13.144</c:v>
                </c:pt>
                <c:pt idx="64">
                  <c:v>13.227</c:v>
                </c:pt>
                <c:pt idx="65">
                  <c:v>13.415000000000001</c:v>
                </c:pt>
                <c:pt idx="66">
                  <c:v>13.594999999999999</c:v>
                </c:pt>
                <c:pt idx="67">
                  <c:v>13.738999999999999</c:v>
                </c:pt>
                <c:pt idx="68">
                  <c:v>13.837</c:v>
                </c:pt>
                <c:pt idx="69">
                  <c:v>13.91</c:v>
                </c:pt>
                <c:pt idx="70">
                  <c:v>13.961</c:v>
                </c:pt>
                <c:pt idx="71">
                  <c:v>13.986000000000001</c:v>
                </c:pt>
                <c:pt idx="72">
                  <c:v>13.997</c:v>
                </c:pt>
                <c:pt idx="73">
                  <c:v>13.996</c:v>
                </c:pt>
                <c:pt idx="74">
                  <c:v>13.987</c:v>
                </c:pt>
                <c:pt idx="75">
                  <c:v>13.972999999999999</c:v>
                </c:pt>
                <c:pt idx="76">
                  <c:v>13.936999999999999</c:v>
                </c:pt>
                <c:pt idx="77">
                  <c:v>13.89</c:v>
                </c:pt>
                <c:pt idx="78">
                  <c:v>13.85</c:v>
                </c:pt>
                <c:pt idx="79">
                  <c:v>13.82</c:v>
                </c:pt>
                <c:pt idx="80">
                  <c:v>13.804</c:v>
                </c:pt>
                <c:pt idx="81">
                  <c:v>13.801</c:v>
                </c:pt>
                <c:pt idx="82">
                  <c:v>13.806999999999999</c:v>
                </c:pt>
                <c:pt idx="83">
                  <c:v>13.823</c:v>
                </c:pt>
                <c:pt idx="84">
                  <c:v>13.847</c:v>
                </c:pt>
                <c:pt idx="85">
                  <c:v>13.91</c:v>
                </c:pt>
                <c:pt idx="86">
                  <c:v>13.984999999999999</c:v>
                </c:pt>
                <c:pt idx="87">
                  <c:v>14.064</c:v>
                </c:pt>
                <c:pt idx="88">
                  <c:v>14.141999999999999</c:v>
                </c:pt>
                <c:pt idx="89">
                  <c:v>14.214</c:v>
                </c:pt>
                <c:pt idx="90">
                  <c:v>14.278</c:v>
                </c:pt>
                <c:pt idx="91">
                  <c:v>14.379</c:v>
                </c:pt>
                <c:pt idx="92">
                  <c:v>14.443000000000001</c:v>
                </c:pt>
                <c:pt idx="93">
                  <c:v>14.473000000000001</c:v>
                </c:pt>
                <c:pt idx="94">
                  <c:v>14.475999999999999</c:v>
                </c:pt>
                <c:pt idx="95">
                  <c:v>14.459</c:v>
                </c:pt>
                <c:pt idx="96">
                  <c:v>14.428000000000001</c:v>
                </c:pt>
                <c:pt idx="97">
                  <c:v>14.391</c:v>
                </c:pt>
                <c:pt idx="98">
                  <c:v>14.355</c:v>
                </c:pt>
                <c:pt idx="99">
                  <c:v>14.311</c:v>
                </c:pt>
                <c:pt idx="100">
                  <c:v>14.279</c:v>
                </c:pt>
                <c:pt idx="101">
                  <c:v>14.257999999999999</c:v>
                </c:pt>
                <c:pt idx="102">
                  <c:v>14.245000000000001</c:v>
                </c:pt>
                <c:pt idx="103">
                  <c:v>14.305</c:v>
                </c:pt>
                <c:pt idx="104">
                  <c:v>14.452</c:v>
                </c:pt>
                <c:pt idx="105">
                  <c:v>14.688000000000001</c:v>
                </c:pt>
                <c:pt idx="106">
                  <c:v>15.007000000000001</c:v>
                </c:pt>
                <c:pt idx="107">
                  <c:v>15.404999999999999</c:v>
                </c:pt>
                <c:pt idx="108">
                  <c:v>15.859</c:v>
                </c:pt>
                <c:pt idx="109">
                  <c:v>16.375</c:v>
                </c:pt>
                <c:pt idx="110">
                  <c:v>16.943000000000001</c:v>
                </c:pt>
                <c:pt idx="111">
                  <c:v>18.195</c:v>
                </c:pt>
                <c:pt idx="112">
                  <c:v>19.544999999999998</c:v>
                </c:pt>
                <c:pt idx="113">
                  <c:v>20.958000000000002</c:v>
                </c:pt>
                <c:pt idx="114">
                  <c:v>22.396999999999998</c:v>
                </c:pt>
                <c:pt idx="115">
                  <c:v>23.850999999999999</c:v>
                </c:pt>
                <c:pt idx="116">
                  <c:v>25.295000000000002</c:v>
                </c:pt>
                <c:pt idx="117">
                  <c:v>28.111000000000001</c:v>
                </c:pt>
                <c:pt idx="118">
                  <c:v>30.773</c:v>
                </c:pt>
                <c:pt idx="119">
                  <c:v>33.276000000000003</c:v>
                </c:pt>
                <c:pt idx="120">
                  <c:v>35.613</c:v>
                </c:pt>
                <c:pt idx="121">
                  <c:v>37.781999999999996</c:v>
                </c:pt>
                <c:pt idx="122">
                  <c:v>39.8001</c:v>
                </c:pt>
                <c:pt idx="123">
                  <c:v>41.675800000000002</c:v>
                </c:pt>
                <c:pt idx="124">
                  <c:v>43.4178</c:v>
                </c:pt>
                <c:pt idx="125">
                  <c:v>45.044900000000005</c:v>
                </c:pt>
                <c:pt idx="126">
                  <c:v>46.5563</c:v>
                </c:pt>
                <c:pt idx="127">
                  <c:v>47.981400000000001</c:v>
                </c:pt>
                <c:pt idx="128">
                  <c:v>50.550700000000006</c:v>
                </c:pt>
                <c:pt idx="129">
                  <c:v>53.3581</c:v>
                </c:pt>
                <c:pt idx="130">
                  <c:v>55.796400000000006</c:v>
                </c:pt>
                <c:pt idx="131">
                  <c:v>57.942999999999998</c:v>
                </c:pt>
                <c:pt idx="132">
                  <c:v>59.835999999999999</c:v>
                </c:pt>
                <c:pt idx="133">
                  <c:v>61.524000000000001</c:v>
                </c:pt>
                <c:pt idx="134">
                  <c:v>63.046000000000006</c:v>
                </c:pt>
                <c:pt idx="135">
                  <c:v>64.421400000000006</c:v>
                </c:pt>
                <c:pt idx="136">
                  <c:v>65.67949999999999</c:v>
                </c:pt>
                <c:pt idx="137">
                  <c:v>67.872200000000007</c:v>
                </c:pt>
                <c:pt idx="138">
                  <c:v>69.951499999999996</c:v>
                </c:pt>
                <c:pt idx="139">
                  <c:v>71.555899999999994</c:v>
                </c:pt>
                <c:pt idx="140">
                  <c:v>72.764099999999999</c:v>
                </c:pt>
                <c:pt idx="141">
                  <c:v>73.975300000000004</c:v>
                </c:pt>
                <c:pt idx="142">
                  <c:v>75.028999999999996</c:v>
                </c:pt>
                <c:pt idx="143">
                  <c:v>76.761800000000008</c:v>
                </c:pt>
                <c:pt idx="144">
                  <c:v>78.090099999999993</c:v>
                </c:pt>
                <c:pt idx="145">
                  <c:v>79.112400000000008</c:v>
                </c:pt>
                <c:pt idx="146">
                  <c:v>79.907600000000002</c:v>
                </c:pt>
                <c:pt idx="147">
                  <c:v>80.505099999999999</c:v>
                </c:pt>
                <c:pt idx="148">
                  <c:v>80.944300000000013</c:v>
                </c:pt>
                <c:pt idx="149">
                  <c:v>81.254900000000006</c:v>
                </c:pt>
                <c:pt idx="150">
                  <c:v>81.456699999999998</c:v>
                </c:pt>
                <c:pt idx="151">
                  <c:v>81.569400000000002</c:v>
                </c:pt>
                <c:pt idx="152">
                  <c:v>81.612899999999996</c:v>
                </c:pt>
                <c:pt idx="153">
                  <c:v>81.577099999999987</c:v>
                </c:pt>
                <c:pt idx="154">
                  <c:v>81.337000000000003</c:v>
                </c:pt>
                <c:pt idx="155">
                  <c:v>80.786739999999995</c:v>
                </c:pt>
                <c:pt idx="156">
                  <c:v>80.028379999999999</c:v>
                </c:pt>
                <c:pt idx="157">
                  <c:v>79.111419999999995</c:v>
                </c:pt>
                <c:pt idx="158">
                  <c:v>78.075540000000004</c:v>
                </c:pt>
                <c:pt idx="159">
                  <c:v>76.960490000000007</c:v>
                </c:pt>
                <c:pt idx="160">
                  <c:v>75.796109999999999</c:v>
                </c:pt>
                <c:pt idx="161">
                  <c:v>74.592280000000002</c:v>
                </c:pt>
                <c:pt idx="162">
                  <c:v>73.38888</c:v>
                </c:pt>
                <c:pt idx="163">
                  <c:v>70.983150000000009</c:v>
                </c:pt>
                <c:pt idx="164">
                  <c:v>68.698490000000007</c:v>
                </c:pt>
                <c:pt idx="165">
                  <c:v>66.594619999999992</c:v>
                </c:pt>
                <c:pt idx="166">
                  <c:v>64.721350000000001</c:v>
                </c:pt>
                <c:pt idx="167">
                  <c:v>63.128550000000004</c:v>
                </c:pt>
                <c:pt idx="168">
                  <c:v>61.816130000000001</c:v>
                </c:pt>
                <c:pt idx="169">
                  <c:v>58.512129999999999</c:v>
                </c:pt>
                <c:pt idx="170">
                  <c:v>55.418959999999998</c:v>
                </c:pt>
                <c:pt idx="171">
                  <c:v>52.676389999999998</c:v>
                </c:pt>
                <c:pt idx="172">
                  <c:v>50.244259999999997</c:v>
                </c:pt>
                <c:pt idx="173">
                  <c:v>48.062460000000002</c:v>
                </c:pt>
                <c:pt idx="174">
                  <c:v>46.100929999999998</c:v>
                </c:pt>
                <c:pt idx="175">
                  <c:v>44.319599999999994</c:v>
                </c:pt>
                <c:pt idx="176">
                  <c:v>42.70843</c:v>
                </c:pt>
                <c:pt idx="177">
                  <c:v>41.227400000000003</c:v>
                </c:pt>
                <c:pt idx="178">
                  <c:v>39.876489999999997</c:v>
                </c:pt>
                <c:pt idx="179">
                  <c:v>38.62567</c:v>
                </c:pt>
                <c:pt idx="180">
                  <c:v>36.414270000000002</c:v>
                </c:pt>
                <c:pt idx="181">
                  <c:v>34.062839999999994</c:v>
                </c:pt>
                <c:pt idx="182">
                  <c:v>32.071690000000004</c:v>
                </c:pt>
                <c:pt idx="183">
                  <c:v>30.370729999999998</c:v>
                </c:pt>
                <c:pt idx="184">
                  <c:v>28.899929</c:v>
                </c:pt>
                <c:pt idx="185">
                  <c:v>27.619240999999999</c:v>
                </c:pt>
                <c:pt idx="186">
                  <c:v>26.478646999999999</c:v>
                </c:pt>
                <c:pt idx="187">
                  <c:v>25.478127000000001</c:v>
                </c:pt>
                <c:pt idx="188">
                  <c:v>24.577669</c:v>
                </c:pt>
                <c:pt idx="189">
                  <c:v>23.026896999999998</c:v>
                </c:pt>
                <c:pt idx="190">
                  <c:v>21.756273</c:v>
                </c:pt>
                <c:pt idx="191">
                  <c:v>20.695756000000003</c:v>
                </c:pt>
                <c:pt idx="192">
                  <c:v>19.785321</c:v>
                </c:pt>
                <c:pt idx="193">
                  <c:v>19.004949</c:v>
                </c:pt>
                <c:pt idx="194">
                  <c:v>18.334627999999999</c:v>
                </c:pt>
                <c:pt idx="195">
                  <c:v>17.214100999999999</c:v>
                </c:pt>
                <c:pt idx="196">
                  <c:v>16.333685999999997</c:v>
                </c:pt>
                <c:pt idx="197">
                  <c:v>15.63335</c:v>
                </c:pt>
                <c:pt idx="198">
                  <c:v>15.053072</c:v>
                </c:pt>
                <c:pt idx="199">
                  <c:v>14.572838000000001</c:v>
                </c:pt>
                <c:pt idx="200">
                  <c:v>14.162639</c:v>
                </c:pt>
                <c:pt idx="201">
                  <c:v>13.822467</c:v>
                </c:pt>
                <c:pt idx="202">
                  <c:v>13.522316</c:v>
                </c:pt>
                <c:pt idx="203">
                  <c:v>13.272183999999999</c:v>
                </c:pt>
                <c:pt idx="204">
                  <c:v>13.052066</c:v>
                </c:pt>
                <c:pt idx="205">
                  <c:v>12.861960999999999</c:v>
                </c:pt>
                <c:pt idx="206">
                  <c:v>12.541782</c:v>
                </c:pt>
                <c:pt idx="207">
                  <c:v>12.2416</c:v>
                </c:pt>
                <c:pt idx="208">
                  <c:v>12.121519999999999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D57-4308-99C5-252E4D980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22232"/>
        <c:axId val="639828112"/>
      </c:scatterChart>
      <c:valAx>
        <c:axId val="63982223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28112"/>
        <c:crosses val="autoZero"/>
        <c:crossBetween val="midCat"/>
        <c:majorUnit val="10"/>
      </c:valAx>
      <c:valAx>
        <c:axId val="639828112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2223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934128569749676"/>
          <c:y val="0.31356847954135397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'old238U_BaFe2(As,P)2_D6'!$P$5</c:f>
          <c:strCache>
            <c:ptCount val="1"/>
            <c:pt idx="0">
              <c:v>old238U_BaFe2(As,P)2_D6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'old238U_BaFe2(As,P)2_D6'!$D$20:$D$228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'old238U_BaFe2(As,P)2_D6'!$J$20:$J$228</c:f>
              <c:numCache>
                <c:formatCode>0.000</c:formatCode>
                <c:ptCount val="209"/>
                <c:pt idx="0">
                  <c:v>3.5000000000000005E-3</c:v>
                </c:pt>
                <c:pt idx="1">
                  <c:v>3.6999999999999997E-3</c:v>
                </c:pt>
                <c:pt idx="2">
                  <c:v>3.8E-3</c:v>
                </c:pt>
                <c:pt idx="3">
                  <c:v>3.8999999999999998E-3</c:v>
                </c:pt>
                <c:pt idx="4">
                  <c:v>4.0000000000000001E-3</c:v>
                </c:pt>
                <c:pt idx="5">
                  <c:v>4.2000000000000006E-3</c:v>
                </c:pt>
                <c:pt idx="6">
                  <c:v>4.3E-3</c:v>
                </c:pt>
                <c:pt idx="7">
                  <c:v>4.4999999999999997E-3</c:v>
                </c:pt>
                <c:pt idx="8">
                  <c:v>4.7000000000000002E-3</c:v>
                </c:pt>
                <c:pt idx="9">
                  <c:v>4.8999999999999998E-3</c:v>
                </c:pt>
                <c:pt idx="10">
                  <c:v>5.0999999999999995E-3</c:v>
                </c:pt>
                <c:pt idx="11">
                  <c:v>5.3E-3</c:v>
                </c:pt>
                <c:pt idx="12">
                  <c:v>5.4999999999999997E-3</c:v>
                </c:pt>
                <c:pt idx="13">
                  <c:v>5.8999999999999999E-3</c:v>
                </c:pt>
                <c:pt idx="14">
                  <c:v>6.1999999999999998E-3</c:v>
                </c:pt>
                <c:pt idx="15">
                  <c:v>6.5000000000000006E-3</c:v>
                </c:pt>
                <c:pt idx="16">
                  <c:v>6.8000000000000005E-3</c:v>
                </c:pt>
                <c:pt idx="17">
                  <c:v>7.0999999999999995E-3</c:v>
                </c:pt>
                <c:pt idx="18">
                  <c:v>7.3999999999999995E-3</c:v>
                </c:pt>
                <c:pt idx="19">
                  <c:v>7.7000000000000002E-3</c:v>
                </c:pt>
                <c:pt idx="20">
                  <c:v>7.9000000000000008E-3</c:v>
                </c:pt>
                <c:pt idx="21">
                  <c:v>8.2000000000000007E-3</c:v>
                </c:pt>
                <c:pt idx="22">
                  <c:v>8.5000000000000006E-3</c:v>
                </c:pt>
                <c:pt idx="23">
                  <c:v>8.6999999999999994E-3</c:v>
                </c:pt>
                <c:pt idx="24">
                  <c:v>9.1999999999999998E-3</c:v>
                </c:pt>
                <c:pt idx="25">
                  <c:v>9.7999999999999997E-3</c:v>
                </c:pt>
                <c:pt idx="26">
                  <c:v>1.03E-2</c:v>
                </c:pt>
                <c:pt idx="27">
                  <c:v>1.09E-2</c:v>
                </c:pt>
                <c:pt idx="28">
                  <c:v>1.14E-2</c:v>
                </c:pt>
                <c:pt idx="29">
                  <c:v>1.1899999999999999E-2</c:v>
                </c:pt>
                <c:pt idx="30">
                  <c:v>1.24E-2</c:v>
                </c:pt>
                <c:pt idx="31">
                  <c:v>1.29E-2</c:v>
                </c:pt>
                <c:pt idx="32">
                  <c:v>1.3300000000000001E-2</c:v>
                </c:pt>
                <c:pt idx="33">
                  <c:v>1.4299999999999998E-2</c:v>
                </c:pt>
                <c:pt idx="34">
                  <c:v>1.5099999999999999E-2</c:v>
                </c:pt>
                <c:pt idx="35">
                  <c:v>1.6E-2</c:v>
                </c:pt>
                <c:pt idx="36">
                  <c:v>1.6800000000000002E-2</c:v>
                </c:pt>
                <c:pt idx="37">
                  <c:v>1.77E-2</c:v>
                </c:pt>
                <c:pt idx="38">
                  <c:v>1.8499999999999999E-2</c:v>
                </c:pt>
                <c:pt idx="39">
                  <c:v>0.02</c:v>
                </c:pt>
                <c:pt idx="40">
                  <c:v>2.1499999999999998E-2</c:v>
                </c:pt>
                <c:pt idx="41">
                  <c:v>2.3E-2</c:v>
                </c:pt>
                <c:pt idx="42">
                  <c:v>2.4399999999999998E-2</c:v>
                </c:pt>
                <c:pt idx="43">
                  <c:v>2.58E-2</c:v>
                </c:pt>
                <c:pt idx="44">
                  <c:v>2.7200000000000002E-2</c:v>
                </c:pt>
                <c:pt idx="45">
                  <c:v>2.8499999999999998E-2</c:v>
                </c:pt>
                <c:pt idx="46">
                  <c:v>2.9899999999999999E-2</c:v>
                </c:pt>
                <c:pt idx="47">
                  <c:v>3.1199999999999999E-2</c:v>
                </c:pt>
                <c:pt idx="48">
                  <c:v>3.2500000000000001E-2</c:v>
                </c:pt>
                <c:pt idx="49">
                  <c:v>3.3800000000000004E-2</c:v>
                </c:pt>
                <c:pt idx="50">
                  <c:v>3.6299999999999999E-2</c:v>
                </c:pt>
                <c:pt idx="51">
                  <c:v>3.9400000000000004E-2</c:v>
                </c:pt>
                <c:pt idx="52">
                  <c:v>4.24E-2</c:v>
                </c:pt>
                <c:pt idx="53">
                  <c:v>4.5400000000000003E-2</c:v>
                </c:pt>
                <c:pt idx="54">
                  <c:v>4.8299999999999996E-2</c:v>
                </c:pt>
                <c:pt idx="55">
                  <c:v>5.1200000000000002E-2</c:v>
                </c:pt>
                <c:pt idx="56">
                  <c:v>5.4100000000000002E-2</c:v>
                </c:pt>
                <c:pt idx="57">
                  <c:v>5.6999999999999995E-2</c:v>
                </c:pt>
                <c:pt idx="58">
                  <c:v>5.9799999999999999E-2</c:v>
                </c:pt>
                <c:pt idx="59">
                  <c:v>6.54E-2</c:v>
                </c:pt>
                <c:pt idx="60">
                  <c:v>7.0899999999999991E-2</c:v>
                </c:pt>
                <c:pt idx="61">
                  <c:v>7.6499999999999999E-2</c:v>
                </c:pt>
                <c:pt idx="62">
                  <c:v>8.199999999999999E-2</c:v>
                </c:pt>
                <c:pt idx="63">
                  <c:v>8.7499999999999994E-2</c:v>
                </c:pt>
                <c:pt idx="64">
                  <c:v>9.2999999999999999E-2</c:v>
                </c:pt>
                <c:pt idx="65">
                  <c:v>0.10389999999999999</c:v>
                </c:pt>
                <c:pt idx="66">
                  <c:v>0.11459999999999999</c:v>
                </c:pt>
                <c:pt idx="67">
                  <c:v>0.12529999999999999</c:v>
                </c:pt>
                <c:pt idx="68">
                  <c:v>0.13589999999999999</c:v>
                </c:pt>
                <c:pt idx="69">
                  <c:v>0.14650000000000002</c:v>
                </c:pt>
                <c:pt idx="70">
                  <c:v>0.15709999999999999</c:v>
                </c:pt>
                <c:pt idx="71">
                  <c:v>0.16770000000000002</c:v>
                </c:pt>
                <c:pt idx="72">
                  <c:v>0.17829999999999999</c:v>
                </c:pt>
                <c:pt idx="73">
                  <c:v>0.18890000000000001</c:v>
                </c:pt>
                <c:pt idx="74">
                  <c:v>0.19950000000000001</c:v>
                </c:pt>
                <c:pt idx="75">
                  <c:v>0.2102</c:v>
                </c:pt>
                <c:pt idx="76">
                  <c:v>0.23159999999999997</c:v>
                </c:pt>
                <c:pt idx="77">
                  <c:v>0.25850000000000001</c:v>
                </c:pt>
                <c:pt idx="78">
                  <c:v>0.28570000000000001</c:v>
                </c:pt>
                <c:pt idx="79">
                  <c:v>0.313</c:v>
                </c:pt>
                <c:pt idx="80">
                  <c:v>0.34039999999999998</c:v>
                </c:pt>
                <c:pt idx="81">
                  <c:v>0.3679</c:v>
                </c:pt>
                <c:pt idx="82">
                  <c:v>0.39550000000000002</c:v>
                </c:pt>
                <c:pt idx="83">
                  <c:v>0.42309999999999998</c:v>
                </c:pt>
                <c:pt idx="84">
                  <c:v>0.45069999999999999</c:v>
                </c:pt>
                <c:pt idx="85">
                  <c:v>0.50590000000000002</c:v>
                </c:pt>
                <c:pt idx="86">
                  <c:v>0.56109999999999993</c:v>
                </c:pt>
                <c:pt idx="87">
                  <c:v>0.61609999999999998</c:v>
                </c:pt>
                <c:pt idx="88">
                  <c:v>0.67100000000000004</c:v>
                </c:pt>
                <c:pt idx="89">
                  <c:v>0.72570000000000001</c:v>
                </c:pt>
                <c:pt idx="90">
                  <c:v>0.78029999999999999</c:v>
                </c:pt>
                <c:pt idx="91">
                  <c:v>0.88919999999999999</c:v>
                </c:pt>
                <c:pt idx="92">
                  <c:v>0.9978999999999999</c:v>
                </c:pt>
                <c:pt idx="93" formatCode="0.00">
                  <c:v>1.1100000000000001</c:v>
                </c:pt>
                <c:pt idx="94" formatCode="0.00">
                  <c:v>1.22</c:v>
                </c:pt>
                <c:pt idx="95" formatCode="0.00">
                  <c:v>1.32</c:v>
                </c:pt>
                <c:pt idx="96" formatCode="0.00">
                  <c:v>1.43</c:v>
                </c:pt>
                <c:pt idx="97" formatCode="0.00">
                  <c:v>1.54</c:v>
                </c:pt>
                <c:pt idx="98" formatCode="0.00">
                  <c:v>1.66</c:v>
                </c:pt>
                <c:pt idx="99" formatCode="0.00">
                  <c:v>1.77</c:v>
                </c:pt>
                <c:pt idx="100" formatCode="0.00">
                  <c:v>1.88</c:v>
                </c:pt>
                <c:pt idx="101" formatCode="0.00">
                  <c:v>1.99</c:v>
                </c:pt>
                <c:pt idx="102" formatCode="0.00">
                  <c:v>2.21</c:v>
                </c:pt>
                <c:pt idx="103" formatCode="0.00">
                  <c:v>2.5</c:v>
                </c:pt>
                <c:pt idx="104" formatCode="0.00">
                  <c:v>2.78</c:v>
                </c:pt>
                <c:pt idx="105" formatCode="0.00">
                  <c:v>3.05</c:v>
                </c:pt>
                <c:pt idx="106" formatCode="0.00">
                  <c:v>3.32</c:v>
                </c:pt>
                <c:pt idx="107" formatCode="0.00">
                  <c:v>3.59</c:v>
                </c:pt>
                <c:pt idx="108" formatCode="0.00">
                  <c:v>3.85</c:v>
                </c:pt>
                <c:pt idx="109" formatCode="0.00">
                  <c:v>4.0999999999999996</c:v>
                </c:pt>
                <c:pt idx="110" formatCode="0.00">
                  <c:v>4.34</c:v>
                </c:pt>
                <c:pt idx="111" formatCode="0.00">
                  <c:v>4.8099999999999996</c:v>
                </c:pt>
                <c:pt idx="112" formatCode="0.00">
                  <c:v>5.24</c:v>
                </c:pt>
                <c:pt idx="113" formatCode="0.00">
                  <c:v>5.64</c:v>
                </c:pt>
                <c:pt idx="114" formatCode="0.00">
                  <c:v>6.02</c:v>
                </c:pt>
                <c:pt idx="115" formatCode="0.00">
                  <c:v>6.37</c:v>
                </c:pt>
                <c:pt idx="116" formatCode="0.00">
                  <c:v>6.71</c:v>
                </c:pt>
                <c:pt idx="117" formatCode="0.00">
                  <c:v>7.32</c:v>
                </c:pt>
                <c:pt idx="118" formatCode="0.00">
                  <c:v>7.88</c:v>
                </c:pt>
                <c:pt idx="119" formatCode="0.00">
                  <c:v>8.4</c:v>
                </c:pt>
                <c:pt idx="120" formatCode="0.00">
                  <c:v>8.8699999999999992</c:v>
                </c:pt>
                <c:pt idx="121" formatCode="0.00">
                  <c:v>9.32</c:v>
                </c:pt>
                <c:pt idx="122" formatCode="0.00">
                  <c:v>9.75</c:v>
                </c:pt>
                <c:pt idx="123" formatCode="0.00">
                  <c:v>10.16</c:v>
                </c:pt>
                <c:pt idx="124" formatCode="0.00">
                  <c:v>10.55</c:v>
                </c:pt>
                <c:pt idx="125" formatCode="0.00">
                  <c:v>10.92</c:v>
                </c:pt>
                <c:pt idx="126" formatCode="0.00">
                  <c:v>11.28</c:v>
                </c:pt>
                <c:pt idx="127" formatCode="0.00">
                  <c:v>11.63</c:v>
                </c:pt>
                <c:pt idx="128" formatCode="0.00">
                  <c:v>12.3</c:v>
                </c:pt>
                <c:pt idx="129" formatCode="0.00">
                  <c:v>13.1</c:v>
                </c:pt>
                <c:pt idx="130" formatCode="0.00">
                  <c:v>13.86</c:v>
                </c:pt>
                <c:pt idx="131" formatCode="0.00">
                  <c:v>14.59</c:v>
                </c:pt>
                <c:pt idx="132" formatCode="0.00">
                  <c:v>15.3</c:v>
                </c:pt>
                <c:pt idx="133" formatCode="0.00">
                  <c:v>15.98</c:v>
                </c:pt>
                <c:pt idx="134" formatCode="0.00">
                  <c:v>16.649999999999999</c:v>
                </c:pt>
                <c:pt idx="135" formatCode="0.00">
                  <c:v>17.3</c:v>
                </c:pt>
                <c:pt idx="136" formatCode="0.00">
                  <c:v>17.940000000000001</c:v>
                </c:pt>
                <c:pt idx="137" formatCode="0.00">
                  <c:v>19.190000000000001</c:v>
                </c:pt>
                <c:pt idx="138" formatCode="0.00">
                  <c:v>20.39</c:v>
                </c:pt>
                <c:pt idx="139" formatCode="0.00">
                  <c:v>21.57</c:v>
                </c:pt>
                <c:pt idx="140" formatCode="0.00">
                  <c:v>22.72</c:v>
                </c:pt>
                <c:pt idx="141" formatCode="0.00">
                  <c:v>23.86</c:v>
                </c:pt>
                <c:pt idx="142" formatCode="0.00">
                  <c:v>24.98</c:v>
                </c:pt>
                <c:pt idx="143" formatCode="0.00">
                  <c:v>27.17</c:v>
                </c:pt>
                <c:pt idx="144" formatCode="0.00">
                  <c:v>29.32</c:v>
                </c:pt>
                <c:pt idx="145" formatCode="0.00">
                  <c:v>31.44</c:v>
                </c:pt>
                <c:pt idx="146" formatCode="0.00">
                  <c:v>33.53</c:v>
                </c:pt>
                <c:pt idx="147" formatCode="0.00">
                  <c:v>35.61</c:v>
                </c:pt>
                <c:pt idx="148" formatCode="0.00">
                  <c:v>37.67</c:v>
                </c:pt>
                <c:pt idx="149" formatCode="0.00">
                  <c:v>39.729999999999997</c:v>
                </c:pt>
                <c:pt idx="150" formatCode="0.00">
                  <c:v>41.78</c:v>
                </c:pt>
                <c:pt idx="151" formatCode="0.00">
                  <c:v>43.82</c:v>
                </c:pt>
                <c:pt idx="152" formatCode="0.00">
                  <c:v>45.86</c:v>
                </c:pt>
                <c:pt idx="153" formatCode="0.00">
                  <c:v>47.9</c:v>
                </c:pt>
                <c:pt idx="154" formatCode="0.00">
                  <c:v>51.99</c:v>
                </c:pt>
                <c:pt idx="155" formatCode="0.00">
                  <c:v>57.13</c:v>
                </c:pt>
                <c:pt idx="156" formatCode="0.00">
                  <c:v>62.31</c:v>
                </c:pt>
                <c:pt idx="157" formatCode="0.00">
                  <c:v>67.55</c:v>
                </c:pt>
                <c:pt idx="158" formatCode="0.00">
                  <c:v>72.849999999999994</c:v>
                </c:pt>
                <c:pt idx="159" formatCode="0.00">
                  <c:v>78.23</c:v>
                </c:pt>
                <c:pt idx="160" formatCode="0.00">
                  <c:v>83.68</c:v>
                </c:pt>
                <c:pt idx="161" formatCode="0.00">
                  <c:v>89.22</c:v>
                </c:pt>
                <c:pt idx="162" formatCode="0.00">
                  <c:v>94.85</c:v>
                </c:pt>
                <c:pt idx="163" formatCode="0.00">
                  <c:v>106.4</c:v>
                </c:pt>
                <c:pt idx="164" formatCode="0.00">
                  <c:v>118.34</c:v>
                </c:pt>
                <c:pt idx="165" formatCode="0.00">
                  <c:v>130.66</c:v>
                </c:pt>
                <c:pt idx="166" formatCode="0.00">
                  <c:v>143.35</c:v>
                </c:pt>
                <c:pt idx="167" formatCode="0.00">
                  <c:v>156.38999999999999</c:v>
                </c:pt>
                <c:pt idx="168" formatCode="0.00">
                  <c:v>169.73</c:v>
                </c:pt>
                <c:pt idx="169" formatCode="0.00">
                  <c:v>197.45</c:v>
                </c:pt>
                <c:pt idx="170" formatCode="0.00">
                  <c:v>226.73</c:v>
                </c:pt>
                <c:pt idx="171" formatCode="0.00">
                  <c:v>257.58999999999997</c:v>
                </c:pt>
                <c:pt idx="172" formatCode="0.00">
                  <c:v>290</c:v>
                </c:pt>
                <c:pt idx="173" formatCode="0.00">
                  <c:v>323.92</c:v>
                </c:pt>
                <c:pt idx="174" formatCode="0.00">
                  <c:v>359.34</c:v>
                </c:pt>
                <c:pt idx="175" formatCode="0.00">
                  <c:v>396.22</c:v>
                </c:pt>
                <c:pt idx="176" formatCode="0.00">
                  <c:v>434.54</c:v>
                </c:pt>
                <c:pt idx="177" formatCode="0.00">
                  <c:v>474.27</c:v>
                </c:pt>
                <c:pt idx="178" formatCode="0.00">
                  <c:v>515.39</c:v>
                </c:pt>
                <c:pt idx="179" formatCode="0.00">
                  <c:v>557.87</c:v>
                </c:pt>
                <c:pt idx="180" formatCode="0.00">
                  <c:v>646.78</c:v>
                </c:pt>
                <c:pt idx="181" formatCode="0.00">
                  <c:v>765.15</c:v>
                </c:pt>
                <c:pt idx="182" formatCode="0.00">
                  <c:v>891.27</c:v>
                </c:pt>
                <c:pt idx="183" formatCode="0.0">
                  <c:v>1020</c:v>
                </c:pt>
                <c:pt idx="184" formatCode="0.0">
                  <c:v>1170</c:v>
                </c:pt>
                <c:pt idx="185" formatCode="0.0">
                  <c:v>1310</c:v>
                </c:pt>
                <c:pt idx="186" formatCode="0.0">
                  <c:v>1470</c:v>
                </c:pt>
                <c:pt idx="187" formatCode="0.0">
                  <c:v>1630</c:v>
                </c:pt>
                <c:pt idx="188" formatCode="0.0">
                  <c:v>1790</c:v>
                </c:pt>
                <c:pt idx="189" formatCode="0.0">
                  <c:v>2140</c:v>
                </c:pt>
                <c:pt idx="190" formatCode="0.0">
                  <c:v>2520</c:v>
                </c:pt>
                <c:pt idx="191" formatCode="0.0">
                  <c:v>2910</c:v>
                </c:pt>
                <c:pt idx="192" formatCode="0.0">
                  <c:v>3320</c:v>
                </c:pt>
                <c:pt idx="193" formatCode="0.0">
                  <c:v>3750</c:v>
                </c:pt>
                <c:pt idx="194" formatCode="0.0">
                  <c:v>4200</c:v>
                </c:pt>
                <c:pt idx="195" formatCode="0.0">
                  <c:v>5140</c:v>
                </c:pt>
                <c:pt idx="196" formatCode="0.0">
                  <c:v>6130</c:v>
                </c:pt>
                <c:pt idx="197" formatCode="0.0">
                  <c:v>7170</c:v>
                </c:pt>
                <c:pt idx="198" formatCode="0.0">
                  <c:v>8260</c:v>
                </c:pt>
                <c:pt idx="199" formatCode="0.0">
                  <c:v>9390</c:v>
                </c:pt>
                <c:pt idx="200" formatCode="0.0">
                  <c:v>10550</c:v>
                </c:pt>
                <c:pt idx="201" formatCode="0.0">
                  <c:v>11740</c:v>
                </c:pt>
                <c:pt idx="202" formatCode="0.0">
                  <c:v>12960</c:v>
                </c:pt>
                <c:pt idx="203" formatCode="0.0">
                  <c:v>14200</c:v>
                </c:pt>
                <c:pt idx="204" formatCode="0.0">
                  <c:v>15470</c:v>
                </c:pt>
                <c:pt idx="205" formatCode="0.0">
                  <c:v>16760</c:v>
                </c:pt>
                <c:pt idx="206" formatCode="0.0">
                  <c:v>19380</c:v>
                </c:pt>
                <c:pt idx="207" formatCode="0.0">
                  <c:v>22740</c:v>
                </c:pt>
                <c:pt idx="208" formatCode="0.0">
                  <c:v>24520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1A-44F4-8E9D-51735CBCFA0B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'old238U_BaFe2(As,P)2_D6'!$D$20:$D$228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'old238U_BaFe2(As,P)2_D6'!$M$20:$M$228</c:f>
              <c:numCache>
                <c:formatCode>0.000</c:formatCode>
                <c:ptCount val="209"/>
                <c:pt idx="0">
                  <c:v>1.5E-3</c:v>
                </c:pt>
                <c:pt idx="1">
                  <c:v>1.6000000000000001E-3</c:v>
                </c:pt>
                <c:pt idx="2">
                  <c:v>1.7000000000000001E-3</c:v>
                </c:pt>
                <c:pt idx="3">
                  <c:v>1.7000000000000001E-3</c:v>
                </c:pt>
                <c:pt idx="4">
                  <c:v>1.8E-3</c:v>
                </c:pt>
                <c:pt idx="5">
                  <c:v>1.8E-3</c:v>
                </c:pt>
                <c:pt idx="6">
                  <c:v>1.9E-3</c:v>
                </c:pt>
                <c:pt idx="7">
                  <c:v>1.9E-3</c:v>
                </c:pt>
                <c:pt idx="8">
                  <c:v>2E-3</c:v>
                </c:pt>
                <c:pt idx="9">
                  <c:v>2.1000000000000003E-3</c:v>
                </c:pt>
                <c:pt idx="10">
                  <c:v>2.1999999999999997E-3</c:v>
                </c:pt>
                <c:pt idx="11">
                  <c:v>2.3E-3</c:v>
                </c:pt>
                <c:pt idx="12">
                  <c:v>2.3E-3</c:v>
                </c:pt>
                <c:pt idx="13">
                  <c:v>2.5000000000000001E-3</c:v>
                </c:pt>
                <c:pt idx="14">
                  <c:v>2.5999999999999999E-3</c:v>
                </c:pt>
                <c:pt idx="15">
                  <c:v>2.7000000000000001E-3</c:v>
                </c:pt>
                <c:pt idx="16">
                  <c:v>2.8E-3</c:v>
                </c:pt>
                <c:pt idx="17">
                  <c:v>2.9000000000000002E-3</c:v>
                </c:pt>
                <c:pt idx="18">
                  <c:v>3.0000000000000001E-3</c:v>
                </c:pt>
                <c:pt idx="19">
                  <c:v>3.0999999999999999E-3</c:v>
                </c:pt>
                <c:pt idx="20">
                  <c:v>3.2000000000000002E-3</c:v>
                </c:pt>
                <c:pt idx="21">
                  <c:v>3.3E-3</c:v>
                </c:pt>
                <c:pt idx="22">
                  <c:v>3.4000000000000002E-3</c:v>
                </c:pt>
                <c:pt idx="23">
                  <c:v>3.5000000000000005E-3</c:v>
                </c:pt>
                <c:pt idx="24">
                  <c:v>3.6999999999999997E-3</c:v>
                </c:pt>
                <c:pt idx="25">
                  <c:v>3.8999999999999998E-3</c:v>
                </c:pt>
                <c:pt idx="26">
                  <c:v>4.1000000000000003E-3</c:v>
                </c:pt>
                <c:pt idx="27">
                  <c:v>4.2000000000000006E-3</c:v>
                </c:pt>
                <c:pt idx="28">
                  <c:v>4.3999999999999994E-3</c:v>
                </c:pt>
                <c:pt idx="29">
                  <c:v>4.5999999999999999E-3</c:v>
                </c:pt>
                <c:pt idx="30">
                  <c:v>4.7000000000000002E-3</c:v>
                </c:pt>
                <c:pt idx="31">
                  <c:v>4.8999999999999998E-3</c:v>
                </c:pt>
                <c:pt idx="32">
                  <c:v>5.0999999999999995E-3</c:v>
                </c:pt>
                <c:pt idx="33">
                  <c:v>5.3E-3</c:v>
                </c:pt>
                <c:pt idx="34">
                  <c:v>5.5999999999999999E-3</c:v>
                </c:pt>
                <c:pt idx="35">
                  <c:v>5.8999999999999999E-3</c:v>
                </c:pt>
                <c:pt idx="36">
                  <c:v>6.0999999999999995E-3</c:v>
                </c:pt>
                <c:pt idx="37">
                  <c:v>6.4000000000000003E-3</c:v>
                </c:pt>
                <c:pt idx="38">
                  <c:v>6.6E-3</c:v>
                </c:pt>
                <c:pt idx="39">
                  <c:v>7.0999999999999995E-3</c:v>
                </c:pt>
                <c:pt idx="40">
                  <c:v>7.6E-3</c:v>
                </c:pt>
                <c:pt idx="41">
                  <c:v>8.0000000000000002E-3</c:v>
                </c:pt>
                <c:pt idx="42">
                  <c:v>8.4000000000000012E-3</c:v>
                </c:pt>
                <c:pt idx="43">
                  <c:v>8.7999999999999988E-3</c:v>
                </c:pt>
                <c:pt idx="44">
                  <c:v>9.1999999999999998E-3</c:v>
                </c:pt>
                <c:pt idx="45">
                  <c:v>9.6000000000000009E-3</c:v>
                </c:pt>
                <c:pt idx="46">
                  <c:v>0.01</c:v>
                </c:pt>
                <c:pt idx="47">
                  <c:v>1.03E-2</c:v>
                </c:pt>
                <c:pt idx="48">
                  <c:v>1.0699999999999999E-2</c:v>
                </c:pt>
                <c:pt idx="49">
                  <c:v>1.11E-2</c:v>
                </c:pt>
                <c:pt idx="50">
                  <c:v>1.17E-2</c:v>
                </c:pt>
                <c:pt idx="51">
                  <c:v>1.26E-2</c:v>
                </c:pt>
                <c:pt idx="52">
                  <c:v>1.34E-2</c:v>
                </c:pt>
                <c:pt idx="53">
                  <c:v>1.4199999999999999E-2</c:v>
                </c:pt>
                <c:pt idx="54">
                  <c:v>1.4999999999999999E-2</c:v>
                </c:pt>
                <c:pt idx="55">
                  <c:v>1.5800000000000002E-2</c:v>
                </c:pt>
                <c:pt idx="56">
                  <c:v>1.6500000000000001E-2</c:v>
                </c:pt>
                <c:pt idx="57">
                  <c:v>1.72E-2</c:v>
                </c:pt>
                <c:pt idx="58">
                  <c:v>1.7999999999999999E-2</c:v>
                </c:pt>
                <c:pt idx="59">
                  <c:v>1.9400000000000001E-2</c:v>
                </c:pt>
                <c:pt idx="60">
                  <c:v>2.0799999999999999E-2</c:v>
                </c:pt>
                <c:pt idx="61">
                  <c:v>2.2200000000000001E-2</c:v>
                </c:pt>
                <c:pt idx="62">
                  <c:v>2.3599999999999999E-2</c:v>
                </c:pt>
                <c:pt idx="63">
                  <c:v>2.4899999999999999E-2</c:v>
                </c:pt>
                <c:pt idx="64">
                  <c:v>2.63E-2</c:v>
                </c:pt>
                <c:pt idx="65">
                  <c:v>2.8899999999999999E-2</c:v>
                </c:pt>
                <c:pt idx="66">
                  <c:v>3.15E-2</c:v>
                </c:pt>
                <c:pt idx="67">
                  <c:v>3.4000000000000002E-2</c:v>
                </c:pt>
                <c:pt idx="68">
                  <c:v>3.6400000000000002E-2</c:v>
                </c:pt>
                <c:pt idx="69">
                  <c:v>3.8800000000000001E-2</c:v>
                </c:pt>
                <c:pt idx="70">
                  <c:v>4.1200000000000001E-2</c:v>
                </c:pt>
                <c:pt idx="71">
                  <c:v>4.3499999999999997E-2</c:v>
                </c:pt>
                <c:pt idx="72">
                  <c:v>4.5900000000000003E-2</c:v>
                </c:pt>
                <c:pt idx="73">
                  <c:v>4.8099999999999997E-2</c:v>
                </c:pt>
                <c:pt idx="74">
                  <c:v>5.04E-2</c:v>
                </c:pt>
                <c:pt idx="75">
                  <c:v>5.2700000000000004E-2</c:v>
                </c:pt>
                <c:pt idx="76">
                  <c:v>5.7199999999999994E-2</c:v>
                </c:pt>
                <c:pt idx="77">
                  <c:v>6.2700000000000006E-2</c:v>
                </c:pt>
                <c:pt idx="78">
                  <c:v>6.8100000000000008E-2</c:v>
                </c:pt>
                <c:pt idx="79">
                  <c:v>7.3399999999999993E-2</c:v>
                </c:pt>
                <c:pt idx="80">
                  <c:v>7.8700000000000006E-2</c:v>
                </c:pt>
                <c:pt idx="81">
                  <c:v>8.3799999999999999E-2</c:v>
                </c:pt>
                <c:pt idx="82">
                  <c:v>8.8800000000000004E-2</c:v>
                </c:pt>
                <c:pt idx="83">
                  <c:v>9.3799999999999994E-2</c:v>
                </c:pt>
                <c:pt idx="84">
                  <c:v>9.8599999999999993E-2</c:v>
                </c:pt>
                <c:pt idx="85">
                  <c:v>0.1081</c:v>
                </c:pt>
                <c:pt idx="86">
                  <c:v>0.11710000000000001</c:v>
                </c:pt>
                <c:pt idx="87">
                  <c:v>0.1258</c:v>
                </c:pt>
                <c:pt idx="88">
                  <c:v>0.13420000000000001</c:v>
                </c:pt>
                <c:pt idx="89">
                  <c:v>0.14219999999999999</c:v>
                </c:pt>
                <c:pt idx="90">
                  <c:v>0.15</c:v>
                </c:pt>
                <c:pt idx="91">
                  <c:v>0.1651</c:v>
                </c:pt>
                <c:pt idx="92">
                  <c:v>0.17929999999999999</c:v>
                </c:pt>
                <c:pt idx="93">
                  <c:v>0.19290000000000002</c:v>
                </c:pt>
                <c:pt idx="94">
                  <c:v>0.20590000000000003</c:v>
                </c:pt>
                <c:pt idx="95">
                  <c:v>0.21840000000000001</c:v>
                </c:pt>
                <c:pt idx="96">
                  <c:v>0.23039999999999999</c:v>
                </c:pt>
                <c:pt idx="97">
                  <c:v>0.24220000000000003</c:v>
                </c:pt>
                <c:pt idx="98">
                  <c:v>0.25359999999999999</c:v>
                </c:pt>
                <c:pt idx="99">
                  <c:v>0.26469999999999999</c:v>
                </c:pt>
                <c:pt idx="100">
                  <c:v>0.27559999999999996</c:v>
                </c:pt>
                <c:pt idx="101">
                  <c:v>0.28620000000000001</c:v>
                </c:pt>
                <c:pt idx="102">
                  <c:v>0.30740000000000001</c:v>
                </c:pt>
                <c:pt idx="103">
                  <c:v>0.33290000000000003</c:v>
                </c:pt>
                <c:pt idx="104">
                  <c:v>0.35680000000000001</c:v>
                </c:pt>
                <c:pt idx="105">
                  <c:v>0.379</c:v>
                </c:pt>
                <c:pt idx="106">
                  <c:v>0.39960000000000001</c:v>
                </c:pt>
                <c:pt idx="107">
                  <c:v>0.41859999999999997</c:v>
                </c:pt>
                <c:pt idx="108">
                  <c:v>0.43600000000000005</c:v>
                </c:pt>
                <c:pt idx="109">
                  <c:v>0.4521</c:v>
                </c:pt>
                <c:pt idx="110">
                  <c:v>0.46679999999999999</c:v>
                </c:pt>
                <c:pt idx="111">
                  <c:v>0.49470000000000003</c:v>
                </c:pt>
                <c:pt idx="112">
                  <c:v>0.51800000000000002</c:v>
                </c:pt>
                <c:pt idx="113">
                  <c:v>0.53769999999999996</c:v>
                </c:pt>
                <c:pt idx="114">
                  <c:v>0.5544</c:v>
                </c:pt>
                <c:pt idx="115">
                  <c:v>0.56879999999999997</c:v>
                </c:pt>
                <c:pt idx="116">
                  <c:v>0.58129999999999993</c:v>
                </c:pt>
                <c:pt idx="117">
                  <c:v>0.60489999999999999</c:v>
                </c:pt>
                <c:pt idx="118">
                  <c:v>0.62359999999999993</c:v>
                </c:pt>
                <c:pt idx="119">
                  <c:v>0.63880000000000003</c:v>
                </c:pt>
                <c:pt idx="120">
                  <c:v>0.65149999999999997</c:v>
                </c:pt>
                <c:pt idx="121">
                  <c:v>0.6623</c:v>
                </c:pt>
                <c:pt idx="122">
                  <c:v>0.67169999999999996</c:v>
                </c:pt>
                <c:pt idx="123">
                  <c:v>0.67990000000000006</c:v>
                </c:pt>
                <c:pt idx="124">
                  <c:v>0.68730000000000002</c:v>
                </c:pt>
                <c:pt idx="125">
                  <c:v>0.69389999999999996</c:v>
                </c:pt>
                <c:pt idx="126">
                  <c:v>0.69989999999999997</c:v>
                </c:pt>
                <c:pt idx="127">
                  <c:v>0.70550000000000002</c:v>
                </c:pt>
                <c:pt idx="128">
                  <c:v>0.71840000000000004</c:v>
                </c:pt>
                <c:pt idx="129">
                  <c:v>0.73399999999999999</c:v>
                </c:pt>
                <c:pt idx="130">
                  <c:v>0.74760000000000004</c:v>
                </c:pt>
                <c:pt idx="131">
                  <c:v>0.75960000000000005</c:v>
                </c:pt>
                <c:pt idx="132">
                  <c:v>0.77049999999999996</c:v>
                </c:pt>
                <c:pt idx="133">
                  <c:v>0.78039999999999998</c:v>
                </c:pt>
                <c:pt idx="134">
                  <c:v>0.78959999999999997</c:v>
                </c:pt>
                <c:pt idx="135">
                  <c:v>0.79810000000000003</c:v>
                </c:pt>
                <c:pt idx="136">
                  <c:v>0.80610000000000004</c:v>
                </c:pt>
                <c:pt idx="137">
                  <c:v>0.83019999999999994</c:v>
                </c:pt>
                <c:pt idx="138">
                  <c:v>0.85189999999999999</c:v>
                </c:pt>
                <c:pt idx="139">
                  <c:v>0.87180000000000002</c:v>
                </c:pt>
                <c:pt idx="140">
                  <c:v>0.89039999999999997</c:v>
                </c:pt>
                <c:pt idx="141">
                  <c:v>0.90790000000000004</c:v>
                </c:pt>
                <c:pt idx="142">
                  <c:v>0.9244</c:v>
                </c:pt>
                <c:pt idx="143">
                  <c:v>0.98000000000000009</c:v>
                </c:pt>
                <c:pt idx="144" formatCode="0.00">
                  <c:v>1.03</c:v>
                </c:pt>
                <c:pt idx="145" formatCode="0.00">
                  <c:v>1.08</c:v>
                </c:pt>
                <c:pt idx="146" formatCode="0.00">
                  <c:v>1.1200000000000001</c:v>
                </c:pt>
                <c:pt idx="147" formatCode="0.00">
                  <c:v>1.1599999999999999</c:v>
                </c:pt>
                <c:pt idx="148" formatCode="0.00">
                  <c:v>1.2</c:v>
                </c:pt>
                <c:pt idx="149" formatCode="0.00">
                  <c:v>1.24</c:v>
                </c:pt>
                <c:pt idx="150" formatCode="0.00">
                  <c:v>1.27</c:v>
                </c:pt>
                <c:pt idx="151" formatCode="0.00">
                  <c:v>1.31</c:v>
                </c:pt>
                <c:pt idx="152" formatCode="0.00">
                  <c:v>1.34</c:v>
                </c:pt>
                <c:pt idx="153" formatCode="0.00">
                  <c:v>1.37</c:v>
                </c:pt>
                <c:pt idx="154" formatCode="0.00">
                  <c:v>1.49</c:v>
                </c:pt>
                <c:pt idx="155" formatCode="0.00">
                  <c:v>1.67</c:v>
                </c:pt>
                <c:pt idx="156" formatCode="0.00">
                  <c:v>1.82</c:v>
                </c:pt>
                <c:pt idx="157" formatCode="0.00">
                  <c:v>1.97</c:v>
                </c:pt>
                <c:pt idx="158" formatCode="0.00">
                  <c:v>2.11</c:v>
                </c:pt>
                <c:pt idx="159" formatCode="0.00">
                  <c:v>2.25</c:v>
                </c:pt>
                <c:pt idx="160" formatCode="0.00">
                  <c:v>2.38</c:v>
                </c:pt>
                <c:pt idx="161" formatCode="0.00">
                  <c:v>2.5099999999999998</c:v>
                </c:pt>
                <c:pt idx="162" formatCode="0.00">
                  <c:v>2.63</c:v>
                </c:pt>
                <c:pt idx="163" formatCode="0.00">
                  <c:v>3.1</c:v>
                </c:pt>
                <c:pt idx="164" formatCode="0.00">
                  <c:v>3.54</c:v>
                </c:pt>
                <c:pt idx="165" formatCode="0.00">
                  <c:v>3.95</c:v>
                </c:pt>
                <c:pt idx="166" formatCode="0.00">
                  <c:v>4.34</c:v>
                </c:pt>
                <c:pt idx="167" formatCode="0.00">
                  <c:v>4.72</c:v>
                </c:pt>
                <c:pt idx="168" formatCode="0.00">
                  <c:v>5.09</c:v>
                </c:pt>
                <c:pt idx="169" formatCode="0.00">
                  <c:v>6.43</c:v>
                </c:pt>
                <c:pt idx="170" formatCode="0.00">
                  <c:v>7.65</c:v>
                </c:pt>
                <c:pt idx="171" formatCode="0.00">
                  <c:v>8.81</c:v>
                </c:pt>
                <c:pt idx="172" formatCode="0.00">
                  <c:v>9.94</c:v>
                </c:pt>
                <c:pt idx="173" formatCode="0.00">
                  <c:v>11.04</c:v>
                </c:pt>
                <c:pt idx="174" formatCode="0.00">
                  <c:v>12.13</c:v>
                </c:pt>
                <c:pt idx="175" formatCode="0.00">
                  <c:v>13.21</c:v>
                </c:pt>
                <c:pt idx="176" formatCode="0.00">
                  <c:v>14.29</c:v>
                </c:pt>
                <c:pt idx="177" formatCode="0.00">
                  <c:v>15.36</c:v>
                </c:pt>
                <c:pt idx="178" formatCode="0.00">
                  <c:v>16.43</c:v>
                </c:pt>
                <c:pt idx="179" formatCode="0.00">
                  <c:v>17.5</c:v>
                </c:pt>
                <c:pt idx="180" formatCode="0.00">
                  <c:v>21.56</c:v>
                </c:pt>
                <c:pt idx="181" formatCode="0.00">
                  <c:v>27.31</c:v>
                </c:pt>
                <c:pt idx="182" formatCode="0.00">
                  <c:v>32.630000000000003</c:v>
                </c:pt>
                <c:pt idx="183" formatCode="0.00">
                  <c:v>37.72</c:v>
                </c:pt>
                <c:pt idx="184" formatCode="0.00">
                  <c:v>42.66</c:v>
                </c:pt>
                <c:pt idx="185" formatCode="0.00">
                  <c:v>47.5</c:v>
                </c:pt>
                <c:pt idx="186" formatCode="0.00">
                  <c:v>52.28</c:v>
                </c:pt>
                <c:pt idx="187" formatCode="0.00">
                  <c:v>57</c:v>
                </c:pt>
                <c:pt idx="188" formatCode="0.00">
                  <c:v>61.7</c:v>
                </c:pt>
                <c:pt idx="189" formatCode="0.00">
                  <c:v>79.17</c:v>
                </c:pt>
                <c:pt idx="190" formatCode="0.00">
                  <c:v>95.11</c:v>
                </c:pt>
                <c:pt idx="191" formatCode="0.00">
                  <c:v>110.18</c:v>
                </c:pt>
                <c:pt idx="192" formatCode="0.00">
                  <c:v>124.67</c:v>
                </c:pt>
                <c:pt idx="193" formatCode="0.00">
                  <c:v>138.72999999999999</c:v>
                </c:pt>
                <c:pt idx="194" formatCode="0.00">
                  <c:v>152.44999999999999</c:v>
                </c:pt>
                <c:pt idx="195" formatCode="0.00">
                  <c:v>202.2</c:v>
                </c:pt>
                <c:pt idx="196" formatCode="0.00">
                  <c:v>246.33</c:v>
                </c:pt>
                <c:pt idx="197" formatCode="0.00">
                  <c:v>287.2</c:v>
                </c:pt>
                <c:pt idx="198" formatCode="0.00">
                  <c:v>325.81</c:v>
                </c:pt>
                <c:pt idx="199" formatCode="0.00">
                  <c:v>362.68</c:v>
                </c:pt>
                <c:pt idx="200" formatCode="0.00">
                  <c:v>398.14</c:v>
                </c:pt>
                <c:pt idx="201" formatCode="0.00">
                  <c:v>432.39</c:v>
                </c:pt>
                <c:pt idx="202" formatCode="0.00">
                  <c:v>465.55</c:v>
                </c:pt>
                <c:pt idx="203" formatCode="0.00">
                  <c:v>497.74</c:v>
                </c:pt>
                <c:pt idx="204" formatCode="0.00">
                  <c:v>529.04</c:v>
                </c:pt>
                <c:pt idx="205" formatCode="0.00">
                  <c:v>559.51</c:v>
                </c:pt>
                <c:pt idx="206" formatCode="0.00">
                  <c:v>671.58</c:v>
                </c:pt>
                <c:pt idx="207" formatCode="0.00">
                  <c:v>823.06</c:v>
                </c:pt>
                <c:pt idx="208" formatCode="0.00">
                  <c:v>860.68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D1A-44F4-8E9D-51735CBCFA0B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'old238U_BaFe2(As,P)2_D6'!$D$20:$D$228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'old238U_BaFe2(As,P)2_D6'!$P$20:$P$228</c:f>
              <c:numCache>
                <c:formatCode>0.000</c:formatCode>
                <c:ptCount val="209"/>
                <c:pt idx="0">
                  <c:v>1.0999999999999998E-3</c:v>
                </c:pt>
                <c:pt idx="1">
                  <c:v>1.2000000000000001E-3</c:v>
                </c:pt>
                <c:pt idx="2">
                  <c:v>1.2000000000000001E-3</c:v>
                </c:pt>
                <c:pt idx="3">
                  <c:v>1.2999999999999999E-3</c:v>
                </c:pt>
                <c:pt idx="4">
                  <c:v>1.2999999999999999E-3</c:v>
                </c:pt>
                <c:pt idx="5">
                  <c:v>1.2999999999999999E-3</c:v>
                </c:pt>
                <c:pt idx="6">
                  <c:v>1.4E-3</c:v>
                </c:pt>
                <c:pt idx="7">
                  <c:v>1.4E-3</c:v>
                </c:pt>
                <c:pt idx="8">
                  <c:v>1.5E-3</c:v>
                </c:pt>
                <c:pt idx="9">
                  <c:v>1.5E-3</c:v>
                </c:pt>
                <c:pt idx="10">
                  <c:v>1.6000000000000001E-3</c:v>
                </c:pt>
                <c:pt idx="11">
                  <c:v>1.7000000000000001E-3</c:v>
                </c:pt>
                <c:pt idx="12">
                  <c:v>1.7000000000000001E-3</c:v>
                </c:pt>
                <c:pt idx="13">
                  <c:v>1.8E-3</c:v>
                </c:pt>
                <c:pt idx="14">
                  <c:v>1.9E-3</c:v>
                </c:pt>
                <c:pt idx="15">
                  <c:v>2E-3</c:v>
                </c:pt>
                <c:pt idx="16">
                  <c:v>2.1000000000000003E-3</c:v>
                </c:pt>
                <c:pt idx="17">
                  <c:v>2.1000000000000003E-3</c:v>
                </c:pt>
                <c:pt idx="18">
                  <c:v>2.1999999999999997E-3</c:v>
                </c:pt>
                <c:pt idx="19">
                  <c:v>2.3E-3</c:v>
                </c:pt>
                <c:pt idx="20">
                  <c:v>2.4000000000000002E-3</c:v>
                </c:pt>
                <c:pt idx="21">
                  <c:v>2.4000000000000002E-3</c:v>
                </c:pt>
                <c:pt idx="22">
                  <c:v>2.5000000000000001E-3</c:v>
                </c:pt>
                <c:pt idx="23">
                  <c:v>2.5999999999999999E-3</c:v>
                </c:pt>
                <c:pt idx="24">
                  <c:v>2.7000000000000001E-3</c:v>
                </c:pt>
                <c:pt idx="25">
                  <c:v>2.8E-3</c:v>
                </c:pt>
                <c:pt idx="26">
                  <c:v>3.0000000000000001E-3</c:v>
                </c:pt>
                <c:pt idx="27">
                  <c:v>3.0999999999999999E-3</c:v>
                </c:pt>
                <c:pt idx="28">
                  <c:v>3.3E-3</c:v>
                </c:pt>
                <c:pt idx="29">
                  <c:v>3.4000000000000002E-3</c:v>
                </c:pt>
                <c:pt idx="30">
                  <c:v>3.5000000000000005E-3</c:v>
                </c:pt>
                <c:pt idx="31">
                  <c:v>3.5999999999999999E-3</c:v>
                </c:pt>
                <c:pt idx="32">
                  <c:v>3.8E-3</c:v>
                </c:pt>
                <c:pt idx="33">
                  <c:v>4.0000000000000001E-3</c:v>
                </c:pt>
                <c:pt idx="34">
                  <c:v>4.2000000000000006E-3</c:v>
                </c:pt>
                <c:pt idx="35">
                  <c:v>4.3999999999999994E-3</c:v>
                </c:pt>
                <c:pt idx="36">
                  <c:v>4.5999999999999999E-3</c:v>
                </c:pt>
                <c:pt idx="37">
                  <c:v>4.8000000000000004E-3</c:v>
                </c:pt>
                <c:pt idx="38">
                  <c:v>5.0000000000000001E-3</c:v>
                </c:pt>
                <c:pt idx="39">
                  <c:v>5.4000000000000003E-3</c:v>
                </c:pt>
                <c:pt idx="40">
                  <c:v>5.8000000000000005E-3</c:v>
                </c:pt>
                <c:pt idx="41">
                  <c:v>6.0999999999999995E-3</c:v>
                </c:pt>
                <c:pt idx="42">
                  <c:v>6.4000000000000003E-3</c:v>
                </c:pt>
                <c:pt idx="43">
                  <c:v>6.8000000000000005E-3</c:v>
                </c:pt>
                <c:pt idx="44">
                  <c:v>7.0999999999999995E-3</c:v>
                </c:pt>
                <c:pt idx="45">
                  <c:v>7.3999999999999995E-3</c:v>
                </c:pt>
                <c:pt idx="46">
                  <c:v>7.7000000000000002E-3</c:v>
                </c:pt>
                <c:pt idx="47">
                  <c:v>8.0000000000000002E-3</c:v>
                </c:pt>
                <c:pt idx="48">
                  <c:v>8.3000000000000001E-3</c:v>
                </c:pt>
                <c:pt idx="49">
                  <c:v>8.6E-3</c:v>
                </c:pt>
                <c:pt idx="50">
                  <c:v>9.1000000000000004E-3</c:v>
                </c:pt>
                <c:pt idx="51">
                  <c:v>9.7999999999999997E-3</c:v>
                </c:pt>
                <c:pt idx="52">
                  <c:v>1.0499999999999999E-2</c:v>
                </c:pt>
                <c:pt idx="53">
                  <c:v>1.11E-2</c:v>
                </c:pt>
                <c:pt idx="54">
                  <c:v>1.17E-2</c:v>
                </c:pt>
                <c:pt idx="55">
                  <c:v>1.23E-2</c:v>
                </c:pt>
                <c:pt idx="56">
                  <c:v>1.29E-2</c:v>
                </c:pt>
                <c:pt idx="57">
                  <c:v>1.3500000000000002E-2</c:v>
                </c:pt>
                <c:pt idx="58">
                  <c:v>1.4099999999999998E-2</c:v>
                </c:pt>
                <c:pt idx="59">
                  <c:v>1.52E-2</c:v>
                </c:pt>
                <c:pt idx="60">
                  <c:v>1.6300000000000002E-2</c:v>
                </c:pt>
                <c:pt idx="61">
                  <c:v>1.7399999999999999E-2</c:v>
                </c:pt>
                <c:pt idx="62">
                  <c:v>1.8499999999999999E-2</c:v>
                </c:pt>
                <c:pt idx="63">
                  <c:v>1.95E-2</c:v>
                </c:pt>
                <c:pt idx="64">
                  <c:v>2.06E-2</c:v>
                </c:pt>
                <c:pt idx="65">
                  <c:v>2.2600000000000002E-2</c:v>
                </c:pt>
                <c:pt idx="66">
                  <c:v>2.46E-2</c:v>
                </c:pt>
                <c:pt idx="67">
                  <c:v>2.6600000000000002E-2</c:v>
                </c:pt>
                <c:pt idx="68">
                  <c:v>2.8499999999999998E-2</c:v>
                </c:pt>
                <c:pt idx="69">
                  <c:v>3.04E-2</c:v>
                </c:pt>
                <c:pt idx="70">
                  <c:v>3.2300000000000002E-2</c:v>
                </c:pt>
                <c:pt idx="71">
                  <c:v>3.4100000000000005E-2</c:v>
                </c:pt>
                <c:pt idx="72">
                  <c:v>3.5900000000000001E-2</c:v>
                </c:pt>
                <c:pt idx="73">
                  <c:v>3.7699999999999997E-2</c:v>
                </c:pt>
                <c:pt idx="74">
                  <c:v>3.95E-2</c:v>
                </c:pt>
                <c:pt idx="75">
                  <c:v>4.1299999999999996E-2</c:v>
                </c:pt>
                <c:pt idx="76">
                  <c:v>4.48E-2</c:v>
                </c:pt>
                <c:pt idx="77">
                  <c:v>4.9200000000000001E-2</c:v>
                </c:pt>
                <c:pt idx="78">
                  <c:v>5.3500000000000006E-2</c:v>
                </c:pt>
                <c:pt idx="79">
                  <c:v>5.7799999999999997E-2</c:v>
                </c:pt>
                <c:pt idx="80">
                  <c:v>6.2E-2</c:v>
                </c:pt>
                <c:pt idx="81">
                  <c:v>6.6200000000000009E-2</c:v>
                </c:pt>
                <c:pt idx="82">
                  <c:v>7.039999999999999E-2</c:v>
                </c:pt>
                <c:pt idx="83">
                  <c:v>7.46E-2</c:v>
                </c:pt>
                <c:pt idx="84">
                  <c:v>7.8700000000000006E-2</c:v>
                </c:pt>
                <c:pt idx="85">
                  <c:v>8.6900000000000005E-2</c:v>
                </c:pt>
                <c:pt idx="86">
                  <c:v>9.5000000000000001E-2</c:v>
                </c:pt>
                <c:pt idx="87">
                  <c:v>0.10289999999999999</c:v>
                </c:pt>
                <c:pt idx="88">
                  <c:v>0.11069999999999999</c:v>
                </c:pt>
                <c:pt idx="89">
                  <c:v>0.11839999999999999</c:v>
                </c:pt>
                <c:pt idx="90">
                  <c:v>0.126</c:v>
                </c:pt>
                <c:pt idx="91">
                  <c:v>0.14069999999999999</c:v>
                </c:pt>
                <c:pt idx="92">
                  <c:v>0.155</c:v>
                </c:pt>
                <c:pt idx="93">
                  <c:v>0.16899999999999998</c:v>
                </c:pt>
                <c:pt idx="94">
                  <c:v>0.18260000000000001</c:v>
                </c:pt>
                <c:pt idx="95">
                  <c:v>0.19600000000000001</c:v>
                </c:pt>
                <c:pt idx="96">
                  <c:v>0.20910000000000001</c:v>
                </c:pt>
                <c:pt idx="97">
                  <c:v>0.22200000000000003</c:v>
                </c:pt>
                <c:pt idx="98">
                  <c:v>0.2346</c:v>
                </c:pt>
                <c:pt idx="99">
                  <c:v>0.2472</c:v>
                </c:pt>
                <c:pt idx="100">
                  <c:v>0.25950000000000001</c:v>
                </c:pt>
                <c:pt idx="101">
                  <c:v>0.2717</c:v>
                </c:pt>
                <c:pt idx="102">
                  <c:v>0.29569999999999996</c:v>
                </c:pt>
                <c:pt idx="103">
                  <c:v>0.32490000000000002</c:v>
                </c:pt>
                <c:pt idx="104">
                  <c:v>0.35310000000000002</c:v>
                </c:pt>
                <c:pt idx="105">
                  <c:v>0.38029999999999997</c:v>
                </c:pt>
                <c:pt idx="106">
                  <c:v>0.40650000000000003</c:v>
                </c:pt>
                <c:pt idx="107">
                  <c:v>0.43140000000000001</c:v>
                </c:pt>
                <c:pt idx="108">
                  <c:v>0.45519999999999994</c:v>
                </c:pt>
                <c:pt idx="109">
                  <c:v>0.47770000000000001</c:v>
                </c:pt>
                <c:pt idx="110">
                  <c:v>0.49909999999999999</c:v>
                </c:pt>
                <c:pt idx="111">
                  <c:v>0.53820000000000001</c:v>
                </c:pt>
                <c:pt idx="112">
                  <c:v>0.57300000000000006</c:v>
                </c:pt>
                <c:pt idx="113">
                  <c:v>0.60389999999999999</c:v>
                </c:pt>
                <c:pt idx="114">
                  <c:v>0.63129999999999997</c:v>
                </c:pt>
                <c:pt idx="115">
                  <c:v>0.65590000000000004</c:v>
                </c:pt>
                <c:pt idx="116">
                  <c:v>0.67789999999999995</c:v>
                </c:pt>
                <c:pt idx="117">
                  <c:v>0.7157</c:v>
                </c:pt>
                <c:pt idx="118">
                  <c:v>0.747</c:v>
                </c:pt>
                <c:pt idx="119">
                  <c:v>0.77350000000000008</c:v>
                </c:pt>
                <c:pt idx="120">
                  <c:v>0.79620000000000002</c:v>
                </c:pt>
                <c:pt idx="121">
                  <c:v>0.81600000000000006</c:v>
                </c:pt>
                <c:pt idx="122">
                  <c:v>0.83350000000000013</c:v>
                </c:pt>
                <c:pt idx="123">
                  <c:v>0.84909999999999997</c:v>
                </c:pt>
                <c:pt idx="124">
                  <c:v>0.86309999999999998</c:v>
                </c:pt>
                <c:pt idx="125">
                  <c:v>0.87590000000000001</c:v>
                </c:pt>
                <c:pt idx="126" formatCode="0.00">
                  <c:v>0.88759999999999994</c:v>
                </c:pt>
                <c:pt idx="127" formatCode="0.00">
                  <c:v>0.8983000000000001</c:v>
                </c:pt>
                <c:pt idx="128" formatCode="0.00">
                  <c:v>0.91750000000000009</c:v>
                </c:pt>
                <c:pt idx="129" formatCode="0.00">
                  <c:v>0.93810000000000004</c:v>
                </c:pt>
                <c:pt idx="130" formatCode="0.00">
                  <c:v>0.95600000000000007</c:v>
                </c:pt>
                <c:pt idx="131" formatCode="0.00">
                  <c:v>0.97170000000000001</c:v>
                </c:pt>
                <c:pt idx="132" formatCode="0.00">
                  <c:v>0.98569999999999991</c:v>
                </c:pt>
                <c:pt idx="133" formatCode="0.00">
                  <c:v>0.99830000000000008</c:v>
                </c:pt>
                <c:pt idx="134" formatCode="0.00">
                  <c:v>1.01</c:v>
                </c:pt>
                <c:pt idx="135" formatCode="0.00">
                  <c:v>1.02</c:v>
                </c:pt>
                <c:pt idx="136" formatCode="0.00">
                  <c:v>1.03</c:v>
                </c:pt>
                <c:pt idx="137" formatCode="0.00">
                  <c:v>1.05</c:v>
                </c:pt>
                <c:pt idx="138" formatCode="0.00">
                  <c:v>1.06</c:v>
                </c:pt>
                <c:pt idx="139" formatCode="0.00">
                  <c:v>1.08</c:v>
                </c:pt>
                <c:pt idx="140" formatCode="0.00">
                  <c:v>1.0900000000000001</c:v>
                </c:pt>
                <c:pt idx="141" formatCode="0.00">
                  <c:v>1.1000000000000001</c:v>
                </c:pt>
                <c:pt idx="142" formatCode="0.00">
                  <c:v>1.1100000000000001</c:v>
                </c:pt>
                <c:pt idx="143" formatCode="0.00">
                  <c:v>1.1399999999999999</c:v>
                </c:pt>
                <c:pt idx="144" formatCode="0.00">
                  <c:v>1.1499999999999999</c:v>
                </c:pt>
                <c:pt idx="145" formatCode="0.00">
                  <c:v>1.17</c:v>
                </c:pt>
                <c:pt idx="146" formatCode="0.00">
                  <c:v>1.19</c:v>
                </c:pt>
                <c:pt idx="147" formatCode="0.00">
                  <c:v>1.2</c:v>
                </c:pt>
                <c:pt idx="148" formatCode="0.00">
                  <c:v>1.21</c:v>
                </c:pt>
                <c:pt idx="149" formatCode="0.00">
                  <c:v>1.23</c:v>
                </c:pt>
                <c:pt idx="150" formatCode="0.00">
                  <c:v>1.24</c:v>
                </c:pt>
                <c:pt idx="151" formatCode="0.00">
                  <c:v>1.25</c:v>
                </c:pt>
                <c:pt idx="152" formatCode="0.00">
                  <c:v>1.26</c:v>
                </c:pt>
                <c:pt idx="153" formatCode="0.00">
                  <c:v>1.28</c:v>
                </c:pt>
                <c:pt idx="154" formatCode="0.00">
                  <c:v>1.3</c:v>
                </c:pt>
                <c:pt idx="155" formatCode="0.00">
                  <c:v>1.32</c:v>
                </c:pt>
                <c:pt idx="156" formatCode="0.00">
                  <c:v>1.35</c:v>
                </c:pt>
                <c:pt idx="157" formatCode="0.00">
                  <c:v>1.37</c:v>
                </c:pt>
                <c:pt idx="158" formatCode="0.00">
                  <c:v>1.4</c:v>
                </c:pt>
                <c:pt idx="159" formatCode="0.00">
                  <c:v>1.42</c:v>
                </c:pt>
                <c:pt idx="160" formatCode="0.00">
                  <c:v>1.45</c:v>
                </c:pt>
                <c:pt idx="161" formatCode="0.00">
                  <c:v>1.47</c:v>
                </c:pt>
                <c:pt idx="162" formatCode="0.00">
                  <c:v>1.49</c:v>
                </c:pt>
                <c:pt idx="163" formatCode="0.00">
                  <c:v>1.54</c:v>
                </c:pt>
                <c:pt idx="164" formatCode="0.00">
                  <c:v>1.59</c:v>
                </c:pt>
                <c:pt idx="165" formatCode="0.00">
                  <c:v>1.64</c:v>
                </c:pt>
                <c:pt idx="166" formatCode="0.00">
                  <c:v>1.69</c:v>
                </c:pt>
                <c:pt idx="167" formatCode="0.00">
                  <c:v>1.74</c:v>
                </c:pt>
                <c:pt idx="168" formatCode="0.00">
                  <c:v>1.79</c:v>
                </c:pt>
                <c:pt idx="169" formatCode="0.00">
                  <c:v>1.9</c:v>
                </c:pt>
                <c:pt idx="170" formatCode="0.00">
                  <c:v>2.0099999999999998</c:v>
                </c:pt>
                <c:pt idx="171" formatCode="0.00">
                  <c:v>2.13</c:v>
                </c:pt>
                <c:pt idx="172" formatCode="0.00">
                  <c:v>2.25</c:v>
                </c:pt>
                <c:pt idx="173" formatCode="0.00">
                  <c:v>2.38</c:v>
                </c:pt>
                <c:pt idx="174" formatCode="0.00">
                  <c:v>2.5099999999999998</c:v>
                </c:pt>
                <c:pt idx="175" formatCode="0.00">
                  <c:v>2.65</c:v>
                </c:pt>
                <c:pt idx="176" formatCode="0.00">
                  <c:v>2.8</c:v>
                </c:pt>
                <c:pt idx="177" formatCode="0.00">
                  <c:v>2.95</c:v>
                </c:pt>
                <c:pt idx="178" formatCode="0.00">
                  <c:v>3.11</c:v>
                </c:pt>
                <c:pt idx="179" formatCode="0.00">
                  <c:v>3.27</c:v>
                </c:pt>
                <c:pt idx="180" formatCode="0.00">
                  <c:v>3.61</c:v>
                </c:pt>
                <c:pt idx="181" formatCode="0.00">
                  <c:v>4.0599999999999996</c:v>
                </c:pt>
                <c:pt idx="182" formatCode="0.00">
                  <c:v>4.53</c:v>
                </c:pt>
                <c:pt idx="183" formatCode="0.00">
                  <c:v>5.03</c:v>
                </c:pt>
                <c:pt idx="184" formatCode="0.00">
                  <c:v>5.56</c:v>
                </c:pt>
                <c:pt idx="185" formatCode="0.00">
                  <c:v>6.11</c:v>
                </c:pt>
                <c:pt idx="186" formatCode="0.00">
                  <c:v>6.67</c:v>
                </c:pt>
                <c:pt idx="187" formatCode="0.00">
                  <c:v>7.26</c:v>
                </c:pt>
                <c:pt idx="188" formatCode="0.00">
                  <c:v>7.86</c:v>
                </c:pt>
                <c:pt idx="189" formatCode="0.00">
                  <c:v>9.1199999999999992</c:v>
                </c:pt>
                <c:pt idx="190" formatCode="0.00">
                  <c:v>10.44</c:v>
                </c:pt>
                <c:pt idx="191" formatCode="0.00">
                  <c:v>11.81</c:v>
                </c:pt>
                <c:pt idx="192" formatCode="0.00">
                  <c:v>13.23</c:v>
                </c:pt>
                <c:pt idx="193" formatCode="0.00">
                  <c:v>14.69</c:v>
                </c:pt>
                <c:pt idx="194" formatCode="0.00">
                  <c:v>16.190000000000001</c:v>
                </c:pt>
                <c:pt idx="195" formatCode="0.00">
                  <c:v>19.29</c:v>
                </c:pt>
                <c:pt idx="196" formatCode="0.00">
                  <c:v>22.5</c:v>
                </c:pt>
                <c:pt idx="197" formatCode="0.00">
                  <c:v>25.8</c:v>
                </c:pt>
                <c:pt idx="198" formatCode="0.00">
                  <c:v>29.16</c:v>
                </c:pt>
                <c:pt idx="199" formatCode="0.00">
                  <c:v>32.58</c:v>
                </c:pt>
                <c:pt idx="200" formatCode="0.00">
                  <c:v>36.03</c:v>
                </c:pt>
                <c:pt idx="201" formatCode="0.00">
                  <c:v>39.51</c:v>
                </c:pt>
                <c:pt idx="202" formatCode="0.00">
                  <c:v>43.01</c:v>
                </c:pt>
                <c:pt idx="203" formatCode="0.00">
                  <c:v>46.52</c:v>
                </c:pt>
                <c:pt idx="204" formatCode="0.00">
                  <c:v>50.03</c:v>
                </c:pt>
                <c:pt idx="205" formatCode="0.00">
                  <c:v>53.55</c:v>
                </c:pt>
                <c:pt idx="206" formatCode="0.00">
                  <c:v>60.55</c:v>
                </c:pt>
                <c:pt idx="207" formatCode="0.00">
                  <c:v>69.23</c:v>
                </c:pt>
                <c:pt idx="208" formatCode="0.00">
                  <c:v>73.69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D1A-44F4-8E9D-51735CBCF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23016"/>
        <c:axId val="639826936"/>
      </c:scatterChart>
      <c:valAx>
        <c:axId val="63982301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26936"/>
        <c:crosses val="autoZero"/>
        <c:crossBetween val="midCat"/>
        <c:majorUnit val="10"/>
      </c:valAx>
      <c:valAx>
        <c:axId val="63982693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2301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srim238U_CaKFe4As4!$P$5</c:f>
          <c:strCache>
            <c:ptCount val="1"/>
            <c:pt idx="0">
              <c:v>srim238U_CaKFe4As4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srim238U_CaKFe4As4!$D$20:$D$228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srim238U_CaKFe4As4!$E$20:$E$228</c:f>
              <c:numCache>
                <c:formatCode>0.000E+00</c:formatCode>
                <c:ptCount val="209"/>
                <c:pt idx="0">
                  <c:v>0.17019999999999999</c:v>
                </c:pt>
                <c:pt idx="1">
                  <c:v>0.17849999999999999</c:v>
                </c:pt>
                <c:pt idx="2">
                  <c:v>0.18640000000000001</c:v>
                </c:pt>
                <c:pt idx="3">
                  <c:v>0.19400000000000001</c:v>
                </c:pt>
                <c:pt idx="4">
                  <c:v>0.2014</c:v>
                </c:pt>
                <c:pt idx="5">
                  <c:v>0.2084</c:v>
                </c:pt>
                <c:pt idx="6">
                  <c:v>0.21529999999999999</c:v>
                </c:pt>
                <c:pt idx="7">
                  <c:v>0.2283</c:v>
                </c:pt>
                <c:pt idx="8">
                  <c:v>0.2407</c:v>
                </c:pt>
                <c:pt idx="9">
                  <c:v>0.25240000000000001</c:v>
                </c:pt>
                <c:pt idx="10">
                  <c:v>0.26369999999999999</c:v>
                </c:pt>
                <c:pt idx="11">
                  <c:v>0.27439999999999998</c:v>
                </c:pt>
                <c:pt idx="12">
                  <c:v>0.2848</c:v>
                </c:pt>
                <c:pt idx="13">
                  <c:v>0.3044</c:v>
                </c:pt>
                <c:pt idx="14">
                  <c:v>0.32290000000000002</c:v>
                </c:pt>
                <c:pt idx="15">
                  <c:v>0.34039999999999998</c:v>
                </c:pt>
                <c:pt idx="16">
                  <c:v>0.35699999999999998</c:v>
                </c:pt>
                <c:pt idx="17">
                  <c:v>0.37290000000000001</c:v>
                </c:pt>
                <c:pt idx="18">
                  <c:v>0.3881</c:v>
                </c:pt>
                <c:pt idx="19">
                  <c:v>0.4027</c:v>
                </c:pt>
                <c:pt idx="20">
                  <c:v>0.41689999999999999</c:v>
                </c:pt>
                <c:pt idx="21">
                  <c:v>0.43049999999999999</c:v>
                </c:pt>
                <c:pt idx="22">
                  <c:v>0.44379999999999997</c:v>
                </c:pt>
                <c:pt idx="23">
                  <c:v>0.45669999999999999</c:v>
                </c:pt>
                <c:pt idx="24">
                  <c:v>0.48139999999999999</c:v>
                </c:pt>
                <c:pt idx="25">
                  <c:v>0.51060000000000005</c:v>
                </c:pt>
                <c:pt idx="26">
                  <c:v>0.53820000000000001</c:v>
                </c:pt>
                <c:pt idx="27">
                  <c:v>0.56440000000000001</c:v>
                </c:pt>
                <c:pt idx="28">
                  <c:v>0.58950000000000002</c:v>
                </c:pt>
                <c:pt idx="29">
                  <c:v>0.61360000000000003</c:v>
                </c:pt>
                <c:pt idx="30">
                  <c:v>0.63680000000000003</c:v>
                </c:pt>
                <c:pt idx="31">
                  <c:v>0.65910000000000002</c:v>
                </c:pt>
                <c:pt idx="32">
                  <c:v>0.68079999999999996</c:v>
                </c:pt>
                <c:pt idx="33">
                  <c:v>0.72199999999999998</c:v>
                </c:pt>
                <c:pt idx="34">
                  <c:v>0.7611</c:v>
                </c:pt>
                <c:pt idx="35">
                  <c:v>0.79830000000000001</c:v>
                </c:pt>
                <c:pt idx="36">
                  <c:v>0.8337</c:v>
                </c:pt>
                <c:pt idx="37">
                  <c:v>0.86780000000000002</c:v>
                </c:pt>
                <c:pt idx="38">
                  <c:v>0.90049999999999997</c:v>
                </c:pt>
                <c:pt idx="39">
                  <c:v>0.9627</c:v>
                </c:pt>
                <c:pt idx="40">
                  <c:v>1.0209999999999999</c:v>
                </c:pt>
                <c:pt idx="41">
                  <c:v>1.0760000000000001</c:v>
                </c:pt>
                <c:pt idx="42">
                  <c:v>1.129</c:v>
                </c:pt>
                <c:pt idx="43">
                  <c:v>1.179</c:v>
                </c:pt>
                <c:pt idx="44">
                  <c:v>1.2270000000000001</c:v>
                </c:pt>
                <c:pt idx="45">
                  <c:v>1.274</c:v>
                </c:pt>
                <c:pt idx="46">
                  <c:v>1.3180000000000001</c:v>
                </c:pt>
                <c:pt idx="47">
                  <c:v>1.3620000000000001</c:v>
                </c:pt>
                <c:pt idx="48">
                  <c:v>1.403</c:v>
                </c:pt>
                <c:pt idx="49">
                  <c:v>1.444</c:v>
                </c:pt>
                <c:pt idx="50">
                  <c:v>1.522</c:v>
                </c:pt>
                <c:pt idx="51">
                  <c:v>1.615</c:v>
                </c:pt>
                <c:pt idx="52">
                  <c:v>1.702</c:v>
                </c:pt>
                <c:pt idx="53">
                  <c:v>1.7849999999999999</c:v>
                </c:pt>
                <c:pt idx="54">
                  <c:v>1.8640000000000001</c:v>
                </c:pt>
                <c:pt idx="55">
                  <c:v>1.94</c:v>
                </c:pt>
                <c:pt idx="56">
                  <c:v>2.0139999999999998</c:v>
                </c:pt>
                <c:pt idx="57">
                  <c:v>2.0840000000000001</c:v>
                </c:pt>
                <c:pt idx="58">
                  <c:v>2.153</c:v>
                </c:pt>
                <c:pt idx="59">
                  <c:v>2.2829999999999999</c:v>
                </c:pt>
                <c:pt idx="60">
                  <c:v>2.3279999999999998</c:v>
                </c:pt>
                <c:pt idx="61">
                  <c:v>2.347</c:v>
                </c:pt>
                <c:pt idx="62">
                  <c:v>2.4119999999999999</c:v>
                </c:pt>
                <c:pt idx="63">
                  <c:v>2.5009999999999999</c:v>
                </c:pt>
                <c:pt idx="64">
                  <c:v>2.605</c:v>
                </c:pt>
                <c:pt idx="65">
                  <c:v>2.8380000000000001</c:v>
                </c:pt>
                <c:pt idx="66">
                  <c:v>3.0750000000000002</c:v>
                </c:pt>
                <c:pt idx="67">
                  <c:v>3.29</c:v>
                </c:pt>
                <c:pt idx="68">
                  <c:v>3.4790000000000001</c:v>
                </c:pt>
                <c:pt idx="69">
                  <c:v>3.6419999999999999</c:v>
                </c:pt>
                <c:pt idx="70">
                  <c:v>3.7839999999999998</c:v>
                </c:pt>
                <c:pt idx="71">
                  <c:v>3.9079999999999999</c:v>
                </c:pt>
                <c:pt idx="72">
                  <c:v>4.0199999999999996</c:v>
                </c:pt>
                <c:pt idx="73">
                  <c:v>4.1219999999999999</c:v>
                </c:pt>
                <c:pt idx="74">
                  <c:v>4.2160000000000002</c:v>
                </c:pt>
                <c:pt idx="75">
                  <c:v>4.3049999999999997</c:v>
                </c:pt>
                <c:pt idx="76">
                  <c:v>4.4720000000000004</c:v>
                </c:pt>
                <c:pt idx="77">
                  <c:v>4.673</c:v>
                </c:pt>
                <c:pt idx="78">
                  <c:v>4.8710000000000004</c:v>
                </c:pt>
                <c:pt idx="79">
                  <c:v>5.0709999999999997</c:v>
                </c:pt>
                <c:pt idx="80">
                  <c:v>5.2729999999999997</c:v>
                </c:pt>
                <c:pt idx="81">
                  <c:v>5.4770000000000003</c:v>
                </c:pt>
                <c:pt idx="82">
                  <c:v>5.6820000000000004</c:v>
                </c:pt>
                <c:pt idx="83">
                  <c:v>5.8869999999999996</c:v>
                </c:pt>
                <c:pt idx="84">
                  <c:v>6.09</c:v>
                </c:pt>
                <c:pt idx="85">
                  <c:v>6.4889999999999999</c:v>
                </c:pt>
                <c:pt idx="86">
                  <c:v>6.8689999999999998</c:v>
                </c:pt>
                <c:pt idx="87">
                  <c:v>7.2279999999999998</c:v>
                </c:pt>
                <c:pt idx="88">
                  <c:v>7.5629999999999997</c:v>
                </c:pt>
                <c:pt idx="89">
                  <c:v>7.8719999999999999</c:v>
                </c:pt>
                <c:pt idx="90">
                  <c:v>8.1549999999999994</c:v>
                </c:pt>
                <c:pt idx="91">
                  <c:v>8.6489999999999991</c:v>
                </c:pt>
                <c:pt idx="92">
                  <c:v>9.0549999999999997</c:v>
                </c:pt>
                <c:pt idx="93">
                  <c:v>9.3870000000000005</c:v>
                </c:pt>
                <c:pt idx="94">
                  <c:v>9.6590000000000007</c:v>
                </c:pt>
                <c:pt idx="95">
                  <c:v>9.8840000000000003</c:v>
                </c:pt>
                <c:pt idx="96">
                  <c:v>10.07</c:v>
                </c:pt>
                <c:pt idx="97">
                  <c:v>10.24</c:v>
                </c:pt>
                <c:pt idx="98">
                  <c:v>10.38</c:v>
                </c:pt>
                <c:pt idx="99">
                  <c:v>10.51</c:v>
                </c:pt>
                <c:pt idx="100">
                  <c:v>10.64</c:v>
                </c:pt>
                <c:pt idx="101">
                  <c:v>10.76</c:v>
                </c:pt>
                <c:pt idx="102">
                  <c:v>11.02</c:v>
                </c:pt>
                <c:pt idx="103">
                  <c:v>11.37</c:v>
                </c:pt>
                <c:pt idx="104">
                  <c:v>11.78</c:v>
                </c:pt>
                <c:pt idx="105">
                  <c:v>12.25</c:v>
                </c:pt>
                <c:pt idx="106">
                  <c:v>12.78</c:v>
                </c:pt>
                <c:pt idx="107">
                  <c:v>13.38</c:v>
                </c:pt>
                <c:pt idx="108">
                  <c:v>14.02</c:v>
                </c:pt>
                <c:pt idx="109">
                  <c:v>14.72</c:v>
                </c:pt>
                <c:pt idx="110">
                  <c:v>15.46</c:v>
                </c:pt>
                <c:pt idx="111">
                  <c:v>17.02</c:v>
                </c:pt>
                <c:pt idx="112">
                  <c:v>18.670000000000002</c:v>
                </c:pt>
                <c:pt idx="113">
                  <c:v>20.37</c:v>
                </c:pt>
                <c:pt idx="114">
                  <c:v>22.08</c:v>
                </c:pt>
                <c:pt idx="115">
                  <c:v>23.79</c:v>
                </c:pt>
                <c:pt idx="116">
                  <c:v>25.47</c:v>
                </c:pt>
                <c:pt idx="117">
                  <c:v>28.73</c:v>
                </c:pt>
                <c:pt idx="118">
                  <c:v>31.81</c:v>
                </c:pt>
                <c:pt idx="119">
                  <c:v>34.700000000000003</c:v>
                </c:pt>
                <c:pt idx="120">
                  <c:v>37.380000000000003</c:v>
                </c:pt>
                <c:pt idx="121">
                  <c:v>39.869999999999997</c:v>
                </c:pt>
                <c:pt idx="122">
                  <c:v>42.19</c:v>
                </c:pt>
                <c:pt idx="123">
                  <c:v>44.34</c:v>
                </c:pt>
                <c:pt idx="124">
                  <c:v>46.34</c:v>
                </c:pt>
                <c:pt idx="125">
                  <c:v>48.2</c:v>
                </c:pt>
                <c:pt idx="126">
                  <c:v>49.94</c:v>
                </c:pt>
                <c:pt idx="127">
                  <c:v>51.57</c:v>
                </c:pt>
                <c:pt idx="128">
                  <c:v>54.53</c:v>
                </c:pt>
                <c:pt idx="129">
                  <c:v>57.77</c:v>
                </c:pt>
                <c:pt idx="130">
                  <c:v>60.59</c:v>
                </c:pt>
                <c:pt idx="131">
                  <c:v>63.07</c:v>
                </c:pt>
                <c:pt idx="132">
                  <c:v>65.28</c:v>
                </c:pt>
                <c:pt idx="133">
                  <c:v>67.25</c:v>
                </c:pt>
                <c:pt idx="134">
                  <c:v>69.03</c:v>
                </c:pt>
                <c:pt idx="135">
                  <c:v>70.650000000000006</c:v>
                </c:pt>
                <c:pt idx="136">
                  <c:v>72.12</c:v>
                </c:pt>
                <c:pt idx="137">
                  <c:v>74.709999999999994</c:v>
                </c:pt>
                <c:pt idx="138">
                  <c:v>77.069999999999993</c:v>
                </c:pt>
                <c:pt idx="139">
                  <c:v>78.78</c:v>
                </c:pt>
                <c:pt idx="140">
                  <c:v>80.06</c:v>
                </c:pt>
                <c:pt idx="141">
                  <c:v>81.38</c:v>
                </c:pt>
                <c:pt idx="142">
                  <c:v>82.53</c:v>
                </c:pt>
                <c:pt idx="143">
                  <c:v>84.37</c:v>
                </c:pt>
                <c:pt idx="144">
                  <c:v>85.75</c:v>
                </c:pt>
                <c:pt idx="145">
                  <c:v>86.78</c:v>
                </c:pt>
                <c:pt idx="146">
                  <c:v>87.54</c:v>
                </c:pt>
                <c:pt idx="147">
                  <c:v>88.07</c:v>
                </c:pt>
                <c:pt idx="148">
                  <c:v>88.42</c:v>
                </c:pt>
                <c:pt idx="149">
                  <c:v>88.63</c:v>
                </c:pt>
                <c:pt idx="150">
                  <c:v>88.72</c:v>
                </c:pt>
                <c:pt idx="151">
                  <c:v>88.71</c:v>
                </c:pt>
                <c:pt idx="152">
                  <c:v>88.62</c:v>
                </c:pt>
                <c:pt idx="153">
                  <c:v>88.45</c:v>
                </c:pt>
                <c:pt idx="154">
                  <c:v>87.94</c:v>
                </c:pt>
                <c:pt idx="155">
                  <c:v>87.07</c:v>
                </c:pt>
                <c:pt idx="156">
                  <c:v>86.01</c:v>
                </c:pt>
                <c:pt idx="157">
                  <c:v>84.82</c:v>
                </c:pt>
                <c:pt idx="158">
                  <c:v>83.55</c:v>
                </c:pt>
                <c:pt idx="159">
                  <c:v>82.24</c:v>
                </c:pt>
                <c:pt idx="160">
                  <c:v>80.900000000000006</c:v>
                </c:pt>
                <c:pt idx="161">
                  <c:v>79.56</c:v>
                </c:pt>
                <c:pt idx="162">
                  <c:v>78.239999999999995</c:v>
                </c:pt>
                <c:pt idx="163">
                  <c:v>75.67</c:v>
                </c:pt>
                <c:pt idx="164">
                  <c:v>73.290000000000006</c:v>
                </c:pt>
                <c:pt idx="165">
                  <c:v>71.12</c:v>
                </c:pt>
                <c:pt idx="166">
                  <c:v>69.22</c:v>
                </c:pt>
                <c:pt idx="167">
                  <c:v>67.58</c:v>
                </c:pt>
                <c:pt idx="168">
                  <c:v>66.23</c:v>
                </c:pt>
                <c:pt idx="169">
                  <c:v>62.64</c:v>
                </c:pt>
                <c:pt idx="170">
                  <c:v>59.28</c:v>
                </c:pt>
                <c:pt idx="171">
                  <c:v>56.31</c:v>
                </c:pt>
                <c:pt idx="172">
                  <c:v>53.68</c:v>
                </c:pt>
                <c:pt idx="173">
                  <c:v>51.32</c:v>
                </c:pt>
                <c:pt idx="174">
                  <c:v>49.2</c:v>
                </c:pt>
                <c:pt idx="175">
                  <c:v>47.28</c:v>
                </c:pt>
                <c:pt idx="176">
                  <c:v>45.54</c:v>
                </c:pt>
                <c:pt idx="177">
                  <c:v>43.95</c:v>
                </c:pt>
                <c:pt idx="178">
                  <c:v>42.49</c:v>
                </c:pt>
                <c:pt idx="179">
                  <c:v>41.15</c:v>
                </c:pt>
                <c:pt idx="180">
                  <c:v>38.770000000000003</c:v>
                </c:pt>
                <c:pt idx="181">
                  <c:v>36.25</c:v>
                </c:pt>
                <c:pt idx="182">
                  <c:v>34.119999999999997</c:v>
                </c:pt>
                <c:pt idx="183">
                  <c:v>32.299999999999997</c:v>
                </c:pt>
                <c:pt idx="184">
                  <c:v>30.72</c:v>
                </c:pt>
                <c:pt idx="185">
                  <c:v>29.35</c:v>
                </c:pt>
                <c:pt idx="186">
                  <c:v>28.13</c:v>
                </c:pt>
                <c:pt idx="187">
                  <c:v>27.06</c:v>
                </c:pt>
                <c:pt idx="188">
                  <c:v>26.09</c:v>
                </c:pt>
                <c:pt idx="189">
                  <c:v>24.44</c:v>
                </c:pt>
                <c:pt idx="190">
                  <c:v>23.09</c:v>
                </c:pt>
                <c:pt idx="191">
                  <c:v>21.95</c:v>
                </c:pt>
                <c:pt idx="192">
                  <c:v>20.98</c:v>
                </c:pt>
                <c:pt idx="193">
                  <c:v>20.149999999999999</c:v>
                </c:pt>
                <c:pt idx="194">
                  <c:v>19.43</c:v>
                </c:pt>
                <c:pt idx="195">
                  <c:v>18.239999999999998</c:v>
                </c:pt>
                <c:pt idx="196">
                  <c:v>17.3</c:v>
                </c:pt>
                <c:pt idx="197">
                  <c:v>16.55</c:v>
                </c:pt>
                <c:pt idx="198">
                  <c:v>15.93</c:v>
                </c:pt>
                <c:pt idx="199">
                  <c:v>15.42</c:v>
                </c:pt>
                <c:pt idx="200">
                  <c:v>14.99</c:v>
                </c:pt>
                <c:pt idx="201">
                  <c:v>14.62</c:v>
                </c:pt>
                <c:pt idx="202">
                  <c:v>14.3</c:v>
                </c:pt>
                <c:pt idx="203">
                  <c:v>14.03</c:v>
                </c:pt>
                <c:pt idx="204">
                  <c:v>13.8</c:v>
                </c:pt>
                <c:pt idx="205">
                  <c:v>13.59</c:v>
                </c:pt>
                <c:pt idx="206">
                  <c:v>13.25</c:v>
                </c:pt>
                <c:pt idx="207">
                  <c:v>12.93</c:v>
                </c:pt>
                <c:pt idx="208">
                  <c:v>12.81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C0A-42F0-A812-EF690240B2D0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srim238U_CaKFe4As4!$D$20:$D$228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srim238U_CaKFe4As4!$F$20:$F$228</c:f>
              <c:numCache>
                <c:formatCode>0.000E+00</c:formatCode>
                <c:ptCount val="209"/>
                <c:pt idx="0">
                  <c:v>2.1749999999999998</c:v>
                </c:pt>
                <c:pt idx="1">
                  <c:v>2.286</c:v>
                </c:pt>
                <c:pt idx="2">
                  <c:v>2.391</c:v>
                </c:pt>
                <c:pt idx="3">
                  <c:v>2.4910000000000001</c:v>
                </c:pt>
                <c:pt idx="4">
                  <c:v>2.5870000000000002</c:v>
                </c:pt>
                <c:pt idx="5">
                  <c:v>2.6779999999999999</c:v>
                </c:pt>
                <c:pt idx="6">
                  <c:v>2.766</c:v>
                </c:pt>
                <c:pt idx="7">
                  <c:v>2.9319999999999999</c:v>
                </c:pt>
                <c:pt idx="8">
                  <c:v>3.0870000000000002</c:v>
                </c:pt>
                <c:pt idx="9">
                  <c:v>3.2320000000000002</c:v>
                </c:pt>
                <c:pt idx="10">
                  <c:v>3.3690000000000002</c:v>
                </c:pt>
                <c:pt idx="11">
                  <c:v>3.4980000000000002</c:v>
                </c:pt>
                <c:pt idx="12">
                  <c:v>3.621</c:v>
                </c:pt>
                <c:pt idx="13">
                  <c:v>3.85</c:v>
                </c:pt>
                <c:pt idx="14">
                  <c:v>4.0599999999999996</c:v>
                </c:pt>
                <c:pt idx="15">
                  <c:v>4.2549999999999999</c:v>
                </c:pt>
                <c:pt idx="16">
                  <c:v>4.4359999999999999</c:v>
                </c:pt>
                <c:pt idx="17">
                  <c:v>4.6050000000000004</c:v>
                </c:pt>
                <c:pt idx="18">
                  <c:v>4.7640000000000002</c:v>
                </c:pt>
                <c:pt idx="19">
                  <c:v>4.9139999999999997</c:v>
                </c:pt>
                <c:pt idx="20">
                  <c:v>5.056</c:v>
                </c:pt>
                <c:pt idx="21">
                  <c:v>5.1909999999999998</c:v>
                </c:pt>
                <c:pt idx="22">
                  <c:v>5.319</c:v>
                </c:pt>
                <c:pt idx="23">
                  <c:v>5.4420000000000002</c:v>
                </c:pt>
                <c:pt idx="24">
                  <c:v>5.6719999999999997</c:v>
                </c:pt>
                <c:pt idx="25">
                  <c:v>5.9340000000000002</c:v>
                </c:pt>
                <c:pt idx="26">
                  <c:v>6.173</c:v>
                </c:pt>
                <c:pt idx="27">
                  <c:v>6.3920000000000003</c:v>
                </c:pt>
                <c:pt idx="28">
                  <c:v>6.5949999999999998</c:v>
                </c:pt>
                <c:pt idx="29">
                  <c:v>6.7830000000000004</c:v>
                </c:pt>
                <c:pt idx="30">
                  <c:v>6.9580000000000002</c:v>
                </c:pt>
                <c:pt idx="31">
                  <c:v>7.1230000000000002</c:v>
                </c:pt>
                <c:pt idx="32">
                  <c:v>7.2770000000000001</c:v>
                </c:pt>
                <c:pt idx="33">
                  <c:v>7.5609999999999999</c:v>
                </c:pt>
                <c:pt idx="34">
                  <c:v>7.8150000000000004</c:v>
                </c:pt>
                <c:pt idx="35">
                  <c:v>8.0449999999999999</c:v>
                </c:pt>
                <c:pt idx="36">
                  <c:v>8.2550000000000008</c:v>
                </c:pt>
                <c:pt idx="37">
                  <c:v>8.4480000000000004</c:v>
                </c:pt>
                <c:pt idx="38">
                  <c:v>8.6259999999999994</c:v>
                </c:pt>
                <c:pt idx="39">
                  <c:v>8.9429999999999996</c:v>
                </c:pt>
                <c:pt idx="40">
                  <c:v>9.2189999999999994</c:v>
                </c:pt>
                <c:pt idx="41">
                  <c:v>9.4619999999999997</c:v>
                </c:pt>
                <c:pt idx="42">
                  <c:v>9.6769999999999996</c:v>
                </c:pt>
                <c:pt idx="43">
                  <c:v>9.8699999999999992</c:v>
                </c:pt>
                <c:pt idx="44">
                  <c:v>10.039999999999999</c:v>
                </c:pt>
                <c:pt idx="45">
                  <c:v>10.199999999999999</c:v>
                </c:pt>
                <c:pt idx="46">
                  <c:v>10.34</c:v>
                </c:pt>
                <c:pt idx="47">
                  <c:v>10.47</c:v>
                </c:pt>
                <c:pt idx="48">
                  <c:v>10.59</c:v>
                </c:pt>
                <c:pt idx="49">
                  <c:v>10.7</c:v>
                </c:pt>
                <c:pt idx="50">
                  <c:v>10.89</c:v>
                </c:pt>
                <c:pt idx="51">
                  <c:v>11.1</c:v>
                </c:pt>
                <c:pt idx="52">
                  <c:v>11.26</c:v>
                </c:pt>
                <c:pt idx="53">
                  <c:v>11.4</c:v>
                </c:pt>
                <c:pt idx="54">
                  <c:v>11.52</c:v>
                </c:pt>
                <c:pt idx="55">
                  <c:v>11.62</c:v>
                </c:pt>
                <c:pt idx="56">
                  <c:v>11.7</c:v>
                </c:pt>
                <c:pt idx="57">
                  <c:v>11.77</c:v>
                </c:pt>
                <c:pt idx="58">
                  <c:v>11.83</c:v>
                </c:pt>
                <c:pt idx="59">
                  <c:v>11.92</c:v>
                </c:pt>
                <c:pt idx="60">
                  <c:v>11.97</c:v>
                </c:pt>
                <c:pt idx="61">
                  <c:v>12.01</c:v>
                </c:pt>
                <c:pt idx="62">
                  <c:v>12.03</c:v>
                </c:pt>
                <c:pt idx="63">
                  <c:v>12.03</c:v>
                </c:pt>
                <c:pt idx="64">
                  <c:v>12.02</c:v>
                </c:pt>
                <c:pt idx="65">
                  <c:v>11.97</c:v>
                </c:pt>
                <c:pt idx="66">
                  <c:v>11.9</c:v>
                </c:pt>
                <c:pt idx="67">
                  <c:v>11.81</c:v>
                </c:pt>
                <c:pt idx="68">
                  <c:v>11.71</c:v>
                </c:pt>
                <c:pt idx="69">
                  <c:v>11.6</c:v>
                </c:pt>
                <c:pt idx="70">
                  <c:v>11.49</c:v>
                </c:pt>
                <c:pt idx="71">
                  <c:v>11.37</c:v>
                </c:pt>
                <c:pt idx="72">
                  <c:v>11.25</c:v>
                </c:pt>
                <c:pt idx="73">
                  <c:v>11.13</c:v>
                </c:pt>
                <c:pt idx="74">
                  <c:v>11.01</c:v>
                </c:pt>
                <c:pt idx="75">
                  <c:v>10.89</c:v>
                </c:pt>
                <c:pt idx="76">
                  <c:v>10.66</c:v>
                </c:pt>
                <c:pt idx="77">
                  <c:v>10.38</c:v>
                </c:pt>
                <c:pt idx="78">
                  <c:v>10.1</c:v>
                </c:pt>
                <c:pt idx="79">
                  <c:v>9.8460000000000001</c:v>
                </c:pt>
                <c:pt idx="80">
                  <c:v>9.6010000000000009</c:v>
                </c:pt>
                <c:pt idx="81">
                  <c:v>9.3680000000000003</c:v>
                </c:pt>
                <c:pt idx="82">
                  <c:v>9.1470000000000002</c:v>
                </c:pt>
                <c:pt idx="83">
                  <c:v>8.9369999999999994</c:v>
                </c:pt>
                <c:pt idx="84">
                  <c:v>8.7379999999999995</c:v>
                </c:pt>
                <c:pt idx="85">
                  <c:v>8.3680000000000003</c:v>
                </c:pt>
                <c:pt idx="86">
                  <c:v>8.0329999999999995</c:v>
                </c:pt>
                <c:pt idx="87">
                  <c:v>7.7279999999999998</c:v>
                </c:pt>
                <c:pt idx="88">
                  <c:v>7.4489999999999998</c:v>
                </c:pt>
                <c:pt idx="89">
                  <c:v>7.1920000000000002</c:v>
                </c:pt>
                <c:pt idx="90">
                  <c:v>6.9560000000000004</c:v>
                </c:pt>
                <c:pt idx="91">
                  <c:v>6.5339999999999998</c:v>
                </c:pt>
                <c:pt idx="92">
                  <c:v>6.1680000000000001</c:v>
                </c:pt>
                <c:pt idx="93">
                  <c:v>5.8470000000000004</c:v>
                </c:pt>
                <c:pt idx="94">
                  <c:v>5.5629999999999997</c:v>
                </c:pt>
                <c:pt idx="95">
                  <c:v>5.31</c:v>
                </c:pt>
                <c:pt idx="96">
                  <c:v>5.0819999999999999</c:v>
                </c:pt>
                <c:pt idx="97">
                  <c:v>4.8760000000000003</c:v>
                </c:pt>
                <c:pt idx="98">
                  <c:v>4.6890000000000001</c:v>
                </c:pt>
                <c:pt idx="99">
                  <c:v>4.5179999999999998</c:v>
                </c:pt>
                <c:pt idx="100">
                  <c:v>4.3600000000000003</c:v>
                </c:pt>
                <c:pt idx="101">
                  <c:v>4.2149999999999999</c:v>
                </c:pt>
                <c:pt idx="102">
                  <c:v>3.956</c:v>
                </c:pt>
                <c:pt idx="103">
                  <c:v>3.68</c:v>
                </c:pt>
                <c:pt idx="104">
                  <c:v>3.4449999999999998</c:v>
                </c:pt>
                <c:pt idx="105">
                  <c:v>3.2410000000000001</c:v>
                </c:pt>
                <c:pt idx="106">
                  <c:v>3.0640000000000001</c:v>
                </c:pt>
                <c:pt idx="107">
                  <c:v>2.907</c:v>
                </c:pt>
                <c:pt idx="108">
                  <c:v>2.7679999999999998</c:v>
                </c:pt>
                <c:pt idx="109">
                  <c:v>2.6429999999999998</c:v>
                </c:pt>
                <c:pt idx="110">
                  <c:v>2.5299999999999998</c:v>
                </c:pt>
                <c:pt idx="111">
                  <c:v>2.3340000000000001</c:v>
                </c:pt>
                <c:pt idx="112">
                  <c:v>2.17</c:v>
                </c:pt>
                <c:pt idx="113">
                  <c:v>2.0289999999999999</c:v>
                </c:pt>
                <c:pt idx="114">
                  <c:v>1.9079999999999999</c:v>
                </c:pt>
                <c:pt idx="115">
                  <c:v>1.802</c:v>
                </c:pt>
                <c:pt idx="116">
                  <c:v>1.708</c:v>
                </c:pt>
                <c:pt idx="117">
                  <c:v>1.55</c:v>
                </c:pt>
                <c:pt idx="118">
                  <c:v>1.421</c:v>
                </c:pt>
                <c:pt idx="119">
                  <c:v>1.3140000000000001</c:v>
                </c:pt>
                <c:pt idx="120">
                  <c:v>1.224</c:v>
                </c:pt>
                <c:pt idx="121">
                  <c:v>1.1459999999999999</c:v>
                </c:pt>
                <c:pt idx="122">
                  <c:v>1.079</c:v>
                </c:pt>
                <c:pt idx="123">
                  <c:v>1.0189999999999999</c:v>
                </c:pt>
                <c:pt idx="124">
                  <c:v>0.96679999999999999</c:v>
                </c:pt>
                <c:pt idx="125">
                  <c:v>0.91990000000000005</c:v>
                </c:pt>
                <c:pt idx="126">
                  <c:v>0.87780000000000002</c:v>
                </c:pt>
                <c:pt idx="127">
                  <c:v>0.8397</c:v>
                </c:pt>
                <c:pt idx="128">
                  <c:v>0.77339999999999998</c:v>
                </c:pt>
                <c:pt idx="129">
                  <c:v>0.70509999999999995</c:v>
                </c:pt>
                <c:pt idx="130">
                  <c:v>0.64870000000000005</c:v>
                </c:pt>
                <c:pt idx="131">
                  <c:v>0.60140000000000005</c:v>
                </c:pt>
                <c:pt idx="132">
                  <c:v>0.56110000000000004</c:v>
                </c:pt>
                <c:pt idx="133">
                  <c:v>0.5262</c:v>
                </c:pt>
                <c:pt idx="134">
                  <c:v>0.49569999999999997</c:v>
                </c:pt>
                <c:pt idx="135">
                  <c:v>0.46889999999999998</c:v>
                </c:pt>
                <c:pt idx="136">
                  <c:v>0.44500000000000001</c:v>
                </c:pt>
                <c:pt idx="137">
                  <c:v>0.40439999999999998</c:v>
                </c:pt>
                <c:pt idx="138">
                  <c:v>0.371</c:v>
                </c:pt>
                <c:pt idx="139">
                  <c:v>0.34310000000000002</c:v>
                </c:pt>
                <c:pt idx="140">
                  <c:v>0.31940000000000002</c:v>
                </c:pt>
                <c:pt idx="141">
                  <c:v>0.29899999999999999</c:v>
                </c:pt>
                <c:pt idx="142">
                  <c:v>0.28120000000000001</c:v>
                </c:pt>
                <c:pt idx="143">
                  <c:v>0.25159999999999999</c:v>
                </c:pt>
                <c:pt idx="144">
                  <c:v>0.2281</c:v>
                </c:pt>
                <c:pt idx="145">
                  <c:v>0.20880000000000001</c:v>
                </c:pt>
                <c:pt idx="146">
                  <c:v>0.19270000000000001</c:v>
                </c:pt>
                <c:pt idx="147">
                  <c:v>0.17910000000000001</c:v>
                </c:pt>
                <c:pt idx="148">
                  <c:v>0.16739999999999999</c:v>
                </c:pt>
                <c:pt idx="149">
                  <c:v>0.15720000000000001</c:v>
                </c:pt>
                <c:pt idx="150">
                  <c:v>0.14829999999999999</c:v>
                </c:pt>
                <c:pt idx="151">
                  <c:v>0.1404</c:v>
                </c:pt>
                <c:pt idx="152">
                  <c:v>0.1333</c:v>
                </c:pt>
                <c:pt idx="153">
                  <c:v>0.127</c:v>
                </c:pt>
                <c:pt idx="154">
                  <c:v>0.11600000000000001</c:v>
                </c:pt>
                <c:pt idx="155">
                  <c:v>0.10489999999999999</c:v>
                </c:pt>
                <c:pt idx="156">
                  <c:v>9.5810000000000006E-2</c:v>
                </c:pt>
                <c:pt idx="157">
                  <c:v>8.8260000000000005E-2</c:v>
                </c:pt>
                <c:pt idx="158">
                  <c:v>8.1869999999999998E-2</c:v>
                </c:pt>
                <c:pt idx="159">
                  <c:v>7.6399999999999996E-2</c:v>
                </c:pt>
                <c:pt idx="160">
                  <c:v>7.1650000000000005E-2</c:v>
                </c:pt>
                <c:pt idx="161">
                  <c:v>6.7489999999999994E-2</c:v>
                </c:pt>
                <c:pt idx="162">
                  <c:v>6.3810000000000006E-2</c:v>
                </c:pt>
                <c:pt idx="163">
                  <c:v>5.7590000000000002E-2</c:v>
                </c:pt>
                <c:pt idx="164">
                  <c:v>5.2540000000000003E-2</c:v>
                </c:pt>
                <c:pt idx="165">
                  <c:v>4.8340000000000001E-2</c:v>
                </c:pt>
                <c:pt idx="166">
                  <c:v>4.4790000000000003E-2</c:v>
                </c:pt>
                <c:pt idx="167">
                  <c:v>4.1759999999999999E-2</c:v>
                </c:pt>
                <c:pt idx="168">
                  <c:v>3.9129999999999998E-2</c:v>
                </c:pt>
                <c:pt idx="169">
                  <c:v>3.4799999999999998E-2</c:v>
                </c:pt>
                <c:pt idx="170">
                  <c:v>3.1370000000000002E-2</c:v>
                </c:pt>
                <c:pt idx="171">
                  <c:v>2.8580000000000001E-2</c:v>
                </c:pt>
                <c:pt idx="172">
                  <c:v>2.6270000000000002E-2</c:v>
                </c:pt>
                <c:pt idx="173">
                  <c:v>2.4320000000000001E-2</c:v>
                </c:pt>
                <c:pt idx="174">
                  <c:v>2.266E-2</c:v>
                </c:pt>
                <c:pt idx="175">
                  <c:v>2.121E-2</c:v>
                </c:pt>
                <c:pt idx="176">
                  <c:v>1.9949999999999999E-2</c:v>
                </c:pt>
                <c:pt idx="177">
                  <c:v>1.8839999999999999E-2</c:v>
                </c:pt>
                <c:pt idx="178">
                  <c:v>1.7850000000000001E-2</c:v>
                </c:pt>
                <c:pt idx="179">
                  <c:v>1.6959999999999999E-2</c:v>
                </c:pt>
                <c:pt idx="180">
                  <c:v>1.5440000000000001E-2</c:v>
                </c:pt>
                <c:pt idx="181">
                  <c:v>1.3899999999999999E-2</c:v>
                </c:pt>
                <c:pt idx="182">
                  <c:v>1.265E-2</c:v>
                </c:pt>
                <c:pt idx="183">
                  <c:v>1.162E-2</c:v>
                </c:pt>
                <c:pt idx="184">
                  <c:v>1.074E-2</c:v>
                </c:pt>
                <c:pt idx="185">
                  <c:v>0.01</c:v>
                </c:pt>
                <c:pt idx="186">
                  <c:v>9.3559999999999997E-3</c:v>
                </c:pt>
                <c:pt idx="187">
                  <c:v>8.7930000000000005E-3</c:v>
                </c:pt>
                <c:pt idx="188">
                  <c:v>8.2970000000000006E-3</c:v>
                </c:pt>
                <c:pt idx="189">
                  <c:v>7.4619999999999999E-3</c:v>
                </c:pt>
                <c:pt idx="190">
                  <c:v>6.7860000000000004E-3</c:v>
                </c:pt>
                <c:pt idx="191">
                  <c:v>6.2259999999999998E-3</c:v>
                </c:pt>
                <c:pt idx="192">
                  <c:v>5.7559999999999998E-3</c:v>
                </c:pt>
                <c:pt idx="193">
                  <c:v>5.3540000000000003E-3</c:v>
                </c:pt>
                <c:pt idx="194">
                  <c:v>5.006E-3</c:v>
                </c:pt>
                <c:pt idx="195">
                  <c:v>4.4359999999999998E-3</c:v>
                </c:pt>
                <c:pt idx="196">
                  <c:v>3.986E-3</c:v>
                </c:pt>
                <c:pt idx="197">
                  <c:v>3.6229999999999999E-3</c:v>
                </c:pt>
                <c:pt idx="198">
                  <c:v>3.3219999999999999E-3</c:v>
                </c:pt>
                <c:pt idx="199">
                  <c:v>3.0690000000000001E-3</c:v>
                </c:pt>
                <c:pt idx="200">
                  <c:v>2.8540000000000002E-3</c:v>
                </c:pt>
                <c:pt idx="201">
                  <c:v>2.6670000000000001E-3</c:v>
                </c:pt>
                <c:pt idx="202">
                  <c:v>2.5049999999999998E-3</c:v>
                </c:pt>
                <c:pt idx="203">
                  <c:v>2.362E-3</c:v>
                </c:pt>
                <c:pt idx="204">
                  <c:v>2.2339999999999999E-3</c:v>
                </c:pt>
                <c:pt idx="205">
                  <c:v>2.1210000000000001E-3</c:v>
                </c:pt>
                <c:pt idx="206">
                  <c:v>1.926E-3</c:v>
                </c:pt>
                <c:pt idx="207">
                  <c:v>1.7290000000000001E-3</c:v>
                </c:pt>
                <c:pt idx="208">
                  <c:v>1.6429999999999999E-3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C0A-42F0-A812-EF690240B2D0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srim238U_CaKFe4As4!$D$20:$D$228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srim238U_CaKFe4As4!$G$20:$G$228</c:f>
              <c:numCache>
                <c:formatCode>0.000E+00</c:formatCode>
                <c:ptCount val="209"/>
                <c:pt idx="0">
                  <c:v>2.3451999999999997</c:v>
                </c:pt>
                <c:pt idx="1">
                  <c:v>2.4645000000000001</c:v>
                </c:pt>
                <c:pt idx="2">
                  <c:v>2.5773999999999999</c:v>
                </c:pt>
                <c:pt idx="3">
                  <c:v>2.6850000000000001</c:v>
                </c:pt>
                <c:pt idx="4">
                  <c:v>2.7884000000000002</c:v>
                </c:pt>
                <c:pt idx="5">
                  <c:v>2.8864000000000001</c:v>
                </c:pt>
                <c:pt idx="6">
                  <c:v>2.9813000000000001</c:v>
                </c:pt>
                <c:pt idx="7">
                  <c:v>3.1602999999999999</c:v>
                </c:pt>
                <c:pt idx="8">
                  <c:v>3.3277000000000001</c:v>
                </c:pt>
                <c:pt idx="9">
                  <c:v>3.4844000000000004</c:v>
                </c:pt>
                <c:pt idx="10">
                  <c:v>3.6327000000000003</c:v>
                </c:pt>
                <c:pt idx="11">
                  <c:v>3.7724000000000002</c:v>
                </c:pt>
                <c:pt idx="12">
                  <c:v>3.9058000000000002</c:v>
                </c:pt>
                <c:pt idx="13">
                  <c:v>4.1543999999999999</c:v>
                </c:pt>
                <c:pt idx="14">
                  <c:v>4.3828999999999994</c:v>
                </c:pt>
                <c:pt idx="15">
                  <c:v>4.5953999999999997</c:v>
                </c:pt>
                <c:pt idx="16">
                  <c:v>4.7930000000000001</c:v>
                </c:pt>
                <c:pt idx="17">
                  <c:v>4.9779</c:v>
                </c:pt>
                <c:pt idx="18">
                  <c:v>5.1520999999999999</c:v>
                </c:pt>
                <c:pt idx="19">
                  <c:v>5.3167</c:v>
                </c:pt>
                <c:pt idx="20">
                  <c:v>5.4729000000000001</c:v>
                </c:pt>
                <c:pt idx="21">
                  <c:v>5.6215000000000002</c:v>
                </c:pt>
                <c:pt idx="22">
                  <c:v>5.7628000000000004</c:v>
                </c:pt>
                <c:pt idx="23">
                  <c:v>5.8986999999999998</c:v>
                </c:pt>
                <c:pt idx="24">
                  <c:v>6.1533999999999995</c:v>
                </c:pt>
                <c:pt idx="25">
                  <c:v>6.4446000000000003</c:v>
                </c:pt>
                <c:pt idx="26">
                  <c:v>6.7111999999999998</c:v>
                </c:pt>
                <c:pt idx="27">
                  <c:v>6.9564000000000004</c:v>
                </c:pt>
                <c:pt idx="28">
                  <c:v>7.1844999999999999</c:v>
                </c:pt>
                <c:pt idx="29">
                  <c:v>7.3966000000000003</c:v>
                </c:pt>
                <c:pt idx="30">
                  <c:v>7.5948000000000002</c:v>
                </c:pt>
                <c:pt idx="31">
                  <c:v>7.7820999999999998</c:v>
                </c:pt>
                <c:pt idx="32">
                  <c:v>7.9577999999999998</c:v>
                </c:pt>
                <c:pt idx="33">
                  <c:v>8.2829999999999995</c:v>
                </c:pt>
                <c:pt idx="34">
                  <c:v>8.5761000000000003</c:v>
                </c:pt>
                <c:pt idx="35">
                  <c:v>8.8432999999999993</c:v>
                </c:pt>
                <c:pt idx="36">
                  <c:v>9.0887000000000011</c:v>
                </c:pt>
                <c:pt idx="37">
                  <c:v>9.3158000000000012</c:v>
                </c:pt>
                <c:pt idx="38">
                  <c:v>9.5264999999999986</c:v>
                </c:pt>
                <c:pt idx="39">
                  <c:v>9.9056999999999995</c:v>
                </c:pt>
                <c:pt idx="40">
                  <c:v>10.239999999999998</c:v>
                </c:pt>
                <c:pt idx="41">
                  <c:v>10.538</c:v>
                </c:pt>
                <c:pt idx="42">
                  <c:v>10.805999999999999</c:v>
                </c:pt>
                <c:pt idx="43">
                  <c:v>11.048999999999999</c:v>
                </c:pt>
                <c:pt idx="44">
                  <c:v>11.266999999999999</c:v>
                </c:pt>
                <c:pt idx="45">
                  <c:v>11.474</c:v>
                </c:pt>
                <c:pt idx="46">
                  <c:v>11.657999999999999</c:v>
                </c:pt>
                <c:pt idx="47">
                  <c:v>11.832000000000001</c:v>
                </c:pt>
                <c:pt idx="48">
                  <c:v>11.993</c:v>
                </c:pt>
                <c:pt idx="49">
                  <c:v>12.143999999999998</c:v>
                </c:pt>
                <c:pt idx="50">
                  <c:v>12.412000000000001</c:v>
                </c:pt>
                <c:pt idx="51">
                  <c:v>12.715</c:v>
                </c:pt>
                <c:pt idx="52">
                  <c:v>12.962</c:v>
                </c:pt>
                <c:pt idx="53">
                  <c:v>13.185</c:v>
                </c:pt>
                <c:pt idx="54">
                  <c:v>13.384</c:v>
                </c:pt>
                <c:pt idx="55">
                  <c:v>13.559999999999999</c:v>
                </c:pt>
                <c:pt idx="56">
                  <c:v>13.713999999999999</c:v>
                </c:pt>
                <c:pt idx="57">
                  <c:v>13.853999999999999</c:v>
                </c:pt>
                <c:pt idx="58">
                  <c:v>13.983000000000001</c:v>
                </c:pt>
                <c:pt idx="59">
                  <c:v>14.202999999999999</c:v>
                </c:pt>
                <c:pt idx="60">
                  <c:v>14.298</c:v>
                </c:pt>
                <c:pt idx="61">
                  <c:v>14.356999999999999</c:v>
                </c:pt>
                <c:pt idx="62">
                  <c:v>14.442</c:v>
                </c:pt>
                <c:pt idx="63">
                  <c:v>14.530999999999999</c:v>
                </c:pt>
                <c:pt idx="64">
                  <c:v>14.625</c:v>
                </c:pt>
                <c:pt idx="65">
                  <c:v>14.808</c:v>
                </c:pt>
                <c:pt idx="66">
                  <c:v>14.975000000000001</c:v>
                </c:pt>
                <c:pt idx="67">
                  <c:v>15.100000000000001</c:v>
                </c:pt>
                <c:pt idx="68">
                  <c:v>15.189</c:v>
                </c:pt>
                <c:pt idx="69">
                  <c:v>15.241999999999999</c:v>
                </c:pt>
                <c:pt idx="70">
                  <c:v>15.274000000000001</c:v>
                </c:pt>
                <c:pt idx="71">
                  <c:v>15.277999999999999</c:v>
                </c:pt>
                <c:pt idx="72">
                  <c:v>15.27</c:v>
                </c:pt>
                <c:pt idx="73">
                  <c:v>15.252000000000001</c:v>
                </c:pt>
                <c:pt idx="74">
                  <c:v>15.225999999999999</c:v>
                </c:pt>
                <c:pt idx="75">
                  <c:v>15.195</c:v>
                </c:pt>
                <c:pt idx="76">
                  <c:v>15.132000000000001</c:v>
                </c:pt>
                <c:pt idx="77">
                  <c:v>15.053000000000001</c:v>
                </c:pt>
                <c:pt idx="78">
                  <c:v>14.971</c:v>
                </c:pt>
                <c:pt idx="79">
                  <c:v>14.917</c:v>
                </c:pt>
                <c:pt idx="80">
                  <c:v>14.874000000000001</c:v>
                </c:pt>
                <c:pt idx="81">
                  <c:v>14.845000000000001</c:v>
                </c:pt>
                <c:pt idx="82">
                  <c:v>14.829000000000001</c:v>
                </c:pt>
                <c:pt idx="83">
                  <c:v>14.823999999999998</c:v>
                </c:pt>
                <c:pt idx="84">
                  <c:v>14.827999999999999</c:v>
                </c:pt>
                <c:pt idx="85">
                  <c:v>14.856999999999999</c:v>
                </c:pt>
                <c:pt idx="86">
                  <c:v>14.901999999999999</c:v>
                </c:pt>
                <c:pt idx="87">
                  <c:v>14.956</c:v>
                </c:pt>
                <c:pt idx="88">
                  <c:v>15.012</c:v>
                </c:pt>
                <c:pt idx="89">
                  <c:v>15.064</c:v>
                </c:pt>
                <c:pt idx="90">
                  <c:v>15.111000000000001</c:v>
                </c:pt>
                <c:pt idx="91">
                  <c:v>15.183</c:v>
                </c:pt>
                <c:pt idx="92">
                  <c:v>15.222999999999999</c:v>
                </c:pt>
                <c:pt idx="93">
                  <c:v>15.234000000000002</c:v>
                </c:pt>
                <c:pt idx="94">
                  <c:v>15.222000000000001</c:v>
                </c:pt>
                <c:pt idx="95">
                  <c:v>15.193999999999999</c:v>
                </c:pt>
                <c:pt idx="96">
                  <c:v>15.152000000000001</c:v>
                </c:pt>
                <c:pt idx="97">
                  <c:v>15.116</c:v>
                </c:pt>
                <c:pt idx="98">
                  <c:v>15.069000000000001</c:v>
                </c:pt>
                <c:pt idx="99">
                  <c:v>15.027999999999999</c:v>
                </c:pt>
                <c:pt idx="100">
                  <c:v>15</c:v>
                </c:pt>
                <c:pt idx="101">
                  <c:v>14.975</c:v>
                </c:pt>
                <c:pt idx="102">
                  <c:v>14.975999999999999</c:v>
                </c:pt>
                <c:pt idx="103">
                  <c:v>15.049999999999999</c:v>
                </c:pt>
                <c:pt idx="104">
                  <c:v>15.225</c:v>
                </c:pt>
                <c:pt idx="105">
                  <c:v>15.491</c:v>
                </c:pt>
                <c:pt idx="106">
                  <c:v>15.843999999999999</c:v>
                </c:pt>
                <c:pt idx="107">
                  <c:v>16.286999999999999</c:v>
                </c:pt>
                <c:pt idx="108">
                  <c:v>16.788</c:v>
                </c:pt>
                <c:pt idx="109">
                  <c:v>17.363</c:v>
                </c:pt>
                <c:pt idx="110">
                  <c:v>17.990000000000002</c:v>
                </c:pt>
                <c:pt idx="111">
                  <c:v>19.353999999999999</c:v>
                </c:pt>
                <c:pt idx="112">
                  <c:v>20.840000000000003</c:v>
                </c:pt>
                <c:pt idx="113">
                  <c:v>22.399000000000001</c:v>
                </c:pt>
                <c:pt idx="114">
                  <c:v>23.988</c:v>
                </c:pt>
                <c:pt idx="115">
                  <c:v>25.591999999999999</c:v>
                </c:pt>
                <c:pt idx="116">
                  <c:v>27.177999999999997</c:v>
                </c:pt>
                <c:pt idx="117">
                  <c:v>30.28</c:v>
                </c:pt>
                <c:pt idx="118">
                  <c:v>33.231000000000002</c:v>
                </c:pt>
                <c:pt idx="119">
                  <c:v>36.014000000000003</c:v>
                </c:pt>
                <c:pt idx="120">
                  <c:v>38.603999999999999</c:v>
                </c:pt>
                <c:pt idx="121">
                  <c:v>41.015999999999998</c:v>
                </c:pt>
                <c:pt idx="122">
                  <c:v>43.268999999999998</c:v>
                </c:pt>
                <c:pt idx="123">
                  <c:v>45.359000000000002</c:v>
                </c:pt>
                <c:pt idx="124">
                  <c:v>47.306800000000003</c:v>
                </c:pt>
                <c:pt idx="125">
                  <c:v>49.119900000000001</c:v>
                </c:pt>
                <c:pt idx="126">
                  <c:v>50.817799999999998</c:v>
                </c:pt>
                <c:pt idx="127">
                  <c:v>52.409700000000001</c:v>
                </c:pt>
                <c:pt idx="128">
                  <c:v>55.303400000000003</c:v>
                </c:pt>
                <c:pt idx="129">
                  <c:v>58.475100000000005</c:v>
                </c:pt>
                <c:pt idx="130">
                  <c:v>61.238700000000001</c:v>
                </c:pt>
                <c:pt idx="131">
                  <c:v>63.671399999999998</c:v>
                </c:pt>
                <c:pt idx="132">
                  <c:v>65.841099999999997</c:v>
                </c:pt>
                <c:pt idx="133">
                  <c:v>67.776200000000003</c:v>
                </c:pt>
                <c:pt idx="134">
                  <c:v>69.525700000000001</c:v>
                </c:pt>
                <c:pt idx="135">
                  <c:v>71.118900000000011</c:v>
                </c:pt>
                <c:pt idx="136">
                  <c:v>72.564999999999998</c:v>
                </c:pt>
                <c:pt idx="137">
                  <c:v>75.114399999999989</c:v>
                </c:pt>
                <c:pt idx="138">
                  <c:v>77.440999999999988</c:v>
                </c:pt>
                <c:pt idx="139">
                  <c:v>79.123100000000008</c:v>
                </c:pt>
                <c:pt idx="140">
                  <c:v>80.379400000000004</c:v>
                </c:pt>
                <c:pt idx="141">
                  <c:v>81.679000000000002</c:v>
                </c:pt>
                <c:pt idx="142">
                  <c:v>82.811199999999999</c:v>
                </c:pt>
                <c:pt idx="143">
                  <c:v>84.621600000000001</c:v>
                </c:pt>
                <c:pt idx="144">
                  <c:v>85.978099999999998</c:v>
                </c:pt>
                <c:pt idx="145">
                  <c:v>86.988799999999998</c:v>
                </c:pt>
                <c:pt idx="146">
                  <c:v>87.732700000000008</c:v>
                </c:pt>
                <c:pt idx="147">
                  <c:v>88.249099999999999</c:v>
                </c:pt>
                <c:pt idx="148">
                  <c:v>88.587400000000002</c:v>
                </c:pt>
                <c:pt idx="149">
                  <c:v>88.787199999999999</c:v>
                </c:pt>
                <c:pt idx="150">
                  <c:v>88.868300000000005</c:v>
                </c:pt>
                <c:pt idx="151">
                  <c:v>88.850399999999993</c:v>
                </c:pt>
                <c:pt idx="152">
                  <c:v>88.75330000000001</c:v>
                </c:pt>
                <c:pt idx="153">
                  <c:v>88.576999999999998</c:v>
                </c:pt>
                <c:pt idx="154">
                  <c:v>88.055999999999997</c:v>
                </c:pt>
                <c:pt idx="155">
                  <c:v>87.174899999999994</c:v>
                </c:pt>
                <c:pt idx="156">
                  <c:v>86.105810000000005</c:v>
                </c:pt>
                <c:pt idx="157">
                  <c:v>84.908259999999999</c:v>
                </c:pt>
                <c:pt idx="158">
                  <c:v>83.631869999999992</c:v>
                </c:pt>
                <c:pt idx="159">
                  <c:v>82.316400000000002</c:v>
                </c:pt>
                <c:pt idx="160">
                  <c:v>80.971650000000011</c:v>
                </c:pt>
                <c:pt idx="161">
                  <c:v>79.627490000000009</c:v>
                </c:pt>
                <c:pt idx="162">
                  <c:v>78.303809999999999</c:v>
                </c:pt>
                <c:pt idx="163">
                  <c:v>75.727590000000006</c:v>
                </c:pt>
                <c:pt idx="164">
                  <c:v>73.34254</c:v>
                </c:pt>
                <c:pt idx="165">
                  <c:v>71.168340000000001</c:v>
                </c:pt>
                <c:pt idx="166">
                  <c:v>69.264790000000005</c:v>
                </c:pt>
                <c:pt idx="167">
                  <c:v>67.621759999999995</c:v>
                </c:pt>
                <c:pt idx="168">
                  <c:v>66.269130000000004</c:v>
                </c:pt>
                <c:pt idx="169">
                  <c:v>62.674799999999998</c:v>
                </c:pt>
                <c:pt idx="170">
                  <c:v>59.311370000000004</c:v>
                </c:pt>
                <c:pt idx="171">
                  <c:v>56.33858</c:v>
                </c:pt>
                <c:pt idx="172">
                  <c:v>53.706269999999996</c:v>
                </c:pt>
                <c:pt idx="173">
                  <c:v>51.344320000000003</c:v>
                </c:pt>
                <c:pt idx="174">
                  <c:v>49.222660000000005</c:v>
                </c:pt>
                <c:pt idx="175">
                  <c:v>47.301210000000005</c:v>
                </c:pt>
                <c:pt idx="176">
                  <c:v>45.559950000000001</c:v>
                </c:pt>
                <c:pt idx="177">
                  <c:v>43.96884</c:v>
                </c:pt>
                <c:pt idx="178">
                  <c:v>42.507850000000005</c:v>
                </c:pt>
                <c:pt idx="179">
                  <c:v>41.166959999999996</c:v>
                </c:pt>
                <c:pt idx="180">
                  <c:v>38.785440000000001</c:v>
                </c:pt>
                <c:pt idx="181">
                  <c:v>36.2639</c:v>
                </c:pt>
                <c:pt idx="182">
                  <c:v>34.132649999999998</c:v>
                </c:pt>
                <c:pt idx="183">
                  <c:v>32.311619999999998</c:v>
                </c:pt>
                <c:pt idx="184">
                  <c:v>30.730739999999997</c:v>
                </c:pt>
                <c:pt idx="185">
                  <c:v>29.360000000000003</c:v>
                </c:pt>
                <c:pt idx="186">
                  <c:v>28.139355999999999</c:v>
                </c:pt>
                <c:pt idx="187">
                  <c:v>27.068792999999999</c:v>
                </c:pt>
                <c:pt idx="188">
                  <c:v>26.098296999999999</c:v>
                </c:pt>
                <c:pt idx="189">
                  <c:v>24.447462000000002</c:v>
                </c:pt>
                <c:pt idx="190">
                  <c:v>23.096786000000002</c:v>
                </c:pt>
                <c:pt idx="191">
                  <c:v>21.956226000000001</c:v>
                </c:pt>
                <c:pt idx="192">
                  <c:v>20.985756000000002</c:v>
                </c:pt>
                <c:pt idx="193">
                  <c:v>20.155353999999999</c:v>
                </c:pt>
                <c:pt idx="194">
                  <c:v>19.435006000000001</c:v>
                </c:pt>
                <c:pt idx="195">
                  <c:v>18.244435999999997</c:v>
                </c:pt>
                <c:pt idx="196">
                  <c:v>17.303986000000002</c:v>
                </c:pt>
                <c:pt idx="197">
                  <c:v>16.553623000000002</c:v>
                </c:pt>
                <c:pt idx="198">
                  <c:v>15.933322</c:v>
                </c:pt>
                <c:pt idx="199">
                  <c:v>15.423069</c:v>
                </c:pt>
                <c:pt idx="200">
                  <c:v>14.992853999999999</c:v>
                </c:pt>
                <c:pt idx="201">
                  <c:v>14.622667</c:v>
                </c:pt>
                <c:pt idx="202">
                  <c:v>14.302505</c:v>
                </c:pt>
                <c:pt idx="203">
                  <c:v>14.032361999999999</c:v>
                </c:pt>
                <c:pt idx="204">
                  <c:v>13.802234</c:v>
                </c:pt>
                <c:pt idx="205">
                  <c:v>13.592121000000001</c:v>
                </c:pt>
                <c:pt idx="206">
                  <c:v>13.251925999999999</c:v>
                </c:pt>
                <c:pt idx="207">
                  <c:v>12.931728999999999</c:v>
                </c:pt>
                <c:pt idx="208">
                  <c:v>12.811643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C0A-42F0-A812-EF690240B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22232"/>
        <c:axId val="639828112"/>
      </c:scatterChart>
      <c:valAx>
        <c:axId val="63982223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28112"/>
        <c:crosses val="autoZero"/>
        <c:crossBetween val="midCat"/>
        <c:majorUnit val="10"/>
      </c:valAx>
      <c:valAx>
        <c:axId val="639828112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2223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934128569749676"/>
          <c:y val="0.31356847954135397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srim238U_CaKFe4As4!$P$5</c:f>
          <c:strCache>
            <c:ptCount val="1"/>
            <c:pt idx="0">
              <c:v>srim238U_CaKFe4As4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srim238U_CaKFe4As4!$D$20:$D$228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srim238U_CaKFe4As4!$J$20:$J$228</c:f>
              <c:numCache>
                <c:formatCode>0.000</c:formatCode>
                <c:ptCount val="209"/>
                <c:pt idx="0">
                  <c:v>3.8E-3</c:v>
                </c:pt>
                <c:pt idx="1">
                  <c:v>3.8999999999999998E-3</c:v>
                </c:pt>
                <c:pt idx="2">
                  <c:v>4.1000000000000003E-3</c:v>
                </c:pt>
                <c:pt idx="3">
                  <c:v>4.2000000000000006E-3</c:v>
                </c:pt>
                <c:pt idx="4">
                  <c:v>4.3E-3</c:v>
                </c:pt>
                <c:pt idx="5">
                  <c:v>4.4999999999999997E-3</c:v>
                </c:pt>
                <c:pt idx="6">
                  <c:v>4.5999999999999999E-3</c:v>
                </c:pt>
                <c:pt idx="7">
                  <c:v>4.8000000000000004E-3</c:v>
                </c:pt>
                <c:pt idx="8">
                  <c:v>5.0999999999999995E-3</c:v>
                </c:pt>
                <c:pt idx="9">
                  <c:v>5.3E-3</c:v>
                </c:pt>
                <c:pt idx="10">
                  <c:v>5.4999999999999997E-3</c:v>
                </c:pt>
                <c:pt idx="11">
                  <c:v>5.7000000000000002E-3</c:v>
                </c:pt>
                <c:pt idx="12">
                  <c:v>5.8999999999999999E-3</c:v>
                </c:pt>
                <c:pt idx="13">
                  <c:v>6.3E-3</c:v>
                </c:pt>
                <c:pt idx="14">
                  <c:v>6.6E-3</c:v>
                </c:pt>
                <c:pt idx="15">
                  <c:v>7.000000000000001E-3</c:v>
                </c:pt>
                <c:pt idx="16">
                  <c:v>7.2999999999999992E-3</c:v>
                </c:pt>
                <c:pt idx="17">
                  <c:v>7.6E-3</c:v>
                </c:pt>
                <c:pt idx="18">
                  <c:v>7.9000000000000008E-3</c:v>
                </c:pt>
                <c:pt idx="19">
                  <c:v>8.2000000000000007E-3</c:v>
                </c:pt>
                <c:pt idx="20">
                  <c:v>8.5000000000000006E-3</c:v>
                </c:pt>
                <c:pt idx="21">
                  <c:v>8.7999999999999988E-3</c:v>
                </c:pt>
                <c:pt idx="22">
                  <c:v>9.1000000000000004E-3</c:v>
                </c:pt>
                <c:pt idx="23">
                  <c:v>9.2999999999999992E-3</c:v>
                </c:pt>
                <c:pt idx="24">
                  <c:v>9.7999999999999997E-3</c:v>
                </c:pt>
                <c:pt idx="25">
                  <c:v>1.0499999999999999E-2</c:v>
                </c:pt>
                <c:pt idx="26">
                  <c:v>1.0999999999999999E-2</c:v>
                </c:pt>
                <c:pt idx="27">
                  <c:v>1.1600000000000001E-2</c:v>
                </c:pt>
                <c:pt idx="28">
                  <c:v>1.2199999999999999E-2</c:v>
                </c:pt>
                <c:pt idx="29">
                  <c:v>1.2699999999999999E-2</c:v>
                </c:pt>
                <c:pt idx="30">
                  <c:v>1.32E-2</c:v>
                </c:pt>
                <c:pt idx="31">
                  <c:v>1.3800000000000002E-2</c:v>
                </c:pt>
                <c:pt idx="32">
                  <c:v>1.4299999999999998E-2</c:v>
                </c:pt>
                <c:pt idx="33">
                  <c:v>1.52E-2</c:v>
                </c:pt>
                <c:pt idx="34">
                  <c:v>1.6199999999999999E-2</c:v>
                </c:pt>
                <c:pt idx="35">
                  <c:v>1.7100000000000001E-2</c:v>
                </c:pt>
                <c:pt idx="36">
                  <c:v>1.7999999999999999E-2</c:v>
                </c:pt>
                <c:pt idx="37">
                  <c:v>1.89E-2</c:v>
                </c:pt>
                <c:pt idx="38">
                  <c:v>1.9700000000000002E-2</c:v>
                </c:pt>
                <c:pt idx="39">
                  <c:v>2.1399999999999999E-2</c:v>
                </c:pt>
                <c:pt idx="40">
                  <c:v>2.3E-2</c:v>
                </c:pt>
                <c:pt idx="41">
                  <c:v>2.4500000000000001E-2</c:v>
                </c:pt>
                <c:pt idx="42">
                  <c:v>2.6100000000000002E-2</c:v>
                </c:pt>
                <c:pt idx="43">
                  <c:v>2.7600000000000003E-2</c:v>
                </c:pt>
                <c:pt idx="44">
                  <c:v>2.8999999999999998E-2</c:v>
                </c:pt>
                <c:pt idx="45">
                  <c:v>3.0499999999999999E-2</c:v>
                </c:pt>
                <c:pt idx="46">
                  <c:v>3.1899999999999998E-2</c:v>
                </c:pt>
                <c:pt idx="47">
                  <c:v>3.3300000000000003E-2</c:v>
                </c:pt>
                <c:pt idx="48">
                  <c:v>3.4699999999999995E-2</c:v>
                </c:pt>
                <c:pt idx="49">
                  <c:v>3.5999999999999997E-2</c:v>
                </c:pt>
                <c:pt idx="50">
                  <c:v>3.8699999999999998E-2</c:v>
                </c:pt>
                <c:pt idx="51">
                  <c:v>4.1999999999999996E-2</c:v>
                </c:pt>
                <c:pt idx="52">
                  <c:v>4.5200000000000004E-2</c:v>
                </c:pt>
                <c:pt idx="53">
                  <c:v>4.8399999999999999E-2</c:v>
                </c:pt>
                <c:pt idx="54">
                  <c:v>5.16E-2</c:v>
                </c:pt>
                <c:pt idx="55">
                  <c:v>5.4700000000000006E-2</c:v>
                </c:pt>
                <c:pt idx="56">
                  <c:v>5.7699999999999994E-2</c:v>
                </c:pt>
                <c:pt idx="57">
                  <c:v>6.08E-2</c:v>
                </c:pt>
                <c:pt idx="58">
                  <c:v>6.3799999999999996E-2</c:v>
                </c:pt>
                <c:pt idx="59">
                  <c:v>6.9800000000000001E-2</c:v>
                </c:pt>
                <c:pt idx="60">
                  <c:v>7.5700000000000003E-2</c:v>
                </c:pt>
                <c:pt idx="61">
                  <c:v>8.1699999999999995E-2</c:v>
                </c:pt>
                <c:pt idx="62">
                  <c:v>8.7599999999999997E-2</c:v>
                </c:pt>
                <c:pt idx="63">
                  <c:v>9.3400000000000011E-2</c:v>
                </c:pt>
                <c:pt idx="64">
                  <c:v>9.9299999999999999E-2</c:v>
                </c:pt>
                <c:pt idx="65">
                  <c:v>0.1109</c:v>
                </c:pt>
                <c:pt idx="66">
                  <c:v>0.12250000000000001</c:v>
                </c:pt>
                <c:pt idx="67">
                  <c:v>0.13389999999999999</c:v>
                </c:pt>
                <c:pt idx="68">
                  <c:v>0.14530000000000001</c:v>
                </c:pt>
                <c:pt idx="69">
                  <c:v>0.15670000000000001</c:v>
                </c:pt>
                <c:pt idx="70">
                  <c:v>0.1681</c:v>
                </c:pt>
                <c:pt idx="71">
                  <c:v>0.17949999999999999</c:v>
                </c:pt>
                <c:pt idx="72">
                  <c:v>0.19090000000000001</c:v>
                </c:pt>
                <c:pt idx="73">
                  <c:v>0.20230000000000001</c:v>
                </c:pt>
                <c:pt idx="74">
                  <c:v>0.21379999999999999</c:v>
                </c:pt>
                <c:pt idx="75">
                  <c:v>0.2253</c:v>
                </c:pt>
                <c:pt idx="76">
                  <c:v>0.2485</c:v>
                </c:pt>
                <c:pt idx="77">
                  <c:v>0.27759999999999996</c:v>
                </c:pt>
                <c:pt idx="78">
                  <c:v>0.30710000000000004</c:v>
                </c:pt>
                <c:pt idx="79">
                  <c:v>0.3367</c:v>
                </c:pt>
                <c:pt idx="80">
                  <c:v>0.36649999999999999</c:v>
                </c:pt>
                <c:pt idx="81">
                  <c:v>0.39639999999999997</c:v>
                </c:pt>
                <c:pt idx="82">
                  <c:v>0.4264</c:v>
                </c:pt>
                <c:pt idx="83">
                  <c:v>0.45650000000000002</c:v>
                </c:pt>
                <c:pt idx="84">
                  <c:v>0.48670000000000002</c:v>
                </c:pt>
                <c:pt idx="85">
                  <c:v>0.54710000000000003</c:v>
                </c:pt>
                <c:pt idx="86">
                  <c:v>0.60750000000000004</c:v>
                </c:pt>
                <c:pt idx="87">
                  <c:v>0.66779999999999995</c:v>
                </c:pt>
                <c:pt idx="88">
                  <c:v>0.72809999999999997</c:v>
                </c:pt>
                <c:pt idx="89">
                  <c:v>0.78820000000000001</c:v>
                </c:pt>
                <c:pt idx="90">
                  <c:v>0.84830000000000005</c:v>
                </c:pt>
                <c:pt idx="91">
                  <c:v>0.96839999999999993</c:v>
                </c:pt>
                <c:pt idx="92" formatCode="0.00">
                  <c:v>1.0900000000000001</c:v>
                </c:pt>
                <c:pt idx="93" formatCode="0.00">
                  <c:v>1.21</c:v>
                </c:pt>
                <c:pt idx="94" formatCode="0.00">
                  <c:v>1.33</c:v>
                </c:pt>
                <c:pt idx="95" formatCode="0.00">
                  <c:v>1.45</c:v>
                </c:pt>
                <c:pt idx="96" formatCode="0.00">
                  <c:v>1.57</c:v>
                </c:pt>
                <c:pt idx="97" formatCode="0.00">
                  <c:v>1.69</c:v>
                </c:pt>
                <c:pt idx="98" formatCode="0.00">
                  <c:v>1.81</c:v>
                </c:pt>
                <c:pt idx="99" formatCode="0.00">
                  <c:v>1.94</c:v>
                </c:pt>
                <c:pt idx="100" formatCode="0.00">
                  <c:v>2.06</c:v>
                </c:pt>
                <c:pt idx="101" formatCode="0.00">
                  <c:v>2.1800000000000002</c:v>
                </c:pt>
                <c:pt idx="102" formatCode="0.00">
                  <c:v>2.4300000000000002</c:v>
                </c:pt>
                <c:pt idx="103" formatCode="0.00">
                  <c:v>2.74</c:v>
                </c:pt>
                <c:pt idx="104" formatCode="0.00">
                  <c:v>3.05</c:v>
                </c:pt>
                <c:pt idx="105" formatCode="0.00">
                  <c:v>3.35</c:v>
                </c:pt>
                <c:pt idx="106" formatCode="0.00">
                  <c:v>3.65</c:v>
                </c:pt>
                <c:pt idx="107" formatCode="0.00">
                  <c:v>3.94</c:v>
                </c:pt>
                <c:pt idx="108" formatCode="0.00">
                  <c:v>4.2300000000000004</c:v>
                </c:pt>
                <c:pt idx="109" formatCode="0.00">
                  <c:v>4.5</c:v>
                </c:pt>
                <c:pt idx="110" formatCode="0.00">
                  <c:v>4.7699999999999996</c:v>
                </c:pt>
                <c:pt idx="111" formatCode="0.00">
                  <c:v>5.27</c:v>
                </c:pt>
                <c:pt idx="112" formatCode="0.00">
                  <c:v>5.74</c:v>
                </c:pt>
                <c:pt idx="113" formatCode="0.00">
                  <c:v>6.17</c:v>
                </c:pt>
                <c:pt idx="114" formatCode="0.00">
                  <c:v>6.58</c:v>
                </c:pt>
                <c:pt idx="115" formatCode="0.00">
                  <c:v>6.96</c:v>
                </c:pt>
                <c:pt idx="116" formatCode="0.00">
                  <c:v>7.32</c:v>
                </c:pt>
                <c:pt idx="117" formatCode="0.00">
                  <c:v>7.98</c:v>
                </c:pt>
                <c:pt idx="118" formatCode="0.00">
                  <c:v>8.58</c:v>
                </c:pt>
                <c:pt idx="119" formatCode="0.00">
                  <c:v>9.1199999999999992</c:v>
                </c:pt>
                <c:pt idx="120" formatCode="0.00">
                  <c:v>9.6300000000000008</c:v>
                </c:pt>
                <c:pt idx="121" formatCode="0.00">
                  <c:v>10.11</c:v>
                </c:pt>
                <c:pt idx="122" formatCode="0.00">
                  <c:v>10.56</c:v>
                </c:pt>
                <c:pt idx="123" formatCode="0.00">
                  <c:v>10.99</c:v>
                </c:pt>
                <c:pt idx="124" formatCode="0.00">
                  <c:v>11.4</c:v>
                </c:pt>
                <c:pt idx="125" formatCode="0.00">
                  <c:v>11.8</c:v>
                </c:pt>
                <c:pt idx="126" formatCode="0.00">
                  <c:v>12.18</c:v>
                </c:pt>
                <c:pt idx="127" formatCode="0.00">
                  <c:v>12.55</c:v>
                </c:pt>
                <c:pt idx="128" formatCode="0.00">
                  <c:v>13.26</c:v>
                </c:pt>
                <c:pt idx="129" formatCode="0.00">
                  <c:v>14.1</c:v>
                </c:pt>
                <c:pt idx="130" formatCode="0.00">
                  <c:v>14.9</c:v>
                </c:pt>
                <c:pt idx="131" formatCode="0.00">
                  <c:v>15.66</c:v>
                </c:pt>
                <c:pt idx="132" formatCode="0.00">
                  <c:v>16.399999999999999</c:v>
                </c:pt>
                <c:pt idx="133" formatCode="0.00">
                  <c:v>17.11</c:v>
                </c:pt>
                <c:pt idx="134" formatCode="0.00">
                  <c:v>17.809999999999999</c:v>
                </c:pt>
                <c:pt idx="135" formatCode="0.00">
                  <c:v>18.489999999999998</c:v>
                </c:pt>
                <c:pt idx="136" formatCode="0.00">
                  <c:v>19.16</c:v>
                </c:pt>
                <c:pt idx="137" formatCode="0.00">
                  <c:v>20.45</c:v>
                </c:pt>
                <c:pt idx="138" formatCode="0.00">
                  <c:v>21.7</c:v>
                </c:pt>
                <c:pt idx="139" formatCode="0.00">
                  <c:v>22.93</c:v>
                </c:pt>
                <c:pt idx="140" formatCode="0.00">
                  <c:v>24.13</c:v>
                </c:pt>
                <c:pt idx="141" formatCode="0.00">
                  <c:v>25.31</c:v>
                </c:pt>
                <c:pt idx="142" formatCode="0.00">
                  <c:v>26.47</c:v>
                </c:pt>
                <c:pt idx="143" formatCode="0.00">
                  <c:v>28.76</c:v>
                </c:pt>
                <c:pt idx="144" formatCode="0.00">
                  <c:v>31</c:v>
                </c:pt>
                <c:pt idx="145" formatCode="0.00">
                  <c:v>33.22</c:v>
                </c:pt>
                <c:pt idx="146" formatCode="0.00">
                  <c:v>35.409999999999997</c:v>
                </c:pt>
                <c:pt idx="147" formatCode="0.00">
                  <c:v>37.58</c:v>
                </c:pt>
                <c:pt idx="148" formatCode="0.00">
                  <c:v>39.75</c:v>
                </c:pt>
                <c:pt idx="149" formatCode="0.00">
                  <c:v>41.91</c:v>
                </c:pt>
                <c:pt idx="150" formatCode="0.00">
                  <c:v>44.06</c:v>
                </c:pt>
                <c:pt idx="151" formatCode="0.00">
                  <c:v>46.22</c:v>
                </c:pt>
                <c:pt idx="152" formatCode="0.00">
                  <c:v>48.38</c:v>
                </c:pt>
                <c:pt idx="153" formatCode="0.00">
                  <c:v>50.54</c:v>
                </c:pt>
                <c:pt idx="154" formatCode="0.00">
                  <c:v>54.87</c:v>
                </c:pt>
                <c:pt idx="155" formatCode="0.00">
                  <c:v>60.34</c:v>
                </c:pt>
                <c:pt idx="156" formatCode="0.00">
                  <c:v>65.87</c:v>
                </c:pt>
                <c:pt idx="157" formatCode="0.00">
                  <c:v>71.47</c:v>
                </c:pt>
                <c:pt idx="158" formatCode="0.00">
                  <c:v>77.150000000000006</c:v>
                </c:pt>
                <c:pt idx="159" formatCode="0.00">
                  <c:v>82.92</c:v>
                </c:pt>
                <c:pt idx="160" formatCode="0.00">
                  <c:v>88.79</c:v>
                </c:pt>
                <c:pt idx="161" formatCode="0.00">
                  <c:v>94.75</c:v>
                </c:pt>
                <c:pt idx="162" formatCode="0.00">
                  <c:v>100.82</c:v>
                </c:pt>
                <c:pt idx="163" formatCode="0.00">
                  <c:v>113.26</c:v>
                </c:pt>
                <c:pt idx="164" formatCode="0.00">
                  <c:v>126.11</c:v>
                </c:pt>
                <c:pt idx="165" formatCode="0.00">
                  <c:v>139.37</c:v>
                </c:pt>
                <c:pt idx="166" formatCode="0.00">
                  <c:v>153.02000000000001</c:v>
                </c:pt>
                <c:pt idx="167" formatCode="0.00">
                  <c:v>167.02</c:v>
                </c:pt>
                <c:pt idx="168" formatCode="0.00">
                  <c:v>181.33</c:v>
                </c:pt>
                <c:pt idx="169" formatCode="0.00">
                  <c:v>211.06</c:v>
                </c:pt>
                <c:pt idx="170" formatCode="0.00">
                  <c:v>242.5</c:v>
                </c:pt>
                <c:pt idx="171" formatCode="0.00">
                  <c:v>275.64999999999998</c:v>
                </c:pt>
                <c:pt idx="172" formatCode="0.00">
                  <c:v>310.48</c:v>
                </c:pt>
                <c:pt idx="173" formatCode="0.00">
                  <c:v>346.98</c:v>
                </c:pt>
                <c:pt idx="174" formatCode="0.00">
                  <c:v>385.1</c:v>
                </c:pt>
                <c:pt idx="175" formatCode="0.00">
                  <c:v>424.81</c:v>
                </c:pt>
                <c:pt idx="176" formatCode="0.00">
                  <c:v>466.09</c:v>
                </c:pt>
                <c:pt idx="177" formatCode="0.00">
                  <c:v>508.9</c:v>
                </c:pt>
                <c:pt idx="178" formatCode="0.00">
                  <c:v>553.23</c:v>
                </c:pt>
                <c:pt idx="179" formatCode="0.00">
                  <c:v>599.03</c:v>
                </c:pt>
                <c:pt idx="180" formatCode="0.00">
                  <c:v>694.95</c:v>
                </c:pt>
                <c:pt idx="181" formatCode="0.00">
                  <c:v>822.71</c:v>
                </c:pt>
                <c:pt idx="182" formatCode="0.00">
                  <c:v>958.9</c:v>
                </c:pt>
                <c:pt idx="183" formatCode="0.0">
                  <c:v>1100</c:v>
                </c:pt>
                <c:pt idx="184" formatCode="0.0">
                  <c:v>1260</c:v>
                </c:pt>
                <c:pt idx="185" formatCode="0.0">
                  <c:v>1410</c:v>
                </c:pt>
                <c:pt idx="186" formatCode="0.0">
                  <c:v>1580</c:v>
                </c:pt>
                <c:pt idx="187" formatCode="0.0">
                  <c:v>1750</c:v>
                </c:pt>
                <c:pt idx="188" formatCode="0.0">
                  <c:v>1940</c:v>
                </c:pt>
                <c:pt idx="189" formatCode="0.0">
                  <c:v>2310</c:v>
                </c:pt>
                <c:pt idx="190" formatCode="0.0">
                  <c:v>2720</c:v>
                </c:pt>
                <c:pt idx="191" formatCode="0.0">
                  <c:v>3140</c:v>
                </c:pt>
                <c:pt idx="192" formatCode="0.0">
                  <c:v>3590</c:v>
                </c:pt>
                <c:pt idx="193" formatCode="0.0">
                  <c:v>4059.9999999999995</c:v>
                </c:pt>
                <c:pt idx="194" formatCode="0.0">
                  <c:v>4540</c:v>
                </c:pt>
                <c:pt idx="195" formatCode="0.0">
                  <c:v>5560</c:v>
                </c:pt>
                <c:pt idx="196" formatCode="0.0">
                  <c:v>6640</c:v>
                </c:pt>
                <c:pt idx="197" formatCode="0.0">
                  <c:v>7770</c:v>
                </c:pt>
                <c:pt idx="198" formatCode="0.0">
                  <c:v>8950</c:v>
                </c:pt>
                <c:pt idx="199" formatCode="0.0">
                  <c:v>10170</c:v>
                </c:pt>
                <c:pt idx="200" formatCode="0.0">
                  <c:v>11430</c:v>
                </c:pt>
                <c:pt idx="201" formatCode="0.0">
                  <c:v>12730</c:v>
                </c:pt>
                <c:pt idx="202" formatCode="0.0">
                  <c:v>14050</c:v>
                </c:pt>
                <c:pt idx="203" formatCode="0.0">
                  <c:v>15400</c:v>
                </c:pt>
                <c:pt idx="204" formatCode="0.0">
                  <c:v>16780</c:v>
                </c:pt>
                <c:pt idx="205" formatCode="0.0">
                  <c:v>18180</c:v>
                </c:pt>
                <c:pt idx="206" formatCode="0.0">
                  <c:v>21030</c:v>
                </c:pt>
                <c:pt idx="207" formatCode="0.0">
                  <c:v>24690</c:v>
                </c:pt>
                <c:pt idx="208" formatCode="0.0">
                  <c:v>26620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A4-4B44-BF1E-D5A700873547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srim238U_CaKFe4As4!$D$20:$D$228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srim238U_CaKFe4As4!$M$20:$M$228</c:f>
              <c:numCache>
                <c:formatCode>0.000</c:formatCode>
                <c:ptCount val="209"/>
                <c:pt idx="0">
                  <c:v>1.5E-3</c:v>
                </c:pt>
                <c:pt idx="1">
                  <c:v>1.5E-3</c:v>
                </c:pt>
                <c:pt idx="2">
                  <c:v>1.6000000000000001E-3</c:v>
                </c:pt>
                <c:pt idx="3">
                  <c:v>1.6000000000000001E-3</c:v>
                </c:pt>
                <c:pt idx="4">
                  <c:v>1.7000000000000001E-3</c:v>
                </c:pt>
                <c:pt idx="5">
                  <c:v>1.7000000000000001E-3</c:v>
                </c:pt>
                <c:pt idx="6">
                  <c:v>1.8E-3</c:v>
                </c:pt>
                <c:pt idx="7">
                  <c:v>1.9E-3</c:v>
                </c:pt>
                <c:pt idx="8">
                  <c:v>1.9E-3</c:v>
                </c:pt>
                <c:pt idx="9">
                  <c:v>2E-3</c:v>
                </c:pt>
                <c:pt idx="10">
                  <c:v>2.1000000000000003E-3</c:v>
                </c:pt>
                <c:pt idx="11">
                  <c:v>2.1999999999999997E-3</c:v>
                </c:pt>
                <c:pt idx="12">
                  <c:v>2.1999999999999997E-3</c:v>
                </c:pt>
                <c:pt idx="13">
                  <c:v>2.4000000000000002E-3</c:v>
                </c:pt>
                <c:pt idx="14">
                  <c:v>2.5000000000000001E-3</c:v>
                </c:pt>
                <c:pt idx="15">
                  <c:v>2.5999999999999999E-3</c:v>
                </c:pt>
                <c:pt idx="16">
                  <c:v>2.7000000000000001E-3</c:v>
                </c:pt>
                <c:pt idx="17">
                  <c:v>2.8E-3</c:v>
                </c:pt>
                <c:pt idx="18">
                  <c:v>2.9000000000000002E-3</c:v>
                </c:pt>
                <c:pt idx="19">
                  <c:v>3.0000000000000001E-3</c:v>
                </c:pt>
                <c:pt idx="20">
                  <c:v>3.0999999999999999E-3</c:v>
                </c:pt>
                <c:pt idx="21">
                  <c:v>3.2000000000000002E-3</c:v>
                </c:pt>
                <c:pt idx="22">
                  <c:v>3.3E-3</c:v>
                </c:pt>
                <c:pt idx="23">
                  <c:v>3.3E-3</c:v>
                </c:pt>
                <c:pt idx="24">
                  <c:v>3.5000000000000005E-3</c:v>
                </c:pt>
                <c:pt idx="25">
                  <c:v>3.6999999999999997E-3</c:v>
                </c:pt>
                <c:pt idx="26">
                  <c:v>3.8999999999999998E-3</c:v>
                </c:pt>
                <c:pt idx="27">
                  <c:v>4.0000000000000001E-3</c:v>
                </c:pt>
                <c:pt idx="28">
                  <c:v>4.2000000000000006E-3</c:v>
                </c:pt>
                <c:pt idx="29">
                  <c:v>4.3E-3</c:v>
                </c:pt>
                <c:pt idx="30">
                  <c:v>4.4999999999999997E-3</c:v>
                </c:pt>
                <c:pt idx="31">
                  <c:v>4.5999999999999999E-3</c:v>
                </c:pt>
                <c:pt idx="32">
                  <c:v>4.8000000000000004E-3</c:v>
                </c:pt>
                <c:pt idx="33">
                  <c:v>5.0999999999999995E-3</c:v>
                </c:pt>
                <c:pt idx="34">
                  <c:v>5.3E-3</c:v>
                </c:pt>
                <c:pt idx="35">
                  <c:v>5.5999999999999999E-3</c:v>
                </c:pt>
                <c:pt idx="36">
                  <c:v>5.8000000000000005E-3</c:v>
                </c:pt>
                <c:pt idx="37">
                  <c:v>6.0999999999999995E-3</c:v>
                </c:pt>
                <c:pt idx="38">
                  <c:v>6.3E-3</c:v>
                </c:pt>
                <c:pt idx="39">
                  <c:v>6.7000000000000002E-3</c:v>
                </c:pt>
                <c:pt idx="40">
                  <c:v>7.0999999999999995E-3</c:v>
                </c:pt>
                <c:pt idx="41">
                  <c:v>7.4999999999999997E-3</c:v>
                </c:pt>
                <c:pt idx="42">
                  <c:v>7.9000000000000008E-3</c:v>
                </c:pt>
                <c:pt idx="43">
                  <c:v>8.3000000000000001E-3</c:v>
                </c:pt>
                <c:pt idx="44">
                  <c:v>8.6999999999999994E-3</c:v>
                </c:pt>
                <c:pt idx="45">
                  <c:v>8.9999999999999993E-3</c:v>
                </c:pt>
                <c:pt idx="46">
                  <c:v>9.4000000000000004E-3</c:v>
                </c:pt>
                <c:pt idx="47">
                  <c:v>9.7000000000000003E-3</c:v>
                </c:pt>
                <c:pt idx="48">
                  <c:v>1.0100000000000001E-2</c:v>
                </c:pt>
                <c:pt idx="49">
                  <c:v>1.04E-2</c:v>
                </c:pt>
                <c:pt idx="50">
                  <c:v>1.0999999999999999E-2</c:v>
                </c:pt>
                <c:pt idx="51">
                  <c:v>1.18E-2</c:v>
                </c:pt>
                <c:pt idx="52">
                  <c:v>1.26E-2</c:v>
                </c:pt>
                <c:pt idx="53">
                  <c:v>1.3300000000000001E-2</c:v>
                </c:pt>
                <c:pt idx="54">
                  <c:v>1.4099999999999998E-2</c:v>
                </c:pt>
                <c:pt idx="55">
                  <c:v>1.4799999999999999E-2</c:v>
                </c:pt>
                <c:pt idx="56">
                  <c:v>1.55E-2</c:v>
                </c:pt>
                <c:pt idx="57">
                  <c:v>1.6199999999999999E-2</c:v>
                </c:pt>
                <c:pt idx="58">
                  <c:v>1.6800000000000002E-2</c:v>
                </c:pt>
                <c:pt idx="59">
                  <c:v>1.8200000000000001E-2</c:v>
                </c:pt>
                <c:pt idx="60">
                  <c:v>1.95E-2</c:v>
                </c:pt>
                <c:pt idx="61">
                  <c:v>2.0799999999999999E-2</c:v>
                </c:pt>
                <c:pt idx="62">
                  <c:v>2.2100000000000002E-2</c:v>
                </c:pt>
                <c:pt idx="63">
                  <c:v>2.3300000000000001E-2</c:v>
                </c:pt>
                <c:pt idx="64">
                  <c:v>2.46E-2</c:v>
                </c:pt>
                <c:pt idx="65">
                  <c:v>2.7000000000000003E-2</c:v>
                </c:pt>
                <c:pt idx="66">
                  <c:v>2.9399999999999999E-2</c:v>
                </c:pt>
                <c:pt idx="67">
                  <c:v>3.1699999999999999E-2</c:v>
                </c:pt>
                <c:pt idx="68">
                  <c:v>3.4000000000000002E-2</c:v>
                </c:pt>
                <c:pt idx="69">
                  <c:v>3.6199999999999996E-2</c:v>
                </c:pt>
                <c:pt idx="70">
                  <c:v>3.8400000000000004E-2</c:v>
                </c:pt>
                <c:pt idx="71">
                  <c:v>4.0600000000000004E-2</c:v>
                </c:pt>
                <c:pt idx="72">
                  <c:v>4.2799999999999998E-2</c:v>
                </c:pt>
                <c:pt idx="73">
                  <c:v>4.4900000000000002E-2</c:v>
                </c:pt>
                <c:pt idx="74">
                  <c:v>4.7E-2</c:v>
                </c:pt>
                <c:pt idx="75">
                  <c:v>4.9099999999999998E-2</c:v>
                </c:pt>
                <c:pt idx="76">
                  <c:v>5.33E-2</c:v>
                </c:pt>
                <c:pt idx="77">
                  <c:v>5.8499999999999996E-2</c:v>
                </c:pt>
                <c:pt idx="78">
                  <c:v>6.3600000000000004E-2</c:v>
                </c:pt>
                <c:pt idx="79">
                  <c:v>6.8600000000000008E-2</c:v>
                </c:pt>
                <c:pt idx="80">
                  <c:v>7.3499999999999996E-2</c:v>
                </c:pt>
                <c:pt idx="81">
                  <c:v>7.8300000000000008E-2</c:v>
                </c:pt>
                <c:pt idx="82">
                  <c:v>8.299999999999999E-2</c:v>
                </c:pt>
                <c:pt idx="83">
                  <c:v>8.7599999999999997E-2</c:v>
                </c:pt>
                <c:pt idx="84">
                  <c:v>9.2200000000000004E-2</c:v>
                </c:pt>
                <c:pt idx="85">
                  <c:v>0.1011</c:v>
                </c:pt>
                <c:pt idx="86">
                  <c:v>0.10969999999999999</c:v>
                </c:pt>
                <c:pt idx="87">
                  <c:v>0.1179</c:v>
                </c:pt>
                <c:pt idx="88">
                  <c:v>0.12589999999999998</c:v>
                </c:pt>
                <c:pt idx="89">
                  <c:v>0.13350000000000001</c:v>
                </c:pt>
                <c:pt idx="90">
                  <c:v>0.1409</c:v>
                </c:pt>
                <c:pt idx="91">
                  <c:v>0.15540000000000001</c:v>
                </c:pt>
                <c:pt idx="92">
                  <c:v>0.16899999999999998</c:v>
                </c:pt>
                <c:pt idx="93">
                  <c:v>0.182</c:v>
                </c:pt>
                <c:pt idx="94">
                  <c:v>0.19439999999999999</c:v>
                </c:pt>
                <c:pt idx="95">
                  <c:v>0.2064</c:v>
                </c:pt>
                <c:pt idx="96">
                  <c:v>0.21789999999999998</c:v>
                </c:pt>
                <c:pt idx="97">
                  <c:v>0.2291</c:v>
                </c:pt>
                <c:pt idx="98">
                  <c:v>0.24</c:v>
                </c:pt>
                <c:pt idx="99">
                  <c:v>0.25059999999999999</c:v>
                </c:pt>
                <c:pt idx="100">
                  <c:v>0.26090000000000002</c:v>
                </c:pt>
                <c:pt idx="101">
                  <c:v>0.27100000000000002</c:v>
                </c:pt>
                <c:pt idx="102">
                  <c:v>0.29139999999999999</c:v>
                </c:pt>
                <c:pt idx="103">
                  <c:v>0.316</c:v>
                </c:pt>
                <c:pt idx="104">
                  <c:v>0.33879999999999999</c:v>
                </c:pt>
                <c:pt idx="105">
                  <c:v>0.36</c:v>
                </c:pt>
                <c:pt idx="106">
                  <c:v>0.37959999999999999</c:v>
                </c:pt>
                <c:pt idx="107">
                  <c:v>0.3977</c:v>
                </c:pt>
                <c:pt idx="108">
                  <c:v>0.41420000000000001</c:v>
                </c:pt>
                <c:pt idx="109">
                  <c:v>0.42939999999999995</c:v>
                </c:pt>
                <c:pt idx="110">
                  <c:v>0.44329999999999997</c:v>
                </c:pt>
                <c:pt idx="111">
                  <c:v>0.47009999999999996</c:v>
                </c:pt>
                <c:pt idx="112">
                  <c:v>0.49249999999999999</c:v>
                </c:pt>
                <c:pt idx="113">
                  <c:v>0.51130000000000009</c:v>
                </c:pt>
                <c:pt idx="114">
                  <c:v>0.52729999999999999</c:v>
                </c:pt>
                <c:pt idx="115">
                  <c:v>0.54100000000000004</c:v>
                </c:pt>
                <c:pt idx="116">
                  <c:v>0.55279999999999996</c:v>
                </c:pt>
                <c:pt idx="117">
                  <c:v>0.57590000000000008</c:v>
                </c:pt>
                <c:pt idx="118">
                  <c:v>0.59409999999999996</c:v>
                </c:pt>
                <c:pt idx="119">
                  <c:v>0.6089</c:v>
                </c:pt>
                <c:pt idx="120">
                  <c:v>0.62119999999999997</c:v>
                </c:pt>
                <c:pt idx="121">
                  <c:v>0.63170000000000004</c:v>
                </c:pt>
                <c:pt idx="122">
                  <c:v>0.64070000000000005</c:v>
                </c:pt>
                <c:pt idx="123">
                  <c:v>0.64870000000000005</c:v>
                </c:pt>
                <c:pt idx="124">
                  <c:v>0.65579999999999994</c:v>
                </c:pt>
                <c:pt idx="125">
                  <c:v>0.66220000000000001</c:v>
                </c:pt>
                <c:pt idx="126">
                  <c:v>0.66799999999999993</c:v>
                </c:pt>
                <c:pt idx="127">
                  <c:v>0.67330000000000001</c:v>
                </c:pt>
                <c:pt idx="128">
                  <c:v>0.68640000000000001</c:v>
                </c:pt>
                <c:pt idx="129">
                  <c:v>0.70240000000000002</c:v>
                </c:pt>
                <c:pt idx="130">
                  <c:v>0.71630000000000005</c:v>
                </c:pt>
                <c:pt idx="131">
                  <c:v>0.72859999999999991</c:v>
                </c:pt>
                <c:pt idx="132">
                  <c:v>0.73970000000000002</c:v>
                </c:pt>
                <c:pt idx="133">
                  <c:v>0.74990000000000001</c:v>
                </c:pt>
                <c:pt idx="134">
                  <c:v>0.75919999999999999</c:v>
                </c:pt>
                <c:pt idx="135">
                  <c:v>0.76790000000000003</c:v>
                </c:pt>
                <c:pt idx="136">
                  <c:v>0.77610000000000001</c:v>
                </c:pt>
                <c:pt idx="137">
                  <c:v>0.80159999999999998</c:v>
                </c:pt>
                <c:pt idx="138">
                  <c:v>0.8244999999999999</c:v>
                </c:pt>
                <c:pt idx="139">
                  <c:v>0.84559999999999991</c:v>
                </c:pt>
                <c:pt idx="140">
                  <c:v>0.86519999999999997</c:v>
                </c:pt>
                <c:pt idx="141">
                  <c:v>0.88369999999999993</c:v>
                </c:pt>
                <c:pt idx="142">
                  <c:v>0.9012</c:v>
                </c:pt>
                <c:pt idx="143">
                  <c:v>0.96140000000000003</c:v>
                </c:pt>
                <c:pt idx="144" formatCode="0.00">
                  <c:v>1.02</c:v>
                </c:pt>
                <c:pt idx="145" formatCode="0.00">
                  <c:v>1.07</c:v>
                </c:pt>
                <c:pt idx="146" formatCode="0.00">
                  <c:v>1.1100000000000001</c:v>
                </c:pt>
                <c:pt idx="147" formatCode="0.00">
                  <c:v>1.1599999999999999</c:v>
                </c:pt>
                <c:pt idx="148" formatCode="0.00">
                  <c:v>1.2</c:v>
                </c:pt>
                <c:pt idx="149" formatCode="0.00">
                  <c:v>1.24</c:v>
                </c:pt>
                <c:pt idx="150" formatCode="0.00">
                  <c:v>1.28</c:v>
                </c:pt>
                <c:pt idx="151" formatCode="0.00">
                  <c:v>1.32</c:v>
                </c:pt>
                <c:pt idx="152" formatCode="0.00">
                  <c:v>1.35</c:v>
                </c:pt>
                <c:pt idx="153" formatCode="0.00">
                  <c:v>1.39</c:v>
                </c:pt>
                <c:pt idx="154" formatCode="0.00">
                  <c:v>1.52</c:v>
                </c:pt>
                <c:pt idx="155" formatCode="0.00">
                  <c:v>1.71</c:v>
                </c:pt>
                <c:pt idx="156" formatCode="0.00">
                  <c:v>1.88</c:v>
                </c:pt>
                <c:pt idx="157" formatCode="0.00">
                  <c:v>2.04</c:v>
                </c:pt>
                <c:pt idx="158" formatCode="0.00">
                  <c:v>2.2000000000000002</c:v>
                </c:pt>
                <c:pt idx="159" formatCode="0.00">
                  <c:v>2.35</c:v>
                </c:pt>
                <c:pt idx="160" formatCode="0.00">
                  <c:v>2.4900000000000002</c:v>
                </c:pt>
                <c:pt idx="161" formatCode="0.00">
                  <c:v>2.63</c:v>
                </c:pt>
                <c:pt idx="162" formatCode="0.00">
                  <c:v>2.77</c:v>
                </c:pt>
                <c:pt idx="163" formatCode="0.00">
                  <c:v>3.29</c:v>
                </c:pt>
                <c:pt idx="164" formatCode="0.00">
                  <c:v>3.76</c:v>
                </c:pt>
                <c:pt idx="165" formatCode="0.00">
                  <c:v>4.2</c:v>
                </c:pt>
                <c:pt idx="166" formatCode="0.00">
                  <c:v>4.63</c:v>
                </c:pt>
                <c:pt idx="167" formatCode="0.00">
                  <c:v>5.04</c:v>
                </c:pt>
                <c:pt idx="168" formatCode="0.00">
                  <c:v>5.43</c:v>
                </c:pt>
                <c:pt idx="169" formatCode="0.00">
                  <c:v>6.87</c:v>
                </c:pt>
                <c:pt idx="170" formatCode="0.00">
                  <c:v>8.19</c:v>
                </c:pt>
                <c:pt idx="171" formatCode="0.00">
                  <c:v>9.44</c:v>
                </c:pt>
                <c:pt idx="172" formatCode="0.00">
                  <c:v>10.65</c:v>
                </c:pt>
                <c:pt idx="173" formatCode="0.00">
                  <c:v>11.84</c:v>
                </c:pt>
                <c:pt idx="174" formatCode="0.00">
                  <c:v>13.02</c:v>
                </c:pt>
                <c:pt idx="175" formatCode="0.00">
                  <c:v>14.18</c:v>
                </c:pt>
                <c:pt idx="176" formatCode="0.00">
                  <c:v>15.34</c:v>
                </c:pt>
                <c:pt idx="177" formatCode="0.00">
                  <c:v>16.5</c:v>
                </c:pt>
                <c:pt idx="178" formatCode="0.00">
                  <c:v>17.649999999999999</c:v>
                </c:pt>
                <c:pt idx="179" formatCode="0.00">
                  <c:v>18.809999999999999</c:v>
                </c:pt>
                <c:pt idx="180" formatCode="0.00">
                  <c:v>23.2</c:v>
                </c:pt>
                <c:pt idx="181" formatCode="0.00">
                  <c:v>29.42</c:v>
                </c:pt>
                <c:pt idx="182" formatCode="0.00">
                  <c:v>35.17</c:v>
                </c:pt>
                <c:pt idx="183" formatCode="0.00">
                  <c:v>40.67</c:v>
                </c:pt>
                <c:pt idx="184" formatCode="0.00">
                  <c:v>46.02</c:v>
                </c:pt>
                <c:pt idx="185" formatCode="0.00">
                  <c:v>51.26</c:v>
                </c:pt>
                <c:pt idx="186" formatCode="0.00">
                  <c:v>56.43</c:v>
                </c:pt>
                <c:pt idx="187" formatCode="0.00">
                  <c:v>61.55</c:v>
                </c:pt>
                <c:pt idx="188" formatCode="0.00">
                  <c:v>66.63</c:v>
                </c:pt>
                <c:pt idx="189" formatCode="0.00">
                  <c:v>85.57</c:v>
                </c:pt>
                <c:pt idx="190" formatCode="0.00">
                  <c:v>102.85</c:v>
                </c:pt>
                <c:pt idx="191" formatCode="0.00">
                  <c:v>119.19</c:v>
                </c:pt>
                <c:pt idx="192" formatCode="0.00">
                  <c:v>134.9</c:v>
                </c:pt>
                <c:pt idx="193" formatCode="0.00">
                  <c:v>150.15</c:v>
                </c:pt>
                <c:pt idx="194" formatCode="0.00">
                  <c:v>165.04</c:v>
                </c:pt>
                <c:pt idx="195" formatCode="0.00">
                  <c:v>219.04</c:v>
                </c:pt>
                <c:pt idx="196" formatCode="0.00">
                  <c:v>266.95999999999998</c:v>
                </c:pt>
                <c:pt idx="197" formatCode="0.00">
                  <c:v>311.33999999999997</c:v>
                </c:pt>
                <c:pt idx="198" formatCode="0.00">
                  <c:v>353.28</c:v>
                </c:pt>
                <c:pt idx="199" formatCode="0.00">
                  <c:v>393.35</c:v>
                </c:pt>
                <c:pt idx="200" formatCode="0.00">
                  <c:v>431.9</c:v>
                </c:pt>
                <c:pt idx="201" formatCode="0.00">
                  <c:v>469.12</c:v>
                </c:pt>
                <c:pt idx="202" formatCode="0.00">
                  <c:v>505.19</c:v>
                </c:pt>
                <c:pt idx="203" formatCode="0.00">
                  <c:v>540.20000000000005</c:v>
                </c:pt>
                <c:pt idx="204" formatCode="0.00">
                  <c:v>574.25</c:v>
                </c:pt>
                <c:pt idx="205" formatCode="0.00">
                  <c:v>607.41</c:v>
                </c:pt>
                <c:pt idx="206" formatCode="0.00">
                  <c:v>729.4</c:v>
                </c:pt>
                <c:pt idx="207" formatCode="0.00">
                  <c:v>894.33</c:v>
                </c:pt>
                <c:pt idx="208" formatCode="0.00">
                  <c:v>935.3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7A4-4B44-BF1E-D5A700873547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srim238U_CaKFe4As4!$D$20:$D$228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srim238U_CaKFe4As4!$P$20:$P$228</c:f>
              <c:numCache>
                <c:formatCode>0.000</c:formatCode>
                <c:ptCount val="209"/>
                <c:pt idx="0">
                  <c:v>1.0999999999999998E-3</c:v>
                </c:pt>
                <c:pt idx="1">
                  <c:v>1.0999999999999998E-3</c:v>
                </c:pt>
                <c:pt idx="2">
                  <c:v>1.2000000000000001E-3</c:v>
                </c:pt>
                <c:pt idx="3">
                  <c:v>1.2000000000000001E-3</c:v>
                </c:pt>
                <c:pt idx="4">
                  <c:v>1.2000000000000001E-3</c:v>
                </c:pt>
                <c:pt idx="5">
                  <c:v>1.2999999999999999E-3</c:v>
                </c:pt>
                <c:pt idx="6">
                  <c:v>1.2999999999999999E-3</c:v>
                </c:pt>
                <c:pt idx="7">
                  <c:v>1.4E-3</c:v>
                </c:pt>
                <c:pt idx="8">
                  <c:v>1.4E-3</c:v>
                </c:pt>
                <c:pt idx="9">
                  <c:v>1.5E-3</c:v>
                </c:pt>
                <c:pt idx="10">
                  <c:v>1.5E-3</c:v>
                </c:pt>
                <c:pt idx="11">
                  <c:v>1.6000000000000001E-3</c:v>
                </c:pt>
                <c:pt idx="12">
                  <c:v>1.6000000000000001E-3</c:v>
                </c:pt>
                <c:pt idx="13">
                  <c:v>1.7000000000000001E-3</c:v>
                </c:pt>
                <c:pt idx="14">
                  <c:v>1.8E-3</c:v>
                </c:pt>
                <c:pt idx="15">
                  <c:v>1.9E-3</c:v>
                </c:pt>
                <c:pt idx="16">
                  <c:v>2E-3</c:v>
                </c:pt>
                <c:pt idx="17">
                  <c:v>2E-3</c:v>
                </c:pt>
                <c:pt idx="18">
                  <c:v>2.1000000000000003E-3</c:v>
                </c:pt>
                <c:pt idx="19">
                  <c:v>2.1999999999999997E-3</c:v>
                </c:pt>
                <c:pt idx="20">
                  <c:v>2.3E-3</c:v>
                </c:pt>
                <c:pt idx="21">
                  <c:v>2.3E-3</c:v>
                </c:pt>
                <c:pt idx="22">
                  <c:v>2.4000000000000002E-3</c:v>
                </c:pt>
                <c:pt idx="23">
                  <c:v>2.5000000000000001E-3</c:v>
                </c:pt>
                <c:pt idx="24">
                  <c:v>2.5999999999999999E-3</c:v>
                </c:pt>
                <c:pt idx="25">
                  <c:v>2.7000000000000001E-3</c:v>
                </c:pt>
                <c:pt idx="26">
                  <c:v>2.9000000000000002E-3</c:v>
                </c:pt>
                <c:pt idx="27">
                  <c:v>3.0000000000000001E-3</c:v>
                </c:pt>
                <c:pt idx="28">
                  <c:v>3.0999999999999999E-3</c:v>
                </c:pt>
                <c:pt idx="29">
                  <c:v>3.2000000000000002E-3</c:v>
                </c:pt>
                <c:pt idx="30">
                  <c:v>3.4000000000000002E-3</c:v>
                </c:pt>
                <c:pt idx="31">
                  <c:v>3.5000000000000005E-3</c:v>
                </c:pt>
                <c:pt idx="32">
                  <c:v>3.5999999999999999E-3</c:v>
                </c:pt>
                <c:pt idx="33">
                  <c:v>3.8E-3</c:v>
                </c:pt>
                <c:pt idx="34">
                  <c:v>4.0000000000000001E-3</c:v>
                </c:pt>
                <c:pt idx="35">
                  <c:v>4.2000000000000006E-3</c:v>
                </c:pt>
                <c:pt idx="36">
                  <c:v>4.3999999999999994E-3</c:v>
                </c:pt>
                <c:pt idx="37">
                  <c:v>4.5999999999999999E-3</c:v>
                </c:pt>
                <c:pt idx="38">
                  <c:v>4.8000000000000004E-3</c:v>
                </c:pt>
                <c:pt idx="39">
                  <c:v>5.1999999999999998E-3</c:v>
                </c:pt>
                <c:pt idx="40">
                  <c:v>5.4999999999999997E-3</c:v>
                </c:pt>
                <c:pt idx="41">
                  <c:v>5.8999999999999999E-3</c:v>
                </c:pt>
                <c:pt idx="42">
                  <c:v>6.1999999999999998E-3</c:v>
                </c:pt>
                <c:pt idx="43">
                  <c:v>6.5000000000000006E-3</c:v>
                </c:pt>
                <c:pt idx="44">
                  <c:v>6.8000000000000005E-3</c:v>
                </c:pt>
                <c:pt idx="45">
                  <c:v>7.0999999999999995E-3</c:v>
                </c:pt>
                <c:pt idx="46">
                  <c:v>7.3999999999999995E-3</c:v>
                </c:pt>
                <c:pt idx="47">
                  <c:v>7.7000000000000002E-3</c:v>
                </c:pt>
                <c:pt idx="48">
                  <c:v>8.0000000000000002E-3</c:v>
                </c:pt>
                <c:pt idx="49">
                  <c:v>8.2000000000000007E-3</c:v>
                </c:pt>
                <c:pt idx="50">
                  <c:v>8.7999999999999988E-3</c:v>
                </c:pt>
                <c:pt idx="51">
                  <c:v>9.4000000000000004E-3</c:v>
                </c:pt>
                <c:pt idx="52">
                  <c:v>1.0100000000000001E-2</c:v>
                </c:pt>
                <c:pt idx="53">
                  <c:v>1.0699999999999999E-2</c:v>
                </c:pt>
                <c:pt idx="54">
                  <c:v>1.1300000000000001E-2</c:v>
                </c:pt>
                <c:pt idx="55">
                  <c:v>1.1899999999999999E-2</c:v>
                </c:pt>
                <c:pt idx="56">
                  <c:v>1.24E-2</c:v>
                </c:pt>
                <c:pt idx="57">
                  <c:v>1.3000000000000001E-2</c:v>
                </c:pt>
                <c:pt idx="58">
                  <c:v>1.3600000000000001E-2</c:v>
                </c:pt>
                <c:pt idx="59">
                  <c:v>1.47E-2</c:v>
                </c:pt>
                <c:pt idx="60">
                  <c:v>1.5800000000000002E-2</c:v>
                </c:pt>
                <c:pt idx="61">
                  <c:v>1.6800000000000002E-2</c:v>
                </c:pt>
                <c:pt idx="62">
                  <c:v>1.7899999999999999E-2</c:v>
                </c:pt>
                <c:pt idx="63">
                  <c:v>1.89E-2</c:v>
                </c:pt>
                <c:pt idx="64">
                  <c:v>1.9900000000000001E-2</c:v>
                </c:pt>
                <c:pt idx="65">
                  <c:v>2.1899999999999999E-2</c:v>
                </c:pt>
                <c:pt idx="66">
                  <c:v>2.3799999999999998E-2</c:v>
                </c:pt>
                <c:pt idx="67">
                  <c:v>2.5700000000000001E-2</c:v>
                </c:pt>
                <c:pt idx="68">
                  <c:v>2.7600000000000003E-2</c:v>
                </c:pt>
                <c:pt idx="69">
                  <c:v>2.9399999999999999E-2</c:v>
                </c:pt>
                <c:pt idx="70">
                  <c:v>3.1300000000000001E-2</c:v>
                </c:pt>
                <c:pt idx="71">
                  <c:v>3.3100000000000004E-2</c:v>
                </c:pt>
                <c:pt idx="72">
                  <c:v>3.49E-2</c:v>
                </c:pt>
                <c:pt idx="73">
                  <c:v>3.6600000000000001E-2</c:v>
                </c:pt>
                <c:pt idx="74">
                  <c:v>3.8400000000000004E-2</c:v>
                </c:pt>
                <c:pt idx="75">
                  <c:v>4.0100000000000004E-2</c:v>
                </c:pt>
                <c:pt idx="76">
                  <c:v>4.36E-2</c:v>
                </c:pt>
                <c:pt idx="77">
                  <c:v>4.7899999999999998E-2</c:v>
                </c:pt>
                <c:pt idx="78">
                  <c:v>5.2200000000000003E-2</c:v>
                </c:pt>
                <c:pt idx="79">
                  <c:v>5.6399999999999992E-2</c:v>
                </c:pt>
                <c:pt idx="80">
                  <c:v>6.0600000000000001E-2</c:v>
                </c:pt>
                <c:pt idx="81">
                  <c:v>6.4799999999999996E-2</c:v>
                </c:pt>
                <c:pt idx="82">
                  <c:v>6.8999999999999992E-2</c:v>
                </c:pt>
                <c:pt idx="83">
                  <c:v>7.3099999999999998E-2</c:v>
                </c:pt>
                <c:pt idx="84">
                  <c:v>7.7200000000000005E-2</c:v>
                </c:pt>
                <c:pt idx="85">
                  <c:v>8.5300000000000001E-2</c:v>
                </c:pt>
                <c:pt idx="86">
                  <c:v>9.3400000000000011E-2</c:v>
                </c:pt>
                <c:pt idx="87">
                  <c:v>0.10129999999999999</c:v>
                </c:pt>
                <c:pt idx="88">
                  <c:v>0.10900000000000001</c:v>
                </c:pt>
                <c:pt idx="89">
                  <c:v>0.1167</c:v>
                </c:pt>
                <c:pt idx="90">
                  <c:v>0.1242</c:v>
                </c:pt>
                <c:pt idx="91">
                  <c:v>0.1389</c:v>
                </c:pt>
                <c:pt idx="92">
                  <c:v>0.1532</c:v>
                </c:pt>
                <c:pt idx="93">
                  <c:v>0.16719999999999999</c:v>
                </c:pt>
                <c:pt idx="94">
                  <c:v>0.18080000000000002</c:v>
                </c:pt>
                <c:pt idx="95">
                  <c:v>0.19419999999999998</c:v>
                </c:pt>
                <c:pt idx="96">
                  <c:v>0.20729999999999998</c:v>
                </c:pt>
                <c:pt idx="97">
                  <c:v>0.22020000000000001</c:v>
                </c:pt>
                <c:pt idx="98">
                  <c:v>0.23290000000000002</c:v>
                </c:pt>
                <c:pt idx="99">
                  <c:v>0.24540000000000001</c:v>
                </c:pt>
                <c:pt idx="100">
                  <c:v>0.25779999999999997</c:v>
                </c:pt>
                <c:pt idx="101">
                  <c:v>0.27</c:v>
                </c:pt>
                <c:pt idx="102">
                  <c:v>0.29389999999999999</c:v>
                </c:pt>
                <c:pt idx="103">
                  <c:v>0.32300000000000001</c:v>
                </c:pt>
                <c:pt idx="104">
                  <c:v>0.35099999999999998</c:v>
                </c:pt>
                <c:pt idx="105">
                  <c:v>0.37790000000000001</c:v>
                </c:pt>
                <c:pt idx="106">
                  <c:v>0.40359999999999996</c:v>
                </c:pt>
                <c:pt idx="107">
                  <c:v>0.42809999999999998</c:v>
                </c:pt>
                <c:pt idx="108">
                  <c:v>0.45129999999999998</c:v>
                </c:pt>
                <c:pt idx="109">
                  <c:v>0.47320000000000001</c:v>
                </c:pt>
                <c:pt idx="110">
                  <c:v>0.49390000000000001</c:v>
                </c:pt>
                <c:pt idx="111">
                  <c:v>0.53159999999999996</c:v>
                </c:pt>
                <c:pt idx="112">
                  <c:v>0.56489999999999996</c:v>
                </c:pt>
                <c:pt idx="113">
                  <c:v>0.59429999999999994</c:v>
                </c:pt>
                <c:pt idx="114">
                  <c:v>0.62030000000000007</c:v>
                </c:pt>
                <c:pt idx="115">
                  <c:v>0.64339999999999997</c:v>
                </c:pt>
                <c:pt idx="116">
                  <c:v>0.66410000000000002</c:v>
                </c:pt>
                <c:pt idx="117">
                  <c:v>0.69940000000000002</c:v>
                </c:pt>
                <c:pt idx="118">
                  <c:v>0.72850000000000004</c:v>
                </c:pt>
                <c:pt idx="119">
                  <c:v>0.753</c:v>
                </c:pt>
                <c:pt idx="120">
                  <c:v>0.77390000000000003</c:v>
                </c:pt>
                <c:pt idx="121">
                  <c:v>0.79210000000000003</c:v>
                </c:pt>
                <c:pt idx="122">
                  <c:v>0.80800000000000005</c:v>
                </c:pt>
                <c:pt idx="123">
                  <c:v>0.82230000000000003</c:v>
                </c:pt>
                <c:pt idx="124">
                  <c:v>0.83499999999999996</c:v>
                </c:pt>
                <c:pt idx="125">
                  <c:v>0.84659999999999991</c:v>
                </c:pt>
                <c:pt idx="126">
                  <c:v>0.85719999999999996</c:v>
                </c:pt>
                <c:pt idx="127">
                  <c:v>0.8669</c:v>
                </c:pt>
                <c:pt idx="128">
                  <c:v>0.88409999999999989</c:v>
                </c:pt>
                <c:pt idx="129">
                  <c:v>0.90259999999999996</c:v>
                </c:pt>
                <c:pt idx="130">
                  <c:v>0.91859999999999997</c:v>
                </c:pt>
                <c:pt idx="131">
                  <c:v>0.9326000000000001</c:v>
                </c:pt>
                <c:pt idx="132">
                  <c:v>0.94499999999999995</c:v>
                </c:pt>
                <c:pt idx="133">
                  <c:v>0.95619999999999994</c:v>
                </c:pt>
                <c:pt idx="134">
                  <c:v>0.96639999999999993</c:v>
                </c:pt>
                <c:pt idx="135">
                  <c:v>0.97579999999999989</c:v>
                </c:pt>
                <c:pt idx="136">
                  <c:v>0.98450000000000004</c:v>
                </c:pt>
                <c:pt idx="137" formatCode="0.00">
                  <c:v>1</c:v>
                </c:pt>
                <c:pt idx="138" formatCode="0.00">
                  <c:v>1.01</c:v>
                </c:pt>
                <c:pt idx="139" formatCode="0.00">
                  <c:v>1.03</c:v>
                </c:pt>
                <c:pt idx="140" formatCode="0.00">
                  <c:v>1.04</c:v>
                </c:pt>
                <c:pt idx="141" formatCode="0.00">
                  <c:v>1.05</c:v>
                </c:pt>
                <c:pt idx="142" formatCode="0.00">
                  <c:v>1.06</c:v>
                </c:pt>
                <c:pt idx="143" formatCode="0.00">
                  <c:v>1.08</c:v>
                </c:pt>
                <c:pt idx="144" formatCode="0.00">
                  <c:v>1.0900000000000001</c:v>
                </c:pt>
                <c:pt idx="145" formatCode="0.00">
                  <c:v>1.1100000000000001</c:v>
                </c:pt>
                <c:pt idx="146" formatCode="0.00">
                  <c:v>1.1200000000000001</c:v>
                </c:pt>
                <c:pt idx="147" formatCode="0.00">
                  <c:v>1.1299999999999999</c:v>
                </c:pt>
                <c:pt idx="148" formatCode="0.00">
                  <c:v>1.1499999999999999</c:v>
                </c:pt>
                <c:pt idx="149" formatCode="0.00">
                  <c:v>1.1599999999999999</c:v>
                </c:pt>
                <c:pt idx="150" formatCode="0.00">
                  <c:v>1.17</c:v>
                </c:pt>
                <c:pt idx="151" formatCode="0.00">
                  <c:v>1.18</c:v>
                </c:pt>
                <c:pt idx="152" formatCode="0.00">
                  <c:v>1.19</c:v>
                </c:pt>
                <c:pt idx="153" formatCode="0.00">
                  <c:v>1.2</c:v>
                </c:pt>
                <c:pt idx="154" formatCode="0.00">
                  <c:v>1.22</c:v>
                </c:pt>
                <c:pt idx="155" formatCode="0.00">
                  <c:v>1.24</c:v>
                </c:pt>
                <c:pt idx="156" formatCode="0.00">
                  <c:v>1.26</c:v>
                </c:pt>
                <c:pt idx="157" formatCode="0.00">
                  <c:v>1.29</c:v>
                </c:pt>
                <c:pt idx="158" formatCode="0.00">
                  <c:v>1.31</c:v>
                </c:pt>
                <c:pt idx="159" formatCode="0.00">
                  <c:v>1.33</c:v>
                </c:pt>
                <c:pt idx="160" formatCode="0.00">
                  <c:v>1.35</c:v>
                </c:pt>
                <c:pt idx="161" formatCode="0.00">
                  <c:v>1.37</c:v>
                </c:pt>
                <c:pt idx="162" formatCode="0.00">
                  <c:v>1.4</c:v>
                </c:pt>
                <c:pt idx="163" formatCode="0.00">
                  <c:v>1.44</c:v>
                </c:pt>
                <c:pt idx="164" formatCode="0.00">
                  <c:v>1.48</c:v>
                </c:pt>
                <c:pt idx="165" formatCode="0.00">
                  <c:v>1.53</c:v>
                </c:pt>
                <c:pt idx="166" formatCode="0.00">
                  <c:v>1.57</c:v>
                </c:pt>
                <c:pt idx="167" formatCode="0.00">
                  <c:v>1.62</c:v>
                </c:pt>
                <c:pt idx="168" formatCode="0.00">
                  <c:v>1.67</c:v>
                </c:pt>
                <c:pt idx="169" formatCode="0.00">
                  <c:v>1.77</c:v>
                </c:pt>
                <c:pt idx="170" formatCode="0.00">
                  <c:v>1.87</c:v>
                </c:pt>
                <c:pt idx="171" formatCode="0.00">
                  <c:v>1.98</c:v>
                </c:pt>
                <c:pt idx="172" formatCode="0.00">
                  <c:v>2.1</c:v>
                </c:pt>
                <c:pt idx="173" formatCode="0.00">
                  <c:v>2.2200000000000002</c:v>
                </c:pt>
                <c:pt idx="174" formatCode="0.00">
                  <c:v>2.35</c:v>
                </c:pt>
                <c:pt idx="175" formatCode="0.00">
                  <c:v>2.48</c:v>
                </c:pt>
                <c:pt idx="176" formatCode="0.00">
                  <c:v>2.62</c:v>
                </c:pt>
                <c:pt idx="177" formatCode="0.00">
                  <c:v>2.76</c:v>
                </c:pt>
                <c:pt idx="178" formatCode="0.00">
                  <c:v>2.91</c:v>
                </c:pt>
                <c:pt idx="179" formatCode="0.00">
                  <c:v>3.06</c:v>
                </c:pt>
                <c:pt idx="180" formatCode="0.00">
                  <c:v>3.38</c:v>
                </c:pt>
                <c:pt idx="181" formatCode="0.00">
                  <c:v>3.8</c:v>
                </c:pt>
                <c:pt idx="182" formatCode="0.00">
                  <c:v>4.25</c:v>
                </c:pt>
                <c:pt idx="183" formatCode="0.00">
                  <c:v>4.72</c:v>
                </c:pt>
                <c:pt idx="184" formatCode="0.00">
                  <c:v>5.22</c:v>
                </c:pt>
                <c:pt idx="185" formatCode="0.00">
                  <c:v>5.74</c:v>
                </c:pt>
                <c:pt idx="186" formatCode="0.00">
                  <c:v>6.27</c:v>
                </c:pt>
                <c:pt idx="187" formatCode="0.00">
                  <c:v>6.83</c:v>
                </c:pt>
                <c:pt idx="188" formatCode="0.00">
                  <c:v>7.4</c:v>
                </c:pt>
                <c:pt idx="189" formatCode="0.00">
                  <c:v>8.6</c:v>
                </c:pt>
                <c:pt idx="190" formatCode="0.00">
                  <c:v>9.85</c:v>
                </c:pt>
                <c:pt idx="191" formatCode="0.00">
                  <c:v>11.15</c:v>
                </c:pt>
                <c:pt idx="192" formatCode="0.00">
                  <c:v>12.49</c:v>
                </c:pt>
                <c:pt idx="193" formatCode="0.00">
                  <c:v>13.88</c:v>
                </c:pt>
                <c:pt idx="194" formatCode="0.00">
                  <c:v>15.31</c:v>
                </c:pt>
                <c:pt idx="195" formatCode="0.00">
                  <c:v>18.25</c:v>
                </c:pt>
                <c:pt idx="196" formatCode="0.00">
                  <c:v>21.3</c:v>
                </c:pt>
                <c:pt idx="197" formatCode="0.00">
                  <c:v>24.43</c:v>
                </c:pt>
                <c:pt idx="198" formatCode="0.00">
                  <c:v>27.62</c:v>
                </c:pt>
                <c:pt idx="199" formatCode="0.00">
                  <c:v>30.87</c:v>
                </c:pt>
                <c:pt idx="200" formatCode="0.00">
                  <c:v>34.15</c:v>
                </c:pt>
                <c:pt idx="201" formatCode="0.00">
                  <c:v>37.46</c:v>
                </c:pt>
                <c:pt idx="202" formatCode="0.00">
                  <c:v>40.78</c:v>
                </c:pt>
                <c:pt idx="203" formatCode="0.00">
                  <c:v>44.12</c:v>
                </c:pt>
                <c:pt idx="204" formatCode="0.00">
                  <c:v>47.46</c:v>
                </c:pt>
                <c:pt idx="205" formatCode="0.00">
                  <c:v>50.8</c:v>
                </c:pt>
                <c:pt idx="206" formatCode="0.00">
                  <c:v>57.46</c:v>
                </c:pt>
                <c:pt idx="207" formatCode="0.00">
                  <c:v>65.709999999999994</c:v>
                </c:pt>
                <c:pt idx="208" formatCode="0.00">
                  <c:v>69.959999999999994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7A4-4B44-BF1E-D5A700873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23016"/>
        <c:axId val="639826936"/>
      </c:scatterChart>
      <c:valAx>
        <c:axId val="63982301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26936"/>
        <c:crosses val="autoZero"/>
        <c:crossBetween val="midCat"/>
        <c:majorUnit val="10"/>
      </c:valAx>
      <c:valAx>
        <c:axId val="63982693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2301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old238U_CaKFe2As2!$P$5</c:f>
          <c:strCache>
            <c:ptCount val="1"/>
            <c:pt idx="0">
              <c:v>old238U_CaKFe2As2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old238U_CaKFe2As2!$D$20:$D$228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old238U_CaKFe2As2!$E$20:$E$228</c:f>
              <c:numCache>
                <c:formatCode>0.000E+00</c:formatCode>
                <c:ptCount val="209"/>
                <c:pt idx="0">
                  <c:v>0.17269999999999999</c:v>
                </c:pt>
                <c:pt idx="1">
                  <c:v>0.18110000000000001</c:v>
                </c:pt>
                <c:pt idx="2">
                  <c:v>0.18920000000000001</c:v>
                </c:pt>
                <c:pt idx="3">
                  <c:v>0.19689999999999999</c:v>
                </c:pt>
                <c:pt idx="4">
                  <c:v>0.20430000000000001</c:v>
                </c:pt>
                <c:pt idx="5">
                  <c:v>0.21149999999999999</c:v>
                </c:pt>
                <c:pt idx="6">
                  <c:v>0.21840000000000001</c:v>
                </c:pt>
                <c:pt idx="7">
                  <c:v>0.23169999999999999</c:v>
                </c:pt>
                <c:pt idx="8">
                  <c:v>0.2442</c:v>
                </c:pt>
                <c:pt idx="9">
                  <c:v>0.25609999999999999</c:v>
                </c:pt>
                <c:pt idx="10">
                  <c:v>0.26750000000000002</c:v>
                </c:pt>
                <c:pt idx="11">
                  <c:v>0.27839999999999998</c:v>
                </c:pt>
                <c:pt idx="12">
                  <c:v>0.28899999999999998</c:v>
                </c:pt>
                <c:pt idx="13">
                  <c:v>0.30890000000000001</c:v>
                </c:pt>
                <c:pt idx="14">
                  <c:v>0.3276</c:v>
                </c:pt>
                <c:pt idx="15">
                  <c:v>0.34539999999999998</c:v>
                </c:pt>
                <c:pt idx="16">
                  <c:v>0.36220000000000002</c:v>
                </c:pt>
                <c:pt idx="17">
                  <c:v>0.37830000000000003</c:v>
                </c:pt>
                <c:pt idx="18">
                  <c:v>0.39379999999999998</c:v>
                </c:pt>
                <c:pt idx="19">
                  <c:v>0.40860000000000002</c:v>
                </c:pt>
                <c:pt idx="20">
                  <c:v>0.42299999999999999</c:v>
                </c:pt>
                <c:pt idx="21">
                  <c:v>0.43690000000000001</c:v>
                </c:pt>
                <c:pt idx="22">
                  <c:v>0.45029999999999998</c:v>
                </c:pt>
                <c:pt idx="23">
                  <c:v>0.46339999999999998</c:v>
                </c:pt>
                <c:pt idx="24">
                  <c:v>0.4884</c:v>
                </c:pt>
                <c:pt idx="25">
                  <c:v>0.5181</c:v>
                </c:pt>
                <c:pt idx="26">
                  <c:v>0.54610000000000003</c:v>
                </c:pt>
                <c:pt idx="27">
                  <c:v>0.57269999999999999</c:v>
                </c:pt>
                <c:pt idx="28">
                  <c:v>0.59819999999999995</c:v>
                </c:pt>
                <c:pt idx="29">
                  <c:v>0.62260000000000004</c:v>
                </c:pt>
                <c:pt idx="30">
                  <c:v>0.64610000000000001</c:v>
                </c:pt>
                <c:pt idx="31">
                  <c:v>0.66879999999999995</c:v>
                </c:pt>
                <c:pt idx="32">
                  <c:v>0.69069999999999998</c:v>
                </c:pt>
                <c:pt idx="33">
                  <c:v>0.73260000000000003</c:v>
                </c:pt>
                <c:pt idx="34">
                  <c:v>0.77229999999999999</c:v>
                </c:pt>
                <c:pt idx="35">
                  <c:v>0.81</c:v>
                </c:pt>
                <c:pt idx="36">
                  <c:v>0.84599999999999997</c:v>
                </c:pt>
                <c:pt idx="37">
                  <c:v>0.88049999999999995</c:v>
                </c:pt>
                <c:pt idx="38">
                  <c:v>0.91379999999999995</c:v>
                </c:pt>
                <c:pt idx="39">
                  <c:v>0.9768</c:v>
                </c:pt>
                <c:pt idx="40">
                  <c:v>1.036</c:v>
                </c:pt>
                <c:pt idx="41">
                  <c:v>1.0920000000000001</c:v>
                </c:pt>
                <c:pt idx="42">
                  <c:v>1.145</c:v>
                </c:pt>
                <c:pt idx="43">
                  <c:v>1.196</c:v>
                </c:pt>
                <c:pt idx="44">
                  <c:v>1.2450000000000001</c:v>
                </c:pt>
                <c:pt idx="45">
                  <c:v>1.292</c:v>
                </c:pt>
                <c:pt idx="46">
                  <c:v>1.3380000000000001</c:v>
                </c:pt>
                <c:pt idx="47">
                  <c:v>1.381</c:v>
                </c:pt>
                <c:pt idx="48">
                  <c:v>1.4239999999999999</c:v>
                </c:pt>
                <c:pt idx="49">
                  <c:v>1.4650000000000001</c:v>
                </c:pt>
                <c:pt idx="50">
                  <c:v>1.5449999999999999</c:v>
                </c:pt>
                <c:pt idx="51">
                  <c:v>1.6379999999999999</c:v>
                </c:pt>
                <c:pt idx="52">
                  <c:v>1.7270000000000001</c:v>
                </c:pt>
                <c:pt idx="53">
                  <c:v>1.8109999999999999</c:v>
                </c:pt>
                <c:pt idx="54">
                  <c:v>1.8919999999999999</c:v>
                </c:pt>
                <c:pt idx="55">
                  <c:v>1.9690000000000001</c:v>
                </c:pt>
                <c:pt idx="56">
                  <c:v>2.0430000000000001</c:v>
                </c:pt>
                <c:pt idx="57">
                  <c:v>2.1150000000000002</c:v>
                </c:pt>
                <c:pt idx="58">
                  <c:v>2.1840000000000002</c:v>
                </c:pt>
                <c:pt idx="59">
                  <c:v>2.3170000000000002</c:v>
                </c:pt>
                <c:pt idx="60">
                  <c:v>2.3650000000000002</c:v>
                </c:pt>
                <c:pt idx="61">
                  <c:v>2.3889999999999998</c:v>
                </c:pt>
                <c:pt idx="62">
                  <c:v>2.4590000000000001</c:v>
                </c:pt>
                <c:pt idx="63">
                  <c:v>2.5539999999999998</c:v>
                </c:pt>
                <c:pt idx="64">
                  <c:v>2.6629999999999998</c:v>
                </c:pt>
                <c:pt idx="65">
                  <c:v>2.903</c:v>
                </c:pt>
                <c:pt idx="66">
                  <c:v>3.1440000000000001</c:v>
                </c:pt>
                <c:pt idx="67">
                  <c:v>3.3639999999999999</c:v>
                </c:pt>
                <c:pt idx="68">
                  <c:v>3.556</c:v>
                </c:pt>
                <c:pt idx="69">
                  <c:v>3.7240000000000002</c:v>
                </c:pt>
                <c:pt idx="70">
                  <c:v>3.87</c:v>
                </c:pt>
                <c:pt idx="71">
                  <c:v>3.9990000000000001</c:v>
                </c:pt>
                <c:pt idx="72">
                  <c:v>4.1150000000000002</c:v>
                </c:pt>
                <c:pt idx="73">
                  <c:v>4.2210000000000001</c:v>
                </c:pt>
                <c:pt idx="74">
                  <c:v>4.32</c:v>
                </c:pt>
                <c:pt idx="75">
                  <c:v>4.4139999999999997</c:v>
                </c:pt>
                <c:pt idx="76">
                  <c:v>4.5910000000000002</c:v>
                </c:pt>
                <c:pt idx="77">
                  <c:v>4.8040000000000003</c:v>
                </c:pt>
                <c:pt idx="78">
                  <c:v>5.0149999999999997</c:v>
                </c:pt>
                <c:pt idx="79">
                  <c:v>5.2279999999999998</c:v>
                </c:pt>
                <c:pt idx="80">
                  <c:v>5.4429999999999996</c:v>
                </c:pt>
                <c:pt idx="81">
                  <c:v>5.66</c:v>
                </c:pt>
                <c:pt idx="82">
                  <c:v>5.8789999999999996</c:v>
                </c:pt>
                <c:pt idx="83">
                  <c:v>6.0970000000000004</c:v>
                </c:pt>
                <c:pt idx="84">
                  <c:v>6.3140000000000001</c:v>
                </c:pt>
                <c:pt idx="85">
                  <c:v>6.7389999999999999</c:v>
                </c:pt>
                <c:pt idx="86">
                  <c:v>7.1449999999999996</c:v>
                </c:pt>
                <c:pt idx="87">
                  <c:v>7.5289999999999999</c:v>
                </c:pt>
                <c:pt idx="88">
                  <c:v>7.8879999999999999</c:v>
                </c:pt>
                <c:pt idx="89">
                  <c:v>8.2189999999999994</c:v>
                </c:pt>
                <c:pt idx="90">
                  <c:v>8.5239999999999991</c:v>
                </c:pt>
                <c:pt idx="91">
                  <c:v>9.0570000000000004</c:v>
                </c:pt>
                <c:pt idx="92">
                  <c:v>9.4979999999999993</c:v>
                </c:pt>
                <c:pt idx="93">
                  <c:v>9.8610000000000007</c:v>
                </c:pt>
                <c:pt idx="94">
                  <c:v>10.16</c:v>
                </c:pt>
                <c:pt idx="95">
                  <c:v>10.41</c:v>
                </c:pt>
                <c:pt idx="96">
                  <c:v>10.62</c:v>
                </c:pt>
                <c:pt idx="97">
                  <c:v>10.8</c:v>
                </c:pt>
                <c:pt idx="98">
                  <c:v>10.96</c:v>
                </c:pt>
                <c:pt idx="99">
                  <c:v>11.11</c:v>
                </c:pt>
                <c:pt idx="100">
                  <c:v>11.25</c:v>
                </c:pt>
                <c:pt idx="101">
                  <c:v>11.38</c:v>
                </c:pt>
                <c:pt idx="102">
                  <c:v>11.66</c:v>
                </c:pt>
                <c:pt idx="103">
                  <c:v>12.04</c:v>
                </c:pt>
                <c:pt idx="104">
                  <c:v>12.48</c:v>
                </c:pt>
                <c:pt idx="105">
                  <c:v>12.98</c:v>
                </c:pt>
                <c:pt idx="106">
                  <c:v>13.55</c:v>
                </c:pt>
                <c:pt idx="107">
                  <c:v>14.18</c:v>
                </c:pt>
                <c:pt idx="108">
                  <c:v>14.87</c:v>
                </c:pt>
                <c:pt idx="109">
                  <c:v>15.6</c:v>
                </c:pt>
                <c:pt idx="110">
                  <c:v>16.37</c:v>
                </c:pt>
                <c:pt idx="111">
                  <c:v>18.02</c:v>
                </c:pt>
                <c:pt idx="112">
                  <c:v>19.75</c:v>
                </c:pt>
                <c:pt idx="113">
                  <c:v>21.53</c:v>
                </c:pt>
                <c:pt idx="114">
                  <c:v>23.32</c:v>
                </c:pt>
                <c:pt idx="115">
                  <c:v>25.1</c:v>
                </c:pt>
                <c:pt idx="116">
                  <c:v>26.86</c:v>
                </c:pt>
                <c:pt idx="117">
                  <c:v>30.25</c:v>
                </c:pt>
                <c:pt idx="118">
                  <c:v>33.450000000000003</c:v>
                </c:pt>
                <c:pt idx="119">
                  <c:v>36.43</c:v>
                </c:pt>
                <c:pt idx="120">
                  <c:v>39.200000000000003</c:v>
                </c:pt>
                <c:pt idx="121">
                  <c:v>41.77</c:v>
                </c:pt>
                <c:pt idx="122">
                  <c:v>44.15</c:v>
                </c:pt>
                <c:pt idx="123">
                  <c:v>46.36</c:v>
                </c:pt>
                <c:pt idx="124">
                  <c:v>48.41</c:v>
                </c:pt>
                <c:pt idx="125">
                  <c:v>50.32</c:v>
                </c:pt>
                <c:pt idx="126">
                  <c:v>52.11</c:v>
                </c:pt>
                <c:pt idx="127">
                  <c:v>53.77</c:v>
                </c:pt>
                <c:pt idx="128">
                  <c:v>56.8</c:v>
                </c:pt>
                <c:pt idx="129">
                  <c:v>60.1</c:v>
                </c:pt>
                <c:pt idx="130">
                  <c:v>62.97</c:v>
                </c:pt>
                <c:pt idx="131">
                  <c:v>65.489999999999995</c:v>
                </c:pt>
                <c:pt idx="132">
                  <c:v>67.73</c:v>
                </c:pt>
                <c:pt idx="133">
                  <c:v>69.73</c:v>
                </c:pt>
                <c:pt idx="134">
                  <c:v>71.53</c:v>
                </c:pt>
                <c:pt idx="135">
                  <c:v>73.16</c:v>
                </c:pt>
                <c:pt idx="136">
                  <c:v>74.650000000000006</c:v>
                </c:pt>
                <c:pt idx="137">
                  <c:v>77.27</c:v>
                </c:pt>
                <c:pt idx="138">
                  <c:v>79.650000000000006</c:v>
                </c:pt>
                <c:pt idx="139">
                  <c:v>81.34</c:v>
                </c:pt>
                <c:pt idx="140">
                  <c:v>82.61</c:v>
                </c:pt>
                <c:pt idx="141">
                  <c:v>83.93</c:v>
                </c:pt>
                <c:pt idx="142">
                  <c:v>85.06</c:v>
                </c:pt>
                <c:pt idx="143">
                  <c:v>86.89</c:v>
                </c:pt>
                <c:pt idx="144">
                  <c:v>88.25</c:v>
                </c:pt>
                <c:pt idx="145">
                  <c:v>89.25</c:v>
                </c:pt>
                <c:pt idx="146">
                  <c:v>89.98</c:v>
                </c:pt>
                <c:pt idx="147">
                  <c:v>90.48</c:v>
                </c:pt>
                <c:pt idx="148">
                  <c:v>90.81</c:v>
                </c:pt>
                <c:pt idx="149">
                  <c:v>90.98</c:v>
                </c:pt>
                <c:pt idx="150">
                  <c:v>91.04</c:v>
                </c:pt>
                <c:pt idx="151">
                  <c:v>91</c:v>
                </c:pt>
                <c:pt idx="152">
                  <c:v>90.87</c:v>
                </c:pt>
                <c:pt idx="153">
                  <c:v>90.67</c:v>
                </c:pt>
                <c:pt idx="154">
                  <c:v>90.1</c:v>
                </c:pt>
                <c:pt idx="155">
                  <c:v>89.16</c:v>
                </c:pt>
                <c:pt idx="156">
                  <c:v>88.02</c:v>
                </c:pt>
                <c:pt idx="157">
                  <c:v>86.77</c:v>
                </c:pt>
                <c:pt idx="158">
                  <c:v>85.45</c:v>
                </c:pt>
                <c:pt idx="159">
                  <c:v>84.07</c:v>
                </c:pt>
                <c:pt idx="160">
                  <c:v>82.69</c:v>
                </c:pt>
                <c:pt idx="161">
                  <c:v>81.3</c:v>
                </c:pt>
                <c:pt idx="162">
                  <c:v>79.930000000000007</c:v>
                </c:pt>
                <c:pt idx="163">
                  <c:v>77.28</c:v>
                </c:pt>
                <c:pt idx="164">
                  <c:v>74.819999999999993</c:v>
                </c:pt>
                <c:pt idx="165">
                  <c:v>72.599999999999994</c:v>
                </c:pt>
                <c:pt idx="166">
                  <c:v>70.64</c:v>
                </c:pt>
                <c:pt idx="167">
                  <c:v>68.95</c:v>
                </c:pt>
                <c:pt idx="168">
                  <c:v>67.56</c:v>
                </c:pt>
                <c:pt idx="169">
                  <c:v>63.88</c:v>
                </c:pt>
                <c:pt idx="170">
                  <c:v>60.44</c:v>
                </c:pt>
                <c:pt idx="171">
                  <c:v>57.4</c:v>
                </c:pt>
                <c:pt idx="172">
                  <c:v>54.7</c:v>
                </c:pt>
                <c:pt idx="173">
                  <c:v>52.29</c:v>
                </c:pt>
                <c:pt idx="174">
                  <c:v>50.13</c:v>
                </c:pt>
                <c:pt idx="175">
                  <c:v>48.17</c:v>
                </c:pt>
                <c:pt idx="176">
                  <c:v>46.39</c:v>
                </c:pt>
                <c:pt idx="177">
                  <c:v>44.76</c:v>
                </c:pt>
                <c:pt idx="178">
                  <c:v>43.27</c:v>
                </c:pt>
                <c:pt idx="179">
                  <c:v>41.91</c:v>
                </c:pt>
                <c:pt idx="180">
                  <c:v>39.47</c:v>
                </c:pt>
                <c:pt idx="181">
                  <c:v>36.9</c:v>
                </c:pt>
                <c:pt idx="182">
                  <c:v>34.729999999999997</c:v>
                </c:pt>
                <c:pt idx="183">
                  <c:v>32.869999999999997</c:v>
                </c:pt>
                <c:pt idx="184">
                  <c:v>31.26</c:v>
                </c:pt>
                <c:pt idx="185">
                  <c:v>29.86</c:v>
                </c:pt>
                <c:pt idx="186">
                  <c:v>28.62</c:v>
                </c:pt>
                <c:pt idx="187">
                  <c:v>27.53</c:v>
                </c:pt>
                <c:pt idx="188">
                  <c:v>26.54</c:v>
                </c:pt>
                <c:pt idx="189">
                  <c:v>24.87</c:v>
                </c:pt>
                <c:pt idx="190">
                  <c:v>23.48</c:v>
                </c:pt>
                <c:pt idx="191">
                  <c:v>22.32</c:v>
                </c:pt>
                <c:pt idx="192">
                  <c:v>21.34</c:v>
                </c:pt>
                <c:pt idx="193">
                  <c:v>20.49</c:v>
                </c:pt>
                <c:pt idx="194">
                  <c:v>19.760000000000002</c:v>
                </c:pt>
                <c:pt idx="195">
                  <c:v>18.55</c:v>
                </c:pt>
                <c:pt idx="196">
                  <c:v>17.59</c:v>
                </c:pt>
                <c:pt idx="197">
                  <c:v>16.82</c:v>
                </c:pt>
                <c:pt idx="198">
                  <c:v>16.2</c:v>
                </c:pt>
                <c:pt idx="199">
                  <c:v>15.67</c:v>
                </c:pt>
                <c:pt idx="200">
                  <c:v>15.23</c:v>
                </c:pt>
                <c:pt idx="201">
                  <c:v>14.86</c:v>
                </c:pt>
                <c:pt idx="202">
                  <c:v>14.54</c:v>
                </c:pt>
                <c:pt idx="203">
                  <c:v>14.27</c:v>
                </c:pt>
                <c:pt idx="204">
                  <c:v>14.03</c:v>
                </c:pt>
                <c:pt idx="205">
                  <c:v>13.82</c:v>
                </c:pt>
                <c:pt idx="206">
                  <c:v>13.47</c:v>
                </c:pt>
                <c:pt idx="207">
                  <c:v>13.15</c:v>
                </c:pt>
                <c:pt idx="208">
                  <c:v>13.02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3E-4401-A537-03CC5717DF19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old238U_CaKFe2As2!$D$20:$D$228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old238U_CaKFe2As2!$F$20:$F$228</c:f>
              <c:numCache>
                <c:formatCode>0.000E+00</c:formatCode>
                <c:ptCount val="209"/>
                <c:pt idx="0">
                  <c:v>2.234</c:v>
                </c:pt>
                <c:pt idx="1">
                  <c:v>2.3479999999999999</c:v>
                </c:pt>
                <c:pt idx="2">
                  <c:v>2.4550000000000001</c:v>
                </c:pt>
                <c:pt idx="3">
                  <c:v>2.5579999999999998</c:v>
                </c:pt>
                <c:pt idx="4">
                  <c:v>2.6560000000000001</c:v>
                </c:pt>
                <c:pt idx="5">
                  <c:v>2.75</c:v>
                </c:pt>
                <c:pt idx="6">
                  <c:v>2.84</c:v>
                </c:pt>
                <c:pt idx="7">
                  <c:v>3.01</c:v>
                </c:pt>
                <c:pt idx="8">
                  <c:v>3.169</c:v>
                </c:pt>
                <c:pt idx="9">
                  <c:v>3.3180000000000001</c:v>
                </c:pt>
                <c:pt idx="10">
                  <c:v>3.4580000000000002</c:v>
                </c:pt>
                <c:pt idx="11">
                  <c:v>3.5910000000000002</c:v>
                </c:pt>
                <c:pt idx="12">
                  <c:v>3.7170000000000001</c:v>
                </c:pt>
                <c:pt idx="13">
                  <c:v>3.952</c:v>
                </c:pt>
                <c:pt idx="14">
                  <c:v>4.1680000000000001</c:v>
                </c:pt>
                <c:pt idx="15">
                  <c:v>4.367</c:v>
                </c:pt>
                <c:pt idx="16">
                  <c:v>4.5529999999999999</c:v>
                </c:pt>
                <c:pt idx="17">
                  <c:v>4.726</c:v>
                </c:pt>
                <c:pt idx="18">
                  <c:v>4.8890000000000002</c:v>
                </c:pt>
                <c:pt idx="19">
                  <c:v>5.0430000000000001</c:v>
                </c:pt>
                <c:pt idx="20">
                  <c:v>5.1890000000000001</c:v>
                </c:pt>
                <c:pt idx="21">
                  <c:v>5.327</c:v>
                </c:pt>
                <c:pt idx="22">
                  <c:v>5.4589999999999996</c:v>
                </c:pt>
                <c:pt idx="23">
                  <c:v>5.585</c:v>
                </c:pt>
                <c:pt idx="24">
                  <c:v>5.82</c:v>
                </c:pt>
                <c:pt idx="25">
                  <c:v>6.0890000000000004</c:v>
                </c:pt>
                <c:pt idx="26">
                  <c:v>6.3339999999999996</c:v>
                </c:pt>
                <c:pt idx="27">
                  <c:v>6.5579999999999998</c:v>
                </c:pt>
                <c:pt idx="28">
                  <c:v>6.766</c:v>
                </c:pt>
                <c:pt idx="29">
                  <c:v>6.9589999999999996</c:v>
                </c:pt>
                <c:pt idx="30">
                  <c:v>7.1379999999999999</c:v>
                </c:pt>
                <c:pt idx="31">
                  <c:v>7.3070000000000004</c:v>
                </c:pt>
                <c:pt idx="32">
                  <c:v>7.4649999999999999</c:v>
                </c:pt>
                <c:pt idx="33">
                  <c:v>7.7549999999999999</c:v>
                </c:pt>
                <c:pt idx="34">
                  <c:v>8.016</c:v>
                </c:pt>
                <c:pt idx="35">
                  <c:v>8.2520000000000007</c:v>
                </c:pt>
                <c:pt idx="36">
                  <c:v>8.4670000000000005</c:v>
                </c:pt>
                <c:pt idx="37">
                  <c:v>8.6639999999999997</c:v>
                </c:pt>
                <c:pt idx="38">
                  <c:v>8.8460000000000001</c:v>
                </c:pt>
                <c:pt idx="39">
                  <c:v>9.1709999999999994</c:v>
                </c:pt>
                <c:pt idx="40">
                  <c:v>9.4529999999999994</c:v>
                </c:pt>
                <c:pt idx="41">
                  <c:v>9.702</c:v>
                </c:pt>
                <c:pt idx="42">
                  <c:v>9.9220000000000006</c:v>
                </c:pt>
                <c:pt idx="43">
                  <c:v>10.119999999999999</c:v>
                </c:pt>
                <c:pt idx="44">
                  <c:v>10.3</c:v>
                </c:pt>
                <c:pt idx="45">
                  <c:v>10.46</c:v>
                </c:pt>
                <c:pt idx="46">
                  <c:v>10.6</c:v>
                </c:pt>
                <c:pt idx="47">
                  <c:v>10.73</c:v>
                </c:pt>
                <c:pt idx="48">
                  <c:v>10.86</c:v>
                </c:pt>
                <c:pt idx="49">
                  <c:v>10.97</c:v>
                </c:pt>
                <c:pt idx="50">
                  <c:v>11.17</c:v>
                </c:pt>
                <c:pt idx="51">
                  <c:v>11.37</c:v>
                </c:pt>
                <c:pt idx="52">
                  <c:v>11.54</c:v>
                </c:pt>
                <c:pt idx="53">
                  <c:v>11.69</c:v>
                </c:pt>
                <c:pt idx="54">
                  <c:v>11.8</c:v>
                </c:pt>
                <c:pt idx="55">
                  <c:v>11.91</c:v>
                </c:pt>
                <c:pt idx="56">
                  <c:v>11.99</c:v>
                </c:pt>
                <c:pt idx="57">
                  <c:v>12.06</c:v>
                </c:pt>
                <c:pt idx="58">
                  <c:v>12.12</c:v>
                </c:pt>
                <c:pt idx="59">
                  <c:v>12.21</c:v>
                </c:pt>
                <c:pt idx="60">
                  <c:v>12.27</c:v>
                </c:pt>
                <c:pt idx="61">
                  <c:v>12.3</c:v>
                </c:pt>
                <c:pt idx="62">
                  <c:v>12.32</c:v>
                </c:pt>
                <c:pt idx="63">
                  <c:v>12.32</c:v>
                </c:pt>
                <c:pt idx="64">
                  <c:v>12.31</c:v>
                </c:pt>
                <c:pt idx="65">
                  <c:v>12.26</c:v>
                </c:pt>
                <c:pt idx="66">
                  <c:v>12.18</c:v>
                </c:pt>
                <c:pt idx="67">
                  <c:v>12.09</c:v>
                </c:pt>
                <c:pt idx="68">
                  <c:v>11.99</c:v>
                </c:pt>
                <c:pt idx="69">
                  <c:v>11.87</c:v>
                </c:pt>
                <c:pt idx="70">
                  <c:v>11.76</c:v>
                </c:pt>
                <c:pt idx="71">
                  <c:v>11.64</c:v>
                </c:pt>
                <c:pt idx="72">
                  <c:v>11.51</c:v>
                </c:pt>
                <c:pt idx="73">
                  <c:v>11.39</c:v>
                </c:pt>
                <c:pt idx="74">
                  <c:v>11.27</c:v>
                </c:pt>
                <c:pt idx="75">
                  <c:v>11.14</c:v>
                </c:pt>
                <c:pt idx="76">
                  <c:v>10.9</c:v>
                </c:pt>
                <c:pt idx="77">
                  <c:v>10.61</c:v>
                </c:pt>
                <c:pt idx="78">
                  <c:v>10.33</c:v>
                </c:pt>
                <c:pt idx="79">
                  <c:v>10.07</c:v>
                </c:pt>
                <c:pt idx="80">
                  <c:v>9.8170000000000002</c:v>
                </c:pt>
                <c:pt idx="81">
                  <c:v>9.5779999999999994</c:v>
                </c:pt>
                <c:pt idx="82">
                  <c:v>9.3510000000000009</c:v>
                </c:pt>
                <c:pt idx="83">
                  <c:v>9.1359999999999992</c:v>
                </c:pt>
                <c:pt idx="84">
                  <c:v>8.9320000000000004</c:v>
                </c:pt>
                <c:pt idx="85">
                  <c:v>8.5530000000000008</c:v>
                </c:pt>
                <c:pt idx="86">
                  <c:v>8.2089999999999996</c:v>
                </c:pt>
                <c:pt idx="87">
                  <c:v>7.8970000000000002</c:v>
                </c:pt>
                <c:pt idx="88">
                  <c:v>7.6109999999999998</c:v>
                </c:pt>
                <c:pt idx="89">
                  <c:v>7.3479999999999999</c:v>
                </c:pt>
                <c:pt idx="90">
                  <c:v>7.1059999999999999</c:v>
                </c:pt>
                <c:pt idx="91">
                  <c:v>6.6740000000000004</c:v>
                </c:pt>
                <c:pt idx="92">
                  <c:v>6.3</c:v>
                </c:pt>
                <c:pt idx="93">
                  <c:v>5.9720000000000004</c:v>
                </c:pt>
                <c:pt idx="94">
                  <c:v>5.681</c:v>
                </c:pt>
                <c:pt idx="95">
                  <c:v>5.4219999999999997</c:v>
                </c:pt>
                <c:pt idx="96">
                  <c:v>5.19</c:v>
                </c:pt>
                <c:pt idx="97">
                  <c:v>4.9790000000000001</c:v>
                </c:pt>
                <c:pt idx="98">
                  <c:v>4.7880000000000003</c:v>
                </c:pt>
                <c:pt idx="99">
                  <c:v>4.6120000000000001</c:v>
                </c:pt>
                <c:pt idx="100">
                  <c:v>4.452</c:v>
                </c:pt>
                <c:pt idx="101">
                  <c:v>4.3029999999999999</c:v>
                </c:pt>
                <c:pt idx="102">
                  <c:v>4.0389999999999997</c:v>
                </c:pt>
                <c:pt idx="103">
                  <c:v>3.7559999999999998</c:v>
                </c:pt>
                <c:pt idx="104">
                  <c:v>3.516</c:v>
                </c:pt>
                <c:pt idx="105">
                  <c:v>3.3079999999999998</c:v>
                </c:pt>
                <c:pt idx="106">
                  <c:v>3.1269999999999998</c:v>
                </c:pt>
                <c:pt idx="107">
                  <c:v>2.9670000000000001</c:v>
                </c:pt>
                <c:pt idx="108">
                  <c:v>2.8250000000000002</c:v>
                </c:pt>
                <c:pt idx="109">
                  <c:v>2.6970000000000001</c:v>
                </c:pt>
                <c:pt idx="110">
                  <c:v>2.5819999999999999</c:v>
                </c:pt>
                <c:pt idx="111">
                  <c:v>2.3820000000000001</c:v>
                </c:pt>
                <c:pt idx="112">
                  <c:v>2.214</c:v>
                </c:pt>
                <c:pt idx="113">
                  <c:v>2.0710000000000002</c:v>
                </c:pt>
                <c:pt idx="114">
                  <c:v>1.9470000000000001</c:v>
                </c:pt>
                <c:pt idx="115">
                  <c:v>1.839</c:v>
                </c:pt>
                <c:pt idx="116">
                  <c:v>1.7430000000000001</c:v>
                </c:pt>
                <c:pt idx="117">
                  <c:v>1.5820000000000001</c:v>
                </c:pt>
                <c:pt idx="118">
                  <c:v>1.45</c:v>
                </c:pt>
                <c:pt idx="119">
                  <c:v>1.341</c:v>
                </c:pt>
                <c:pt idx="120">
                  <c:v>1.2490000000000001</c:v>
                </c:pt>
                <c:pt idx="121">
                  <c:v>1.169</c:v>
                </c:pt>
                <c:pt idx="122">
                  <c:v>1.1000000000000001</c:v>
                </c:pt>
                <c:pt idx="123">
                  <c:v>1.04</c:v>
                </c:pt>
                <c:pt idx="124">
                  <c:v>0.98619999999999997</c:v>
                </c:pt>
                <c:pt idx="125">
                  <c:v>0.93830000000000002</c:v>
                </c:pt>
                <c:pt idx="126">
                  <c:v>0.89529999999999998</c:v>
                </c:pt>
                <c:pt idx="127">
                  <c:v>0.85640000000000005</c:v>
                </c:pt>
                <c:pt idx="128">
                  <c:v>0.78879999999999995</c:v>
                </c:pt>
                <c:pt idx="129">
                  <c:v>0.71909999999999996</c:v>
                </c:pt>
                <c:pt idx="130">
                  <c:v>0.66159999999999997</c:v>
                </c:pt>
                <c:pt idx="131">
                  <c:v>0.61339999999999995</c:v>
                </c:pt>
                <c:pt idx="132">
                  <c:v>0.57220000000000004</c:v>
                </c:pt>
                <c:pt idx="133">
                  <c:v>0.53659999999999997</c:v>
                </c:pt>
                <c:pt idx="134">
                  <c:v>0.50560000000000005</c:v>
                </c:pt>
                <c:pt idx="135">
                  <c:v>0.47820000000000001</c:v>
                </c:pt>
                <c:pt idx="136">
                  <c:v>0.45379999999999998</c:v>
                </c:pt>
                <c:pt idx="137">
                  <c:v>0.41239999999999999</c:v>
                </c:pt>
                <c:pt idx="138">
                  <c:v>0.37830000000000003</c:v>
                </c:pt>
                <c:pt idx="139">
                  <c:v>0.34989999999999999</c:v>
                </c:pt>
                <c:pt idx="140">
                  <c:v>0.32569999999999999</c:v>
                </c:pt>
                <c:pt idx="141">
                  <c:v>0.3049</c:v>
                </c:pt>
                <c:pt idx="142">
                  <c:v>0.28670000000000001</c:v>
                </c:pt>
                <c:pt idx="143">
                  <c:v>0.25659999999999999</c:v>
                </c:pt>
                <c:pt idx="144">
                  <c:v>0.2326</c:v>
                </c:pt>
                <c:pt idx="145">
                  <c:v>0.21290000000000001</c:v>
                </c:pt>
                <c:pt idx="146">
                  <c:v>0.19650000000000001</c:v>
                </c:pt>
                <c:pt idx="147">
                  <c:v>0.18260000000000001</c:v>
                </c:pt>
                <c:pt idx="148">
                  <c:v>0.17069999999999999</c:v>
                </c:pt>
                <c:pt idx="149">
                  <c:v>0.1603</c:v>
                </c:pt>
                <c:pt idx="150">
                  <c:v>0.1512</c:v>
                </c:pt>
                <c:pt idx="151">
                  <c:v>0.1431</c:v>
                </c:pt>
                <c:pt idx="152">
                  <c:v>0.13589999999999999</c:v>
                </c:pt>
                <c:pt idx="153">
                  <c:v>0.12939999999999999</c:v>
                </c:pt>
                <c:pt idx="154">
                  <c:v>0.1183</c:v>
                </c:pt>
                <c:pt idx="155">
                  <c:v>0.1069</c:v>
                </c:pt>
                <c:pt idx="156">
                  <c:v>9.7680000000000003E-2</c:v>
                </c:pt>
                <c:pt idx="157">
                  <c:v>8.9980000000000004E-2</c:v>
                </c:pt>
                <c:pt idx="158">
                  <c:v>8.3470000000000003E-2</c:v>
                </c:pt>
                <c:pt idx="159">
                  <c:v>7.7890000000000001E-2</c:v>
                </c:pt>
                <c:pt idx="160">
                  <c:v>7.3050000000000004E-2</c:v>
                </c:pt>
                <c:pt idx="161">
                  <c:v>6.88E-2</c:v>
                </c:pt>
                <c:pt idx="162">
                  <c:v>6.5049999999999997E-2</c:v>
                </c:pt>
                <c:pt idx="163">
                  <c:v>5.8720000000000001E-2</c:v>
                </c:pt>
                <c:pt idx="164">
                  <c:v>5.3560000000000003E-2</c:v>
                </c:pt>
                <c:pt idx="165">
                  <c:v>4.9279999999999997E-2</c:v>
                </c:pt>
                <c:pt idx="166">
                  <c:v>4.5670000000000002E-2</c:v>
                </c:pt>
                <c:pt idx="167">
                  <c:v>4.2569999999999997E-2</c:v>
                </c:pt>
                <c:pt idx="168">
                  <c:v>3.9890000000000002E-2</c:v>
                </c:pt>
                <c:pt idx="169">
                  <c:v>3.5470000000000002E-2</c:v>
                </c:pt>
                <c:pt idx="170">
                  <c:v>3.1969999999999998E-2</c:v>
                </c:pt>
                <c:pt idx="171">
                  <c:v>2.9139999999999999E-2</c:v>
                </c:pt>
                <c:pt idx="172">
                  <c:v>2.6780000000000002E-2</c:v>
                </c:pt>
                <c:pt idx="173">
                  <c:v>2.479E-2</c:v>
                </c:pt>
                <c:pt idx="174">
                  <c:v>2.3099999999999999E-2</c:v>
                </c:pt>
                <c:pt idx="175">
                  <c:v>2.163E-2</c:v>
                </c:pt>
                <c:pt idx="176">
                  <c:v>2.034E-2</c:v>
                </c:pt>
                <c:pt idx="177">
                  <c:v>1.9210000000000001E-2</c:v>
                </c:pt>
                <c:pt idx="178">
                  <c:v>1.8200000000000001E-2</c:v>
                </c:pt>
                <c:pt idx="179">
                  <c:v>1.729E-2</c:v>
                </c:pt>
                <c:pt idx="180">
                  <c:v>1.5740000000000001E-2</c:v>
                </c:pt>
                <c:pt idx="181">
                  <c:v>1.417E-2</c:v>
                </c:pt>
                <c:pt idx="182">
                  <c:v>1.29E-2</c:v>
                </c:pt>
                <c:pt idx="183">
                  <c:v>1.184E-2</c:v>
                </c:pt>
                <c:pt idx="184">
                  <c:v>1.095E-2</c:v>
                </c:pt>
                <c:pt idx="185">
                  <c:v>1.0189999999999999E-2</c:v>
                </c:pt>
                <c:pt idx="186">
                  <c:v>9.5370000000000003E-3</c:v>
                </c:pt>
                <c:pt idx="187">
                  <c:v>8.9630000000000005E-3</c:v>
                </c:pt>
                <c:pt idx="188">
                  <c:v>8.4580000000000002E-3</c:v>
                </c:pt>
                <c:pt idx="189">
                  <c:v>7.6059999999999999E-3</c:v>
                </c:pt>
                <c:pt idx="190">
                  <c:v>6.9170000000000004E-3</c:v>
                </c:pt>
                <c:pt idx="191">
                  <c:v>6.3470000000000002E-3</c:v>
                </c:pt>
                <c:pt idx="192">
                  <c:v>5.8669999999999998E-3</c:v>
                </c:pt>
                <c:pt idx="193">
                  <c:v>5.457E-3</c:v>
                </c:pt>
                <c:pt idx="194">
                  <c:v>5.1029999999999999E-3</c:v>
                </c:pt>
                <c:pt idx="195">
                  <c:v>4.522E-3</c:v>
                </c:pt>
                <c:pt idx="196">
                  <c:v>4.0629999999999998E-3</c:v>
                </c:pt>
                <c:pt idx="197">
                  <c:v>3.6930000000000001E-3</c:v>
                </c:pt>
                <c:pt idx="198">
                  <c:v>3.3860000000000001E-3</c:v>
                </c:pt>
                <c:pt idx="199">
                  <c:v>3.1289999999999998E-3</c:v>
                </c:pt>
                <c:pt idx="200">
                  <c:v>2.9090000000000001E-3</c:v>
                </c:pt>
                <c:pt idx="201">
                  <c:v>2.7190000000000001E-3</c:v>
                </c:pt>
                <c:pt idx="202">
                  <c:v>2.5530000000000001E-3</c:v>
                </c:pt>
                <c:pt idx="203">
                  <c:v>2.4069999999999999E-3</c:v>
                </c:pt>
                <c:pt idx="204">
                  <c:v>2.2780000000000001E-3</c:v>
                </c:pt>
                <c:pt idx="205">
                  <c:v>2.1619999999999999E-3</c:v>
                </c:pt>
                <c:pt idx="206">
                  <c:v>1.9629999999999999E-3</c:v>
                </c:pt>
                <c:pt idx="207">
                  <c:v>1.763E-3</c:v>
                </c:pt>
                <c:pt idx="208">
                  <c:v>1.6739999999999999E-3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3E-4401-A537-03CC5717DF19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old238U_CaKFe2As2!$D$20:$D$228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old238U_CaKFe2As2!$G$20:$G$228</c:f>
              <c:numCache>
                <c:formatCode>0.000E+00</c:formatCode>
                <c:ptCount val="209"/>
                <c:pt idx="0">
                  <c:v>2.4066999999999998</c:v>
                </c:pt>
                <c:pt idx="1">
                  <c:v>2.5290999999999997</c:v>
                </c:pt>
                <c:pt idx="2">
                  <c:v>2.6442000000000001</c:v>
                </c:pt>
                <c:pt idx="3">
                  <c:v>2.7548999999999997</c:v>
                </c:pt>
                <c:pt idx="4">
                  <c:v>2.8603000000000001</c:v>
                </c:pt>
                <c:pt idx="5">
                  <c:v>2.9615</c:v>
                </c:pt>
                <c:pt idx="6">
                  <c:v>3.0583999999999998</c:v>
                </c:pt>
                <c:pt idx="7">
                  <c:v>3.2416999999999998</c:v>
                </c:pt>
                <c:pt idx="8">
                  <c:v>3.4132000000000002</c:v>
                </c:pt>
                <c:pt idx="9">
                  <c:v>3.5741000000000001</c:v>
                </c:pt>
                <c:pt idx="10">
                  <c:v>3.7255000000000003</c:v>
                </c:pt>
                <c:pt idx="11">
                  <c:v>3.8694000000000002</c:v>
                </c:pt>
                <c:pt idx="12">
                  <c:v>4.0060000000000002</c:v>
                </c:pt>
                <c:pt idx="13">
                  <c:v>4.2609000000000004</c:v>
                </c:pt>
                <c:pt idx="14">
                  <c:v>4.4956000000000005</c:v>
                </c:pt>
                <c:pt idx="15">
                  <c:v>4.7123999999999997</c:v>
                </c:pt>
                <c:pt idx="16">
                  <c:v>4.9151999999999996</c:v>
                </c:pt>
                <c:pt idx="17">
                  <c:v>5.1043000000000003</c:v>
                </c:pt>
                <c:pt idx="18">
                  <c:v>5.2827999999999999</c:v>
                </c:pt>
                <c:pt idx="19">
                  <c:v>5.4516</c:v>
                </c:pt>
                <c:pt idx="20">
                  <c:v>5.6120000000000001</c:v>
                </c:pt>
                <c:pt idx="21">
                  <c:v>5.7638999999999996</c:v>
                </c:pt>
                <c:pt idx="22">
                  <c:v>5.9093</c:v>
                </c:pt>
                <c:pt idx="23">
                  <c:v>6.0484</c:v>
                </c:pt>
                <c:pt idx="24">
                  <c:v>6.3084000000000007</c:v>
                </c:pt>
                <c:pt idx="25">
                  <c:v>6.6071000000000009</c:v>
                </c:pt>
                <c:pt idx="26">
                  <c:v>6.8800999999999997</c:v>
                </c:pt>
                <c:pt idx="27">
                  <c:v>7.1307</c:v>
                </c:pt>
                <c:pt idx="28">
                  <c:v>7.3642000000000003</c:v>
                </c:pt>
                <c:pt idx="29">
                  <c:v>7.5815999999999999</c:v>
                </c:pt>
                <c:pt idx="30">
                  <c:v>7.7840999999999996</c:v>
                </c:pt>
                <c:pt idx="31">
                  <c:v>7.9758000000000004</c:v>
                </c:pt>
                <c:pt idx="32">
                  <c:v>8.1556999999999995</c:v>
                </c:pt>
                <c:pt idx="33">
                  <c:v>8.4876000000000005</c:v>
                </c:pt>
                <c:pt idx="34">
                  <c:v>8.7882999999999996</c:v>
                </c:pt>
                <c:pt idx="35">
                  <c:v>9.0620000000000012</c:v>
                </c:pt>
                <c:pt idx="36">
                  <c:v>9.3130000000000006</c:v>
                </c:pt>
                <c:pt idx="37">
                  <c:v>9.5444999999999993</c:v>
                </c:pt>
                <c:pt idx="38">
                  <c:v>9.7598000000000003</c:v>
                </c:pt>
                <c:pt idx="39">
                  <c:v>10.1478</c:v>
                </c:pt>
                <c:pt idx="40">
                  <c:v>10.488999999999999</c:v>
                </c:pt>
                <c:pt idx="41">
                  <c:v>10.794</c:v>
                </c:pt>
                <c:pt idx="42">
                  <c:v>11.067</c:v>
                </c:pt>
                <c:pt idx="43">
                  <c:v>11.315999999999999</c:v>
                </c:pt>
                <c:pt idx="44">
                  <c:v>11.545000000000002</c:v>
                </c:pt>
                <c:pt idx="45">
                  <c:v>11.752000000000001</c:v>
                </c:pt>
                <c:pt idx="46">
                  <c:v>11.937999999999999</c:v>
                </c:pt>
                <c:pt idx="47">
                  <c:v>12.111000000000001</c:v>
                </c:pt>
                <c:pt idx="48">
                  <c:v>12.283999999999999</c:v>
                </c:pt>
                <c:pt idx="49">
                  <c:v>12.435</c:v>
                </c:pt>
                <c:pt idx="50">
                  <c:v>12.715</c:v>
                </c:pt>
                <c:pt idx="51">
                  <c:v>13.007999999999999</c:v>
                </c:pt>
                <c:pt idx="52">
                  <c:v>13.266999999999999</c:v>
                </c:pt>
                <c:pt idx="53">
                  <c:v>13.500999999999999</c:v>
                </c:pt>
                <c:pt idx="54">
                  <c:v>13.692</c:v>
                </c:pt>
                <c:pt idx="55">
                  <c:v>13.879</c:v>
                </c:pt>
                <c:pt idx="56">
                  <c:v>14.033000000000001</c:v>
                </c:pt>
                <c:pt idx="57">
                  <c:v>14.175000000000001</c:v>
                </c:pt>
                <c:pt idx="58">
                  <c:v>14.303999999999998</c:v>
                </c:pt>
                <c:pt idx="59">
                  <c:v>14.527000000000001</c:v>
                </c:pt>
                <c:pt idx="60">
                  <c:v>14.635</c:v>
                </c:pt>
                <c:pt idx="61">
                  <c:v>14.689</c:v>
                </c:pt>
                <c:pt idx="62">
                  <c:v>14.779</c:v>
                </c:pt>
                <c:pt idx="63">
                  <c:v>14.874000000000001</c:v>
                </c:pt>
                <c:pt idx="64">
                  <c:v>14.973000000000001</c:v>
                </c:pt>
                <c:pt idx="65">
                  <c:v>15.163</c:v>
                </c:pt>
                <c:pt idx="66">
                  <c:v>15.324</c:v>
                </c:pt>
                <c:pt idx="67">
                  <c:v>15.454000000000001</c:v>
                </c:pt>
                <c:pt idx="68">
                  <c:v>15.545999999999999</c:v>
                </c:pt>
                <c:pt idx="69">
                  <c:v>15.593999999999999</c:v>
                </c:pt>
                <c:pt idx="70">
                  <c:v>15.629999999999999</c:v>
                </c:pt>
                <c:pt idx="71">
                  <c:v>15.639000000000001</c:v>
                </c:pt>
                <c:pt idx="72">
                  <c:v>15.625</c:v>
                </c:pt>
                <c:pt idx="73">
                  <c:v>15.611000000000001</c:v>
                </c:pt>
                <c:pt idx="74">
                  <c:v>15.59</c:v>
                </c:pt>
                <c:pt idx="75">
                  <c:v>15.554</c:v>
                </c:pt>
                <c:pt idx="76">
                  <c:v>15.491</c:v>
                </c:pt>
                <c:pt idx="77">
                  <c:v>15.414</c:v>
                </c:pt>
                <c:pt idx="78">
                  <c:v>15.344999999999999</c:v>
                </c:pt>
                <c:pt idx="79">
                  <c:v>15.298</c:v>
                </c:pt>
                <c:pt idx="80">
                  <c:v>15.26</c:v>
                </c:pt>
                <c:pt idx="81">
                  <c:v>15.238</c:v>
                </c:pt>
                <c:pt idx="82">
                  <c:v>15.23</c:v>
                </c:pt>
                <c:pt idx="83">
                  <c:v>15.233000000000001</c:v>
                </c:pt>
                <c:pt idx="84">
                  <c:v>15.246</c:v>
                </c:pt>
                <c:pt idx="85">
                  <c:v>15.292000000000002</c:v>
                </c:pt>
                <c:pt idx="86">
                  <c:v>15.353999999999999</c:v>
                </c:pt>
                <c:pt idx="87">
                  <c:v>15.426</c:v>
                </c:pt>
                <c:pt idx="88">
                  <c:v>15.498999999999999</c:v>
                </c:pt>
                <c:pt idx="89">
                  <c:v>15.567</c:v>
                </c:pt>
                <c:pt idx="90">
                  <c:v>15.629999999999999</c:v>
                </c:pt>
                <c:pt idx="91">
                  <c:v>15.731000000000002</c:v>
                </c:pt>
                <c:pt idx="92">
                  <c:v>15.797999999999998</c:v>
                </c:pt>
                <c:pt idx="93">
                  <c:v>15.833000000000002</c:v>
                </c:pt>
                <c:pt idx="94">
                  <c:v>15.841000000000001</c:v>
                </c:pt>
                <c:pt idx="95">
                  <c:v>15.832000000000001</c:v>
                </c:pt>
                <c:pt idx="96">
                  <c:v>15.809999999999999</c:v>
                </c:pt>
                <c:pt idx="97">
                  <c:v>15.779</c:v>
                </c:pt>
                <c:pt idx="98">
                  <c:v>15.748000000000001</c:v>
                </c:pt>
                <c:pt idx="99">
                  <c:v>15.722</c:v>
                </c:pt>
                <c:pt idx="100">
                  <c:v>15.702</c:v>
                </c:pt>
                <c:pt idx="101">
                  <c:v>15.683</c:v>
                </c:pt>
                <c:pt idx="102">
                  <c:v>15.699</c:v>
                </c:pt>
                <c:pt idx="103">
                  <c:v>15.795999999999999</c:v>
                </c:pt>
                <c:pt idx="104">
                  <c:v>15.996</c:v>
                </c:pt>
                <c:pt idx="105">
                  <c:v>16.288</c:v>
                </c:pt>
                <c:pt idx="106">
                  <c:v>16.677</c:v>
                </c:pt>
                <c:pt idx="107">
                  <c:v>17.146999999999998</c:v>
                </c:pt>
                <c:pt idx="108">
                  <c:v>17.695</c:v>
                </c:pt>
                <c:pt idx="109">
                  <c:v>18.297000000000001</c:v>
                </c:pt>
                <c:pt idx="110">
                  <c:v>18.952000000000002</c:v>
                </c:pt>
                <c:pt idx="111">
                  <c:v>20.402000000000001</c:v>
                </c:pt>
                <c:pt idx="112">
                  <c:v>21.963999999999999</c:v>
                </c:pt>
                <c:pt idx="113">
                  <c:v>23.601000000000003</c:v>
                </c:pt>
                <c:pt idx="114">
                  <c:v>25.266999999999999</c:v>
                </c:pt>
                <c:pt idx="115">
                  <c:v>26.939</c:v>
                </c:pt>
                <c:pt idx="116">
                  <c:v>28.602999999999998</c:v>
                </c:pt>
                <c:pt idx="117">
                  <c:v>31.832000000000001</c:v>
                </c:pt>
                <c:pt idx="118">
                  <c:v>34.900000000000006</c:v>
                </c:pt>
                <c:pt idx="119">
                  <c:v>37.771000000000001</c:v>
                </c:pt>
                <c:pt idx="120">
                  <c:v>40.449000000000005</c:v>
                </c:pt>
                <c:pt idx="121">
                  <c:v>42.939</c:v>
                </c:pt>
                <c:pt idx="122">
                  <c:v>45.25</c:v>
                </c:pt>
                <c:pt idx="123">
                  <c:v>47.4</c:v>
                </c:pt>
                <c:pt idx="124">
                  <c:v>49.396199999999993</c:v>
                </c:pt>
                <c:pt idx="125">
                  <c:v>51.258299999999998</c:v>
                </c:pt>
                <c:pt idx="126">
                  <c:v>53.005299999999998</c:v>
                </c:pt>
                <c:pt idx="127">
                  <c:v>54.626400000000004</c:v>
                </c:pt>
                <c:pt idx="128">
                  <c:v>57.588799999999999</c:v>
                </c:pt>
                <c:pt idx="129">
                  <c:v>60.819099999999999</c:v>
                </c:pt>
                <c:pt idx="130">
                  <c:v>63.631599999999999</c:v>
                </c:pt>
                <c:pt idx="131">
                  <c:v>66.103399999999993</c:v>
                </c:pt>
                <c:pt idx="132">
                  <c:v>68.302199999999999</c:v>
                </c:pt>
                <c:pt idx="133">
                  <c:v>70.266600000000011</c:v>
                </c:pt>
                <c:pt idx="134">
                  <c:v>72.035600000000002</c:v>
                </c:pt>
                <c:pt idx="135">
                  <c:v>73.638199999999998</c:v>
                </c:pt>
                <c:pt idx="136">
                  <c:v>75.103800000000007</c:v>
                </c:pt>
                <c:pt idx="137">
                  <c:v>77.682400000000001</c:v>
                </c:pt>
                <c:pt idx="138">
                  <c:v>80.028300000000002</c:v>
                </c:pt>
                <c:pt idx="139">
                  <c:v>81.689900000000009</c:v>
                </c:pt>
                <c:pt idx="140">
                  <c:v>82.935699999999997</c:v>
                </c:pt>
                <c:pt idx="141">
                  <c:v>84.23490000000001</c:v>
                </c:pt>
                <c:pt idx="142">
                  <c:v>85.346699999999998</c:v>
                </c:pt>
                <c:pt idx="143">
                  <c:v>87.146600000000007</c:v>
                </c:pt>
                <c:pt idx="144">
                  <c:v>88.482600000000005</c:v>
                </c:pt>
                <c:pt idx="145">
                  <c:v>89.462900000000005</c:v>
                </c:pt>
                <c:pt idx="146">
                  <c:v>90.176500000000004</c:v>
                </c:pt>
                <c:pt idx="147">
                  <c:v>90.662599999999998</c:v>
                </c:pt>
                <c:pt idx="148">
                  <c:v>90.980699999999999</c:v>
                </c:pt>
                <c:pt idx="149">
                  <c:v>91.140300000000011</c:v>
                </c:pt>
                <c:pt idx="150">
                  <c:v>91.191200000000009</c:v>
                </c:pt>
                <c:pt idx="151">
                  <c:v>91.143100000000004</c:v>
                </c:pt>
                <c:pt idx="152">
                  <c:v>91.005900000000011</c:v>
                </c:pt>
                <c:pt idx="153">
                  <c:v>90.799400000000006</c:v>
                </c:pt>
                <c:pt idx="154">
                  <c:v>90.218299999999999</c:v>
                </c:pt>
                <c:pt idx="155">
                  <c:v>89.266899999999993</c:v>
                </c:pt>
                <c:pt idx="156">
                  <c:v>88.117679999999993</c:v>
                </c:pt>
                <c:pt idx="157">
                  <c:v>86.859979999999993</c:v>
                </c:pt>
                <c:pt idx="158">
                  <c:v>85.533470000000008</c:v>
                </c:pt>
                <c:pt idx="159">
                  <c:v>84.14788999999999</c:v>
                </c:pt>
                <c:pt idx="160">
                  <c:v>82.763049999999993</c:v>
                </c:pt>
                <c:pt idx="161">
                  <c:v>81.368799999999993</c:v>
                </c:pt>
                <c:pt idx="162">
                  <c:v>79.995050000000006</c:v>
                </c:pt>
                <c:pt idx="163">
                  <c:v>77.338719999999995</c:v>
                </c:pt>
                <c:pt idx="164">
                  <c:v>74.873559999999998</c:v>
                </c:pt>
                <c:pt idx="165">
                  <c:v>72.64927999999999</c:v>
                </c:pt>
                <c:pt idx="166">
                  <c:v>70.685670000000002</c:v>
                </c:pt>
                <c:pt idx="167">
                  <c:v>68.992570000000001</c:v>
                </c:pt>
                <c:pt idx="168">
                  <c:v>67.599890000000002</c:v>
                </c:pt>
                <c:pt idx="169">
                  <c:v>63.915469999999999</c:v>
                </c:pt>
                <c:pt idx="170">
                  <c:v>60.471969999999999</c:v>
                </c:pt>
                <c:pt idx="171">
                  <c:v>57.429139999999997</c:v>
                </c:pt>
                <c:pt idx="172">
                  <c:v>54.726780000000005</c:v>
                </c:pt>
                <c:pt idx="173">
                  <c:v>52.314790000000002</c:v>
                </c:pt>
                <c:pt idx="174">
                  <c:v>50.153100000000002</c:v>
                </c:pt>
                <c:pt idx="175">
                  <c:v>48.191630000000004</c:v>
                </c:pt>
                <c:pt idx="176">
                  <c:v>46.410339999999998</c:v>
                </c:pt>
                <c:pt idx="177">
                  <c:v>44.779209999999999</c:v>
                </c:pt>
                <c:pt idx="178">
                  <c:v>43.288200000000003</c:v>
                </c:pt>
                <c:pt idx="179">
                  <c:v>41.927289999999999</c:v>
                </c:pt>
                <c:pt idx="180">
                  <c:v>39.48574</c:v>
                </c:pt>
                <c:pt idx="181">
                  <c:v>36.914169999999999</c:v>
                </c:pt>
                <c:pt idx="182">
                  <c:v>34.742899999999999</c:v>
                </c:pt>
                <c:pt idx="183">
                  <c:v>32.881839999999997</c:v>
                </c:pt>
                <c:pt idx="184">
                  <c:v>31.270950000000003</c:v>
                </c:pt>
                <c:pt idx="185">
                  <c:v>29.870190000000001</c:v>
                </c:pt>
                <c:pt idx="186">
                  <c:v>28.629537000000003</c:v>
                </c:pt>
                <c:pt idx="187">
                  <c:v>27.538963000000003</c:v>
                </c:pt>
                <c:pt idx="188">
                  <c:v>26.548458</c:v>
                </c:pt>
                <c:pt idx="189">
                  <c:v>24.877606</c:v>
                </c:pt>
                <c:pt idx="190">
                  <c:v>23.486917000000002</c:v>
                </c:pt>
                <c:pt idx="191">
                  <c:v>22.326347000000002</c:v>
                </c:pt>
                <c:pt idx="192">
                  <c:v>21.345866999999998</c:v>
                </c:pt>
                <c:pt idx="193">
                  <c:v>20.495456999999998</c:v>
                </c:pt>
                <c:pt idx="194">
                  <c:v>19.765103</c:v>
                </c:pt>
                <c:pt idx="195">
                  <c:v>18.554522000000002</c:v>
                </c:pt>
                <c:pt idx="196">
                  <c:v>17.594062999999998</c:v>
                </c:pt>
                <c:pt idx="197">
                  <c:v>16.823692999999999</c:v>
                </c:pt>
                <c:pt idx="198">
                  <c:v>16.203385999999998</c:v>
                </c:pt>
                <c:pt idx="199">
                  <c:v>15.673128999999999</c:v>
                </c:pt>
                <c:pt idx="200">
                  <c:v>15.232909000000001</c:v>
                </c:pt>
                <c:pt idx="201">
                  <c:v>14.862719</c:v>
                </c:pt>
                <c:pt idx="202">
                  <c:v>14.542553</c:v>
                </c:pt>
                <c:pt idx="203">
                  <c:v>14.272406999999999</c:v>
                </c:pt>
                <c:pt idx="204">
                  <c:v>14.032278</c:v>
                </c:pt>
                <c:pt idx="205">
                  <c:v>13.822162000000001</c:v>
                </c:pt>
                <c:pt idx="206">
                  <c:v>13.471963000000001</c:v>
                </c:pt>
                <c:pt idx="207">
                  <c:v>13.151763000000001</c:v>
                </c:pt>
                <c:pt idx="208">
                  <c:v>13.021673999999999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03E-4401-A537-03CC5717D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22232"/>
        <c:axId val="639828112"/>
      </c:scatterChart>
      <c:valAx>
        <c:axId val="63982223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28112"/>
        <c:crosses val="autoZero"/>
        <c:crossBetween val="midCat"/>
        <c:majorUnit val="10"/>
      </c:valAx>
      <c:valAx>
        <c:axId val="639828112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2223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934128569749676"/>
          <c:y val="0.31356847954135397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old238U_CaKFe2As2!$P$5</c:f>
          <c:strCache>
            <c:ptCount val="1"/>
            <c:pt idx="0">
              <c:v>old238U_CaKFe2As2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old238U_CaKFe2As2!$D$20:$D$228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old238U_CaKFe2As2!$J$20:$J$228</c:f>
              <c:numCache>
                <c:formatCode>0.000</c:formatCode>
                <c:ptCount val="209"/>
                <c:pt idx="0">
                  <c:v>3.8999999999999998E-3</c:v>
                </c:pt>
                <c:pt idx="1">
                  <c:v>4.1000000000000003E-3</c:v>
                </c:pt>
                <c:pt idx="2">
                  <c:v>4.2000000000000006E-3</c:v>
                </c:pt>
                <c:pt idx="3">
                  <c:v>4.3999999999999994E-3</c:v>
                </c:pt>
                <c:pt idx="4">
                  <c:v>4.4999999999999997E-3</c:v>
                </c:pt>
                <c:pt idx="5">
                  <c:v>4.7000000000000002E-3</c:v>
                </c:pt>
                <c:pt idx="6">
                  <c:v>4.8000000000000004E-3</c:v>
                </c:pt>
                <c:pt idx="7">
                  <c:v>5.0999999999999995E-3</c:v>
                </c:pt>
                <c:pt idx="8">
                  <c:v>5.3E-3</c:v>
                </c:pt>
                <c:pt idx="9">
                  <c:v>5.4999999999999997E-3</c:v>
                </c:pt>
                <c:pt idx="10">
                  <c:v>5.8000000000000005E-3</c:v>
                </c:pt>
                <c:pt idx="11">
                  <c:v>6.0000000000000001E-3</c:v>
                </c:pt>
                <c:pt idx="12">
                  <c:v>6.1999999999999998E-3</c:v>
                </c:pt>
                <c:pt idx="13">
                  <c:v>6.6E-3</c:v>
                </c:pt>
                <c:pt idx="14">
                  <c:v>6.9000000000000008E-3</c:v>
                </c:pt>
                <c:pt idx="15">
                  <c:v>7.2999999999999992E-3</c:v>
                </c:pt>
                <c:pt idx="16">
                  <c:v>7.6E-3</c:v>
                </c:pt>
                <c:pt idx="17">
                  <c:v>8.0000000000000002E-3</c:v>
                </c:pt>
                <c:pt idx="18">
                  <c:v>8.3000000000000001E-3</c:v>
                </c:pt>
                <c:pt idx="19">
                  <c:v>8.6E-3</c:v>
                </c:pt>
                <c:pt idx="20">
                  <c:v>8.8999999999999999E-3</c:v>
                </c:pt>
                <c:pt idx="21">
                  <c:v>9.1999999999999998E-3</c:v>
                </c:pt>
                <c:pt idx="22">
                  <c:v>9.4000000000000004E-3</c:v>
                </c:pt>
                <c:pt idx="23">
                  <c:v>9.7000000000000003E-3</c:v>
                </c:pt>
                <c:pt idx="24">
                  <c:v>1.03E-2</c:v>
                </c:pt>
                <c:pt idx="25">
                  <c:v>1.09E-2</c:v>
                </c:pt>
                <c:pt idx="26">
                  <c:v>1.15E-2</c:v>
                </c:pt>
                <c:pt idx="27">
                  <c:v>1.21E-2</c:v>
                </c:pt>
                <c:pt idx="28">
                  <c:v>1.2699999999999999E-2</c:v>
                </c:pt>
                <c:pt idx="29">
                  <c:v>1.3300000000000001E-2</c:v>
                </c:pt>
                <c:pt idx="30">
                  <c:v>1.3800000000000002E-2</c:v>
                </c:pt>
                <c:pt idx="31">
                  <c:v>1.4299999999999998E-2</c:v>
                </c:pt>
                <c:pt idx="32">
                  <c:v>1.49E-2</c:v>
                </c:pt>
                <c:pt idx="33">
                  <c:v>1.5900000000000001E-2</c:v>
                </c:pt>
                <c:pt idx="34">
                  <c:v>1.6900000000000002E-2</c:v>
                </c:pt>
                <c:pt idx="35">
                  <c:v>1.78E-2</c:v>
                </c:pt>
                <c:pt idx="36">
                  <c:v>1.8700000000000001E-2</c:v>
                </c:pt>
                <c:pt idx="37">
                  <c:v>1.9700000000000002E-2</c:v>
                </c:pt>
                <c:pt idx="38">
                  <c:v>2.0499999999999997E-2</c:v>
                </c:pt>
                <c:pt idx="39">
                  <c:v>2.23E-2</c:v>
                </c:pt>
                <c:pt idx="40">
                  <c:v>2.3899999999999998E-2</c:v>
                </c:pt>
                <c:pt idx="41">
                  <c:v>2.5600000000000001E-2</c:v>
                </c:pt>
                <c:pt idx="42">
                  <c:v>2.7200000000000002E-2</c:v>
                </c:pt>
                <c:pt idx="43">
                  <c:v>2.8699999999999996E-2</c:v>
                </c:pt>
                <c:pt idx="44">
                  <c:v>3.0199999999999998E-2</c:v>
                </c:pt>
                <c:pt idx="45">
                  <c:v>3.1699999999999999E-2</c:v>
                </c:pt>
                <c:pt idx="46">
                  <c:v>3.32E-2</c:v>
                </c:pt>
                <c:pt idx="47">
                  <c:v>3.4699999999999995E-2</c:v>
                </c:pt>
                <c:pt idx="48">
                  <c:v>3.61E-2</c:v>
                </c:pt>
                <c:pt idx="49">
                  <c:v>3.7499999999999999E-2</c:v>
                </c:pt>
                <c:pt idx="50">
                  <c:v>4.0300000000000002E-2</c:v>
                </c:pt>
                <c:pt idx="51">
                  <c:v>4.3700000000000003E-2</c:v>
                </c:pt>
                <c:pt idx="52">
                  <c:v>4.7099999999999996E-2</c:v>
                </c:pt>
                <c:pt idx="53">
                  <c:v>5.04E-2</c:v>
                </c:pt>
                <c:pt idx="54">
                  <c:v>5.3700000000000005E-2</c:v>
                </c:pt>
                <c:pt idx="55">
                  <c:v>5.6899999999999992E-2</c:v>
                </c:pt>
                <c:pt idx="56">
                  <c:v>6.0100000000000001E-2</c:v>
                </c:pt>
                <c:pt idx="57">
                  <c:v>6.3299999999999995E-2</c:v>
                </c:pt>
                <c:pt idx="58">
                  <c:v>6.6400000000000001E-2</c:v>
                </c:pt>
                <c:pt idx="59">
                  <c:v>7.2700000000000001E-2</c:v>
                </c:pt>
                <c:pt idx="60">
                  <c:v>7.8800000000000009E-2</c:v>
                </c:pt>
                <c:pt idx="61">
                  <c:v>8.4999999999999992E-2</c:v>
                </c:pt>
                <c:pt idx="62">
                  <c:v>9.11E-2</c:v>
                </c:pt>
                <c:pt idx="63">
                  <c:v>9.7299999999999998E-2</c:v>
                </c:pt>
                <c:pt idx="64">
                  <c:v>0.10329999999999999</c:v>
                </c:pt>
                <c:pt idx="65">
                  <c:v>0.11539999999999999</c:v>
                </c:pt>
                <c:pt idx="66">
                  <c:v>0.12740000000000001</c:v>
                </c:pt>
                <c:pt idx="67">
                  <c:v>0.13930000000000001</c:v>
                </c:pt>
                <c:pt idx="68">
                  <c:v>0.1512</c:v>
                </c:pt>
                <c:pt idx="69">
                  <c:v>0.16299999999999998</c:v>
                </c:pt>
                <c:pt idx="70">
                  <c:v>0.17480000000000001</c:v>
                </c:pt>
                <c:pt idx="71">
                  <c:v>0.18660000000000002</c:v>
                </c:pt>
                <c:pt idx="72">
                  <c:v>0.19850000000000001</c:v>
                </c:pt>
                <c:pt idx="73">
                  <c:v>0.2104</c:v>
                </c:pt>
                <c:pt idx="74">
                  <c:v>0.2223</c:v>
                </c:pt>
                <c:pt idx="75">
                  <c:v>0.23420000000000002</c:v>
                </c:pt>
                <c:pt idx="76">
                  <c:v>0.25830000000000003</c:v>
                </c:pt>
                <c:pt idx="77">
                  <c:v>0.28849999999999998</c:v>
                </c:pt>
                <c:pt idx="78">
                  <c:v>0.31900000000000001</c:v>
                </c:pt>
                <c:pt idx="79">
                  <c:v>0.34970000000000001</c:v>
                </c:pt>
                <c:pt idx="80">
                  <c:v>0.38059999999999999</c:v>
                </c:pt>
                <c:pt idx="81">
                  <c:v>0.41159999999999997</c:v>
                </c:pt>
                <c:pt idx="82">
                  <c:v>0.44259999999999999</c:v>
                </c:pt>
                <c:pt idx="83">
                  <c:v>0.47370000000000001</c:v>
                </c:pt>
                <c:pt idx="84">
                  <c:v>0.50490000000000002</c:v>
                </c:pt>
                <c:pt idx="85">
                  <c:v>0.56719999999999993</c:v>
                </c:pt>
                <c:pt idx="86">
                  <c:v>0.62949999999999995</c:v>
                </c:pt>
                <c:pt idx="87">
                  <c:v>0.69159999999999999</c:v>
                </c:pt>
                <c:pt idx="88">
                  <c:v>0.75359999999999994</c:v>
                </c:pt>
                <c:pt idx="89">
                  <c:v>0.81540000000000001</c:v>
                </c:pt>
                <c:pt idx="90">
                  <c:v>0.8771000000000001</c:v>
                </c:pt>
                <c:pt idx="91" formatCode="0.00">
                  <c:v>1</c:v>
                </c:pt>
                <c:pt idx="92" formatCode="0.00">
                  <c:v>1.1200000000000001</c:v>
                </c:pt>
                <c:pt idx="93" formatCode="0.00">
                  <c:v>1.25</c:v>
                </c:pt>
                <c:pt idx="94" formatCode="0.00">
                  <c:v>1.37</c:v>
                </c:pt>
                <c:pt idx="95" formatCode="0.00">
                  <c:v>1.49</c:v>
                </c:pt>
                <c:pt idx="96" formatCode="0.00">
                  <c:v>1.61</c:v>
                </c:pt>
                <c:pt idx="97" formatCode="0.00">
                  <c:v>1.74</c:v>
                </c:pt>
                <c:pt idx="98" formatCode="0.00">
                  <c:v>1.86</c:v>
                </c:pt>
                <c:pt idx="99" formatCode="0.00">
                  <c:v>1.99</c:v>
                </c:pt>
                <c:pt idx="100" formatCode="0.00">
                  <c:v>2.11</c:v>
                </c:pt>
                <c:pt idx="101" formatCode="0.00">
                  <c:v>2.2400000000000002</c:v>
                </c:pt>
                <c:pt idx="102" formatCode="0.00">
                  <c:v>2.4900000000000002</c:v>
                </c:pt>
                <c:pt idx="103" formatCode="0.00">
                  <c:v>2.8</c:v>
                </c:pt>
                <c:pt idx="104" formatCode="0.00">
                  <c:v>3.11</c:v>
                </c:pt>
                <c:pt idx="105" formatCode="0.00">
                  <c:v>3.42</c:v>
                </c:pt>
                <c:pt idx="106" formatCode="0.00">
                  <c:v>3.72</c:v>
                </c:pt>
                <c:pt idx="107" formatCode="0.00">
                  <c:v>4.01</c:v>
                </c:pt>
                <c:pt idx="108" formatCode="0.00">
                  <c:v>4.3</c:v>
                </c:pt>
                <c:pt idx="109" formatCode="0.00">
                  <c:v>4.57</c:v>
                </c:pt>
                <c:pt idx="110" formatCode="0.00">
                  <c:v>4.84</c:v>
                </c:pt>
                <c:pt idx="111" formatCode="0.00">
                  <c:v>5.35</c:v>
                </c:pt>
                <c:pt idx="112" formatCode="0.00">
                  <c:v>5.82</c:v>
                </c:pt>
                <c:pt idx="113" formatCode="0.00">
                  <c:v>6.26</c:v>
                </c:pt>
                <c:pt idx="114" formatCode="0.00">
                  <c:v>6.66</c:v>
                </c:pt>
                <c:pt idx="115" formatCode="0.00">
                  <c:v>7.05</c:v>
                </c:pt>
                <c:pt idx="116" formatCode="0.00">
                  <c:v>7.41</c:v>
                </c:pt>
                <c:pt idx="117" formatCode="0.00">
                  <c:v>8.07</c:v>
                </c:pt>
                <c:pt idx="118" formatCode="0.00">
                  <c:v>8.67</c:v>
                </c:pt>
                <c:pt idx="119" formatCode="0.00">
                  <c:v>9.23</c:v>
                </c:pt>
                <c:pt idx="120" formatCode="0.00">
                  <c:v>9.74</c:v>
                </c:pt>
                <c:pt idx="121" formatCode="0.00">
                  <c:v>10.23</c:v>
                </c:pt>
                <c:pt idx="122" formatCode="0.00">
                  <c:v>10.68</c:v>
                </c:pt>
                <c:pt idx="123" formatCode="0.00">
                  <c:v>11.12</c:v>
                </c:pt>
                <c:pt idx="124" formatCode="0.00">
                  <c:v>11.54</c:v>
                </c:pt>
                <c:pt idx="125" formatCode="0.00">
                  <c:v>11.94</c:v>
                </c:pt>
                <c:pt idx="126" formatCode="0.00">
                  <c:v>12.32</c:v>
                </c:pt>
                <c:pt idx="127" formatCode="0.00">
                  <c:v>12.7</c:v>
                </c:pt>
                <c:pt idx="128" formatCode="0.00">
                  <c:v>13.42</c:v>
                </c:pt>
                <c:pt idx="129" formatCode="0.00">
                  <c:v>14.27</c:v>
                </c:pt>
                <c:pt idx="130" formatCode="0.00">
                  <c:v>15.08</c:v>
                </c:pt>
                <c:pt idx="131" formatCode="0.00">
                  <c:v>15.86</c:v>
                </c:pt>
                <c:pt idx="132" formatCode="0.00">
                  <c:v>16.62</c:v>
                </c:pt>
                <c:pt idx="133" formatCode="0.00">
                  <c:v>17.350000000000001</c:v>
                </c:pt>
                <c:pt idx="134" formatCode="0.00">
                  <c:v>18.059999999999999</c:v>
                </c:pt>
                <c:pt idx="135" formatCode="0.00">
                  <c:v>18.75</c:v>
                </c:pt>
                <c:pt idx="136" formatCode="0.00">
                  <c:v>19.43</c:v>
                </c:pt>
                <c:pt idx="137" formatCode="0.00">
                  <c:v>20.76</c:v>
                </c:pt>
                <c:pt idx="138" formatCode="0.00">
                  <c:v>22.04</c:v>
                </c:pt>
                <c:pt idx="139" formatCode="0.00">
                  <c:v>23.3</c:v>
                </c:pt>
                <c:pt idx="140" formatCode="0.00">
                  <c:v>24.53</c:v>
                </c:pt>
                <c:pt idx="141" formatCode="0.00">
                  <c:v>25.74</c:v>
                </c:pt>
                <c:pt idx="142" formatCode="0.00">
                  <c:v>26.93</c:v>
                </c:pt>
                <c:pt idx="143" formatCode="0.00">
                  <c:v>29.28</c:v>
                </c:pt>
                <c:pt idx="144" formatCode="0.00">
                  <c:v>31.59</c:v>
                </c:pt>
                <c:pt idx="145" formatCode="0.00">
                  <c:v>33.869999999999997</c:v>
                </c:pt>
                <c:pt idx="146" formatCode="0.00">
                  <c:v>36.119999999999997</c:v>
                </c:pt>
                <c:pt idx="147" formatCode="0.00">
                  <c:v>38.369999999999997</c:v>
                </c:pt>
                <c:pt idx="148" formatCode="0.00">
                  <c:v>40.6</c:v>
                </c:pt>
                <c:pt idx="149" formatCode="0.00">
                  <c:v>42.82</c:v>
                </c:pt>
                <c:pt idx="150" formatCode="0.00">
                  <c:v>45.05</c:v>
                </c:pt>
                <c:pt idx="151" formatCode="0.00">
                  <c:v>47.27</c:v>
                </c:pt>
                <c:pt idx="152" formatCode="0.00">
                  <c:v>49.5</c:v>
                </c:pt>
                <c:pt idx="153" formatCode="0.00">
                  <c:v>51.73</c:v>
                </c:pt>
                <c:pt idx="154" formatCode="0.00">
                  <c:v>56.21</c:v>
                </c:pt>
                <c:pt idx="155" formatCode="0.00">
                  <c:v>61.86</c:v>
                </c:pt>
                <c:pt idx="156" formatCode="0.00">
                  <c:v>67.569999999999993</c:v>
                </c:pt>
                <c:pt idx="157" formatCode="0.00">
                  <c:v>73.37</c:v>
                </c:pt>
                <c:pt idx="158" formatCode="0.00">
                  <c:v>79.25</c:v>
                </c:pt>
                <c:pt idx="159" formatCode="0.00">
                  <c:v>85.22</c:v>
                </c:pt>
                <c:pt idx="160" formatCode="0.00">
                  <c:v>91.3</c:v>
                </c:pt>
                <c:pt idx="161" formatCode="0.00">
                  <c:v>97.48</c:v>
                </c:pt>
                <c:pt idx="162" formatCode="0.00">
                  <c:v>103.76</c:v>
                </c:pt>
                <c:pt idx="163" formatCode="0.00">
                  <c:v>116.65</c:v>
                </c:pt>
                <c:pt idx="164" formatCode="0.00">
                  <c:v>129.97999999999999</c:v>
                </c:pt>
                <c:pt idx="165" formatCode="0.00">
                  <c:v>143.72999999999999</c:v>
                </c:pt>
                <c:pt idx="166" formatCode="0.00">
                  <c:v>157.88</c:v>
                </c:pt>
                <c:pt idx="167" formatCode="0.00">
                  <c:v>172.4</c:v>
                </c:pt>
                <c:pt idx="168" formatCode="0.00">
                  <c:v>187.25</c:v>
                </c:pt>
                <c:pt idx="169" formatCode="0.00">
                  <c:v>218.11</c:v>
                </c:pt>
                <c:pt idx="170" formatCode="0.00">
                  <c:v>250.73</c:v>
                </c:pt>
                <c:pt idx="171" formatCode="0.00">
                  <c:v>285.16000000000003</c:v>
                </c:pt>
                <c:pt idx="172" formatCode="0.00">
                  <c:v>321.33999999999997</c:v>
                </c:pt>
                <c:pt idx="173" formatCode="0.00">
                  <c:v>359.24</c:v>
                </c:pt>
                <c:pt idx="174" formatCode="0.00">
                  <c:v>398.84</c:v>
                </c:pt>
                <c:pt idx="175" formatCode="0.00">
                  <c:v>440.1</c:v>
                </c:pt>
                <c:pt idx="176" formatCode="0.00">
                  <c:v>483</c:v>
                </c:pt>
                <c:pt idx="177" formatCode="0.00">
                  <c:v>527.49</c:v>
                </c:pt>
                <c:pt idx="178" formatCode="0.00">
                  <c:v>573.55999999999995</c:v>
                </c:pt>
                <c:pt idx="179" formatCode="0.00">
                  <c:v>621.16999999999996</c:v>
                </c:pt>
                <c:pt idx="180" formatCode="0.00">
                  <c:v>720.88</c:v>
                </c:pt>
                <c:pt idx="181" formatCode="0.00">
                  <c:v>853.71</c:v>
                </c:pt>
                <c:pt idx="182" formatCode="0.00">
                  <c:v>995.33</c:v>
                </c:pt>
                <c:pt idx="183" formatCode="0.0">
                  <c:v>1150</c:v>
                </c:pt>
                <c:pt idx="184" formatCode="0.0">
                  <c:v>1300</c:v>
                </c:pt>
                <c:pt idx="185" formatCode="0.0">
                  <c:v>1470</c:v>
                </c:pt>
                <c:pt idx="186" formatCode="0.0">
                  <c:v>1640</c:v>
                </c:pt>
                <c:pt idx="187" formatCode="0.0">
                  <c:v>1820</c:v>
                </c:pt>
                <c:pt idx="188" formatCode="0.0">
                  <c:v>2009.9999999999998</c:v>
                </c:pt>
                <c:pt idx="189" formatCode="0.0">
                  <c:v>2410</c:v>
                </c:pt>
                <c:pt idx="190" formatCode="0.0">
                  <c:v>2830</c:v>
                </c:pt>
                <c:pt idx="191" formatCode="0.0">
                  <c:v>3270</c:v>
                </c:pt>
                <c:pt idx="192" formatCode="0.0">
                  <c:v>3730</c:v>
                </c:pt>
                <c:pt idx="193" formatCode="0.0">
                  <c:v>4220</c:v>
                </c:pt>
                <c:pt idx="194" formatCode="0.0">
                  <c:v>4720</c:v>
                </c:pt>
                <c:pt idx="195" formatCode="0.0">
                  <c:v>5780</c:v>
                </c:pt>
                <c:pt idx="196" formatCode="0.0">
                  <c:v>6900</c:v>
                </c:pt>
                <c:pt idx="197" formatCode="0.0">
                  <c:v>8080</c:v>
                </c:pt>
                <c:pt idx="198" formatCode="0.0">
                  <c:v>9310</c:v>
                </c:pt>
                <c:pt idx="199" formatCode="0.0">
                  <c:v>10580</c:v>
                </c:pt>
                <c:pt idx="200" formatCode="0.0">
                  <c:v>11900</c:v>
                </c:pt>
                <c:pt idx="201" formatCode="0.0">
                  <c:v>13240</c:v>
                </c:pt>
                <c:pt idx="202" formatCode="0.0">
                  <c:v>14620</c:v>
                </c:pt>
                <c:pt idx="203" formatCode="0.0">
                  <c:v>16030.000000000002</c:v>
                </c:pt>
                <c:pt idx="204" formatCode="0.0">
                  <c:v>17460</c:v>
                </c:pt>
                <c:pt idx="205" formatCode="0.0">
                  <c:v>18920</c:v>
                </c:pt>
                <c:pt idx="206" formatCode="0.0">
                  <c:v>21890</c:v>
                </c:pt>
                <c:pt idx="207" formatCode="0.0">
                  <c:v>25700</c:v>
                </c:pt>
                <c:pt idx="208" formatCode="0.0">
                  <c:v>27720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2C-476A-8438-D9B9CC63BABA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old238U_CaKFe2As2!$D$20:$D$228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old238U_CaKFe2As2!$M$20:$M$228</c:f>
              <c:numCache>
                <c:formatCode>0.000</c:formatCode>
                <c:ptCount val="209"/>
                <c:pt idx="0">
                  <c:v>1.5E-3</c:v>
                </c:pt>
                <c:pt idx="1">
                  <c:v>1.6000000000000001E-3</c:v>
                </c:pt>
                <c:pt idx="2">
                  <c:v>1.6000000000000001E-3</c:v>
                </c:pt>
                <c:pt idx="3">
                  <c:v>1.7000000000000001E-3</c:v>
                </c:pt>
                <c:pt idx="4">
                  <c:v>1.7000000000000001E-3</c:v>
                </c:pt>
                <c:pt idx="5">
                  <c:v>1.8E-3</c:v>
                </c:pt>
                <c:pt idx="6">
                  <c:v>1.8E-3</c:v>
                </c:pt>
                <c:pt idx="7">
                  <c:v>1.9E-3</c:v>
                </c:pt>
                <c:pt idx="8">
                  <c:v>2E-3</c:v>
                </c:pt>
                <c:pt idx="9">
                  <c:v>2.1000000000000003E-3</c:v>
                </c:pt>
                <c:pt idx="10">
                  <c:v>2.1000000000000003E-3</c:v>
                </c:pt>
                <c:pt idx="11">
                  <c:v>2.1999999999999997E-3</c:v>
                </c:pt>
                <c:pt idx="12">
                  <c:v>2.3E-3</c:v>
                </c:pt>
                <c:pt idx="13">
                  <c:v>2.4000000000000002E-3</c:v>
                </c:pt>
                <c:pt idx="14">
                  <c:v>2.5000000000000001E-3</c:v>
                </c:pt>
                <c:pt idx="15">
                  <c:v>2.5999999999999999E-3</c:v>
                </c:pt>
                <c:pt idx="16">
                  <c:v>2.8E-3</c:v>
                </c:pt>
                <c:pt idx="17">
                  <c:v>2.9000000000000002E-3</c:v>
                </c:pt>
                <c:pt idx="18">
                  <c:v>3.0000000000000001E-3</c:v>
                </c:pt>
                <c:pt idx="19">
                  <c:v>3.0000000000000001E-3</c:v>
                </c:pt>
                <c:pt idx="20">
                  <c:v>3.0999999999999999E-3</c:v>
                </c:pt>
                <c:pt idx="21">
                  <c:v>3.2000000000000002E-3</c:v>
                </c:pt>
                <c:pt idx="22">
                  <c:v>3.3E-3</c:v>
                </c:pt>
                <c:pt idx="23">
                  <c:v>3.4000000000000002E-3</c:v>
                </c:pt>
                <c:pt idx="24">
                  <c:v>3.5999999999999999E-3</c:v>
                </c:pt>
                <c:pt idx="25">
                  <c:v>3.6999999999999997E-3</c:v>
                </c:pt>
                <c:pt idx="26">
                  <c:v>3.8999999999999998E-3</c:v>
                </c:pt>
                <c:pt idx="27">
                  <c:v>4.1000000000000003E-3</c:v>
                </c:pt>
                <c:pt idx="28">
                  <c:v>4.3E-3</c:v>
                </c:pt>
                <c:pt idx="29">
                  <c:v>4.3999999999999994E-3</c:v>
                </c:pt>
                <c:pt idx="30">
                  <c:v>4.5999999999999999E-3</c:v>
                </c:pt>
                <c:pt idx="31">
                  <c:v>4.7000000000000002E-3</c:v>
                </c:pt>
                <c:pt idx="32">
                  <c:v>4.8999999999999998E-3</c:v>
                </c:pt>
                <c:pt idx="33">
                  <c:v>5.0999999999999995E-3</c:v>
                </c:pt>
                <c:pt idx="34">
                  <c:v>5.4000000000000003E-3</c:v>
                </c:pt>
                <c:pt idx="35">
                  <c:v>5.7000000000000002E-3</c:v>
                </c:pt>
                <c:pt idx="36">
                  <c:v>5.8999999999999999E-3</c:v>
                </c:pt>
                <c:pt idx="37">
                  <c:v>6.0999999999999995E-3</c:v>
                </c:pt>
                <c:pt idx="38">
                  <c:v>6.4000000000000003E-3</c:v>
                </c:pt>
                <c:pt idx="39">
                  <c:v>6.8000000000000005E-3</c:v>
                </c:pt>
                <c:pt idx="40">
                  <c:v>7.1999999999999998E-3</c:v>
                </c:pt>
                <c:pt idx="41">
                  <c:v>7.7000000000000002E-3</c:v>
                </c:pt>
                <c:pt idx="42">
                  <c:v>8.0000000000000002E-3</c:v>
                </c:pt>
                <c:pt idx="43">
                  <c:v>8.4000000000000012E-3</c:v>
                </c:pt>
                <c:pt idx="44">
                  <c:v>8.7999999999999988E-3</c:v>
                </c:pt>
                <c:pt idx="45">
                  <c:v>9.1999999999999998E-3</c:v>
                </c:pt>
                <c:pt idx="46">
                  <c:v>9.4999999999999998E-3</c:v>
                </c:pt>
                <c:pt idx="47">
                  <c:v>9.9000000000000008E-3</c:v>
                </c:pt>
                <c:pt idx="48">
                  <c:v>1.0199999999999999E-2</c:v>
                </c:pt>
                <c:pt idx="49">
                  <c:v>1.0499999999999999E-2</c:v>
                </c:pt>
                <c:pt idx="50">
                  <c:v>1.12E-2</c:v>
                </c:pt>
                <c:pt idx="51">
                  <c:v>1.2E-2</c:v>
                </c:pt>
                <c:pt idx="52">
                  <c:v>1.2800000000000001E-2</c:v>
                </c:pt>
                <c:pt idx="53">
                  <c:v>1.3500000000000002E-2</c:v>
                </c:pt>
                <c:pt idx="54">
                  <c:v>1.4299999999999998E-2</c:v>
                </c:pt>
                <c:pt idx="55">
                  <c:v>1.4999999999999999E-2</c:v>
                </c:pt>
                <c:pt idx="56">
                  <c:v>1.5699999999999999E-2</c:v>
                </c:pt>
                <c:pt idx="57">
                  <c:v>1.6400000000000001E-2</c:v>
                </c:pt>
                <c:pt idx="58">
                  <c:v>1.7100000000000001E-2</c:v>
                </c:pt>
                <c:pt idx="59">
                  <c:v>1.84E-2</c:v>
                </c:pt>
                <c:pt idx="60">
                  <c:v>1.9800000000000002E-2</c:v>
                </c:pt>
                <c:pt idx="61">
                  <c:v>2.1100000000000001E-2</c:v>
                </c:pt>
                <c:pt idx="62">
                  <c:v>2.24E-2</c:v>
                </c:pt>
                <c:pt idx="63">
                  <c:v>2.3599999999999999E-2</c:v>
                </c:pt>
                <c:pt idx="64">
                  <c:v>2.4899999999999999E-2</c:v>
                </c:pt>
                <c:pt idx="65">
                  <c:v>2.7400000000000001E-2</c:v>
                </c:pt>
                <c:pt idx="66">
                  <c:v>2.98E-2</c:v>
                </c:pt>
                <c:pt idx="67">
                  <c:v>3.2100000000000004E-2</c:v>
                </c:pt>
                <c:pt idx="68">
                  <c:v>3.44E-2</c:v>
                </c:pt>
                <c:pt idx="69">
                  <c:v>3.6699999999999997E-2</c:v>
                </c:pt>
                <c:pt idx="70">
                  <c:v>3.8900000000000004E-2</c:v>
                </c:pt>
                <c:pt idx="71">
                  <c:v>4.1099999999999998E-2</c:v>
                </c:pt>
                <c:pt idx="72">
                  <c:v>4.3299999999999998E-2</c:v>
                </c:pt>
                <c:pt idx="73">
                  <c:v>4.5499999999999999E-2</c:v>
                </c:pt>
                <c:pt idx="74">
                  <c:v>4.7599999999999996E-2</c:v>
                </c:pt>
                <c:pt idx="75">
                  <c:v>4.9700000000000001E-2</c:v>
                </c:pt>
                <c:pt idx="76">
                  <c:v>5.4000000000000006E-2</c:v>
                </c:pt>
                <c:pt idx="77">
                  <c:v>5.9199999999999996E-2</c:v>
                </c:pt>
                <c:pt idx="78">
                  <c:v>6.4299999999999996E-2</c:v>
                </c:pt>
                <c:pt idx="79">
                  <c:v>6.93E-2</c:v>
                </c:pt>
                <c:pt idx="80">
                  <c:v>7.4300000000000005E-2</c:v>
                </c:pt>
                <c:pt idx="81">
                  <c:v>7.9100000000000004E-2</c:v>
                </c:pt>
                <c:pt idx="82">
                  <c:v>8.3799999999999999E-2</c:v>
                </c:pt>
                <c:pt idx="83">
                  <c:v>8.8499999999999995E-2</c:v>
                </c:pt>
                <c:pt idx="84">
                  <c:v>9.2999999999999999E-2</c:v>
                </c:pt>
                <c:pt idx="85">
                  <c:v>0.10200000000000001</c:v>
                </c:pt>
                <c:pt idx="86">
                  <c:v>0.1106</c:v>
                </c:pt>
                <c:pt idx="87">
                  <c:v>0.11879999999999999</c:v>
                </c:pt>
                <c:pt idx="88">
                  <c:v>0.12669999999999998</c:v>
                </c:pt>
                <c:pt idx="89">
                  <c:v>0.1343</c:v>
                </c:pt>
                <c:pt idx="90">
                  <c:v>0.1416</c:v>
                </c:pt>
                <c:pt idx="91">
                  <c:v>0.156</c:v>
                </c:pt>
                <c:pt idx="92">
                  <c:v>0.16950000000000001</c:v>
                </c:pt>
                <c:pt idx="93">
                  <c:v>0.18229999999999999</c:v>
                </c:pt>
                <c:pt idx="94">
                  <c:v>0.19450000000000001</c:v>
                </c:pt>
                <c:pt idx="95">
                  <c:v>0.20619999999999999</c:v>
                </c:pt>
                <c:pt idx="96">
                  <c:v>0.21749999999999997</c:v>
                </c:pt>
                <c:pt idx="97">
                  <c:v>0.22839999999999999</c:v>
                </c:pt>
                <c:pt idx="98">
                  <c:v>0.23910000000000001</c:v>
                </c:pt>
                <c:pt idx="99">
                  <c:v>0.24940000000000001</c:v>
                </c:pt>
                <c:pt idx="100">
                  <c:v>0.25939999999999996</c:v>
                </c:pt>
                <c:pt idx="101">
                  <c:v>0.26919999999999999</c:v>
                </c:pt>
                <c:pt idx="102">
                  <c:v>0.28900000000000003</c:v>
                </c:pt>
                <c:pt idx="103">
                  <c:v>0.31290000000000001</c:v>
                </c:pt>
                <c:pt idx="104">
                  <c:v>0.33510000000000001</c:v>
                </c:pt>
                <c:pt idx="105">
                  <c:v>0.35560000000000003</c:v>
                </c:pt>
                <c:pt idx="106">
                  <c:v>0.3745</c:v>
                </c:pt>
                <c:pt idx="107">
                  <c:v>0.39200000000000002</c:v>
                </c:pt>
                <c:pt idx="108">
                  <c:v>0.40789999999999998</c:v>
                </c:pt>
                <c:pt idx="109">
                  <c:v>0.42249999999999999</c:v>
                </c:pt>
                <c:pt idx="110">
                  <c:v>0.43590000000000001</c:v>
                </c:pt>
                <c:pt idx="111">
                  <c:v>0.46200000000000002</c:v>
                </c:pt>
                <c:pt idx="112">
                  <c:v>0.48369999999999996</c:v>
                </c:pt>
                <c:pt idx="113">
                  <c:v>0.50190000000000001</c:v>
                </c:pt>
                <c:pt idx="114">
                  <c:v>0.51740000000000008</c:v>
                </c:pt>
                <c:pt idx="115">
                  <c:v>0.53070000000000006</c:v>
                </c:pt>
                <c:pt idx="116">
                  <c:v>0.54210000000000003</c:v>
                </c:pt>
                <c:pt idx="117">
                  <c:v>0.56489999999999996</c:v>
                </c:pt>
                <c:pt idx="118">
                  <c:v>0.58279999999999998</c:v>
                </c:pt>
                <c:pt idx="119">
                  <c:v>0.59729999999999994</c:v>
                </c:pt>
                <c:pt idx="120">
                  <c:v>0.60949999999999993</c:v>
                </c:pt>
                <c:pt idx="121">
                  <c:v>0.61980000000000002</c:v>
                </c:pt>
                <c:pt idx="122">
                  <c:v>0.62880000000000003</c:v>
                </c:pt>
                <c:pt idx="123">
                  <c:v>0.63670000000000004</c:v>
                </c:pt>
                <c:pt idx="124">
                  <c:v>0.64379999999999993</c:v>
                </c:pt>
                <c:pt idx="125">
                  <c:v>0.65010000000000001</c:v>
                </c:pt>
                <c:pt idx="126">
                  <c:v>0.65590000000000004</c:v>
                </c:pt>
                <c:pt idx="127">
                  <c:v>0.66120000000000001</c:v>
                </c:pt>
                <c:pt idx="128">
                  <c:v>0.67449999999999999</c:v>
                </c:pt>
                <c:pt idx="129">
                  <c:v>0.69089999999999996</c:v>
                </c:pt>
                <c:pt idx="130">
                  <c:v>0.70510000000000006</c:v>
                </c:pt>
                <c:pt idx="131">
                  <c:v>0.71779999999999999</c:v>
                </c:pt>
                <c:pt idx="132">
                  <c:v>0.72919999999999996</c:v>
                </c:pt>
                <c:pt idx="133">
                  <c:v>0.73960000000000004</c:v>
                </c:pt>
                <c:pt idx="134">
                  <c:v>0.74930000000000008</c:v>
                </c:pt>
                <c:pt idx="135">
                  <c:v>0.75829999999999997</c:v>
                </c:pt>
                <c:pt idx="136">
                  <c:v>0.76669999999999994</c:v>
                </c:pt>
                <c:pt idx="137">
                  <c:v>0.79330000000000001</c:v>
                </c:pt>
                <c:pt idx="138">
                  <c:v>0.81730000000000003</c:v>
                </c:pt>
                <c:pt idx="139">
                  <c:v>0.83940000000000003</c:v>
                </c:pt>
                <c:pt idx="140">
                  <c:v>0.8599</c:v>
                </c:pt>
                <c:pt idx="141">
                  <c:v>0.87929999999999997</c:v>
                </c:pt>
                <c:pt idx="142">
                  <c:v>0.89770000000000005</c:v>
                </c:pt>
                <c:pt idx="143">
                  <c:v>0.96099999999999997</c:v>
                </c:pt>
                <c:pt idx="144" formatCode="0.00">
                  <c:v>1.02</c:v>
                </c:pt>
                <c:pt idx="145" formatCode="0.00">
                  <c:v>1.07</c:v>
                </c:pt>
                <c:pt idx="146" formatCode="0.00">
                  <c:v>1.1200000000000001</c:v>
                </c:pt>
                <c:pt idx="147" formatCode="0.00">
                  <c:v>1.17</c:v>
                </c:pt>
                <c:pt idx="148" formatCode="0.00">
                  <c:v>1.21</c:v>
                </c:pt>
                <c:pt idx="149" formatCode="0.00">
                  <c:v>1.25</c:v>
                </c:pt>
                <c:pt idx="150" formatCode="0.00">
                  <c:v>1.29</c:v>
                </c:pt>
                <c:pt idx="151" formatCode="0.00">
                  <c:v>1.33</c:v>
                </c:pt>
                <c:pt idx="152" formatCode="0.00">
                  <c:v>1.37</c:v>
                </c:pt>
                <c:pt idx="153" formatCode="0.00">
                  <c:v>1.41</c:v>
                </c:pt>
                <c:pt idx="154" formatCode="0.00">
                  <c:v>1.55</c:v>
                </c:pt>
                <c:pt idx="155" formatCode="0.00">
                  <c:v>1.74</c:v>
                </c:pt>
                <c:pt idx="156" formatCode="0.00">
                  <c:v>1.93</c:v>
                </c:pt>
                <c:pt idx="157" formatCode="0.00">
                  <c:v>2.09</c:v>
                </c:pt>
                <c:pt idx="158" formatCode="0.00">
                  <c:v>2.2599999999999998</c:v>
                </c:pt>
                <c:pt idx="159" formatCode="0.00">
                  <c:v>2.41</c:v>
                </c:pt>
                <c:pt idx="160" formatCode="0.00">
                  <c:v>2.56</c:v>
                </c:pt>
                <c:pt idx="161" formatCode="0.00">
                  <c:v>2.71</c:v>
                </c:pt>
                <c:pt idx="162" formatCode="0.00">
                  <c:v>2.85</c:v>
                </c:pt>
                <c:pt idx="163" formatCode="0.00">
                  <c:v>3.39</c:v>
                </c:pt>
                <c:pt idx="164" formatCode="0.00">
                  <c:v>3.88</c:v>
                </c:pt>
                <c:pt idx="165" formatCode="0.00">
                  <c:v>4.34</c:v>
                </c:pt>
                <c:pt idx="166" formatCode="0.00">
                  <c:v>4.79</c:v>
                </c:pt>
                <c:pt idx="167" formatCode="0.00">
                  <c:v>5.21</c:v>
                </c:pt>
                <c:pt idx="168" formatCode="0.00">
                  <c:v>5.62</c:v>
                </c:pt>
                <c:pt idx="169" formatCode="0.00">
                  <c:v>7.12</c:v>
                </c:pt>
                <c:pt idx="170" formatCode="0.00">
                  <c:v>8.49</c:v>
                </c:pt>
                <c:pt idx="171" formatCode="0.00">
                  <c:v>9.7899999999999991</c:v>
                </c:pt>
                <c:pt idx="172" formatCode="0.00">
                  <c:v>11.05</c:v>
                </c:pt>
                <c:pt idx="173" formatCode="0.00">
                  <c:v>12.29</c:v>
                </c:pt>
                <c:pt idx="174" formatCode="0.00">
                  <c:v>13.51</c:v>
                </c:pt>
                <c:pt idx="175" formatCode="0.00">
                  <c:v>14.72</c:v>
                </c:pt>
                <c:pt idx="176" formatCode="0.00">
                  <c:v>15.92</c:v>
                </c:pt>
                <c:pt idx="177" formatCode="0.00">
                  <c:v>17.13</c:v>
                </c:pt>
                <c:pt idx="178" formatCode="0.00">
                  <c:v>18.329999999999998</c:v>
                </c:pt>
                <c:pt idx="179" formatCode="0.00">
                  <c:v>19.53</c:v>
                </c:pt>
                <c:pt idx="180" formatCode="0.00">
                  <c:v>24.1</c:v>
                </c:pt>
                <c:pt idx="181" formatCode="0.00">
                  <c:v>30.57</c:v>
                </c:pt>
                <c:pt idx="182" formatCode="0.00">
                  <c:v>36.549999999999997</c:v>
                </c:pt>
                <c:pt idx="183" formatCode="0.00">
                  <c:v>42.28</c:v>
                </c:pt>
                <c:pt idx="184" formatCode="0.00">
                  <c:v>47.84</c:v>
                </c:pt>
                <c:pt idx="185" formatCode="0.00">
                  <c:v>53.29</c:v>
                </c:pt>
                <c:pt idx="186" formatCode="0.00">
                  <c:v>58.68</c:v>
                </c:pt>
                <c:pt idx="187" formatCode="0.00">
                  <c:v>64.010000000000005</c:v>
                </c:pt>
                <c:pt idx="188" formatCode="0.00">
                  <c:v>69.290000000000006</c:v>
                </c:pt>
                <c:pt idx="189" formatCode="0.00">
                  <c:v>89</c:v>
                </c:pt>
                <c:pt idx="190" formatCode="0.00">
                  <c:v>107</c:v>
                </c:pt>
                <c:pt idx="191" formatCode="0.00">
                  <c:v>124</c:v>
                </c:pt>
                <c:pt idx="192" formatCode="0.00">
                  <c:v>140.36000000000001</c:v>
                </c:pt>
                <c:pt idx="193" formatCode="0.00">
                  <c:v>156.24</c:v>
                </c:pt>
                <c:pt idx="194" formatCode="0.00">
                  <c:v>171.74</c:v>
                </c:pt>
                <c:pt idx="195" formatCode="0.00">
                  <c:v>227.96</c:v>
                </c:pt>
                <c:pt idx="196" formatCode="0.00">
                  <c:v>277.86</c:v>
                </c:pt>
                <c:pt idx="197" formatCode="0.00">
                  <c:v>324.07</c:v>
                </c:pt>
                <c:pt idx="198" formatCode="0.00">
                  <c:v>367.74</c:v>
                </c:pt>
                <c:pt idx="199" formatCode="0.00">
                  <c:v>409.47</c:v>
                </c:pt>
                <c:pt idx="200" formatCode="0.00">
                  <c:v>449.61</c:v>
                </c:pt>
                <c:pt idx="201" formatCode="0.00">
                  <c:v>488.38</c:v>
                </c:pt>
                <c:pt idx="202" formatCode="0.00">
                  <c:v>525.94000000000005</c:v>
                </c:pt>
                <c:pt idx="203" formatCode="0.00">
                  <c:v>562.4</c:v>
                </c:pt>
                <c:pt idx="204" formatCode="0.00">
                  <c:v>597.86</c:v>
                </c:pt>
                <c:pt idx="205" formatCode="0.00">
                  <c:v>632.39</c:v>
                </c:pt>
                <c:pt idx="206" formatCode="0.00">
                  <c:v>759.45</c:v>
                </c:pt>
                <c:pt idx="207" formatCode="0.00">
                  <c:v>931.22</c:v>
                </c:pt>
                <c:pt idx="208" formatCode="0.00">
                  <c:v>973.88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42C-476A-8438-D9B9CC63BABA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old238U_CaKFe2As2!$D$20:$D$228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old238U_CaKFe2As2!$P$20:$P$228</c:f>
              <c:numCache>
                <c:formatCode>0.000</c:formatCode>
                <c:ptCount val="209"/>
                <c:pt idx="0">
                  <c:v>1.0999999999999998E-3</c:v>
                </c:pt>
                <c:pt idx="1">
                  <c:v>1.0999999999999998E-3</c:v>
                </c:pt>
                <c:pt idx="2">
                  <c:v>1.2000000000000001E-3</c:v>
                </c:pt>
                <c:pt idx="3">
                  <c:v>1.2000000000000001E-3</c:v>
                </c:pt>
                <c:pt idx="4">
                  <c:v>1.2999999999999999E-3</c:v>
                </c:pt>
                <c:pt idx="5">
                  <c:v>1.2999999999999999E-3</c:v>
                </c:pt>
                <c:pt idx="6">
                  <c:v>1.2999999999999999E-3</c:v>
                </c:pt>
                <c:pt idx="7">
                  <c:v>1.4E-3</c:v>
                </c:pt>
                <c:pt idx="8">
                  <c:v>1.4E-3</c:v>
                </c:pt>
                <c:pt idx="9">
                  <c:v>1.5E-3</c:v>
                </c:pt>
                <c:pt idx="10">
                  <c:v>1.6000000000000001E-3</c:v>
                </c:pt>
                <c:pt idx="11">
                  <c:v>1.6000000000000001E-3</c:v>
                </c:pt>
                <c:pt idx="12">
                  <c:v>1.7000000000000001E-3</c:v>
                </c:pt>
                <c:pt idx="13">
                  <c:v>1.8E-3</c:v>
                </c:pt>
                <c:pt idx="14">
                  <c:v>1.8E-3</c:v>
                </c:pt>
                <c:pt idx="15">
                  <c:v>1.9E-3</c:v>
                </c:pt>
                <c:pt idx="16">
                  <c:v>2E-3</c:v>
                </c:pt>
                <c:pt idx="17">
                  <c:v>2.1000000000000003E-3</c:v>
                </c:pt>
                <c:pt idx="18">
                  <c:v>2.1999999999999997E-3</c:v>
                </c:pt>
                <c:pt idx="19">
                  <c:v>2.1999999999999997E-3</c:v>
                </c:pt>
                <c:pt idx="20">
                  <c:v>2.3E-3</c:v>
                </c:pt>
                <c:pt idx="21">
                  <c:v>2.4000000000000002E-3</c:v>
                </c:pt>
                <c:pt idx="22">
                  <c:v>2.4000000000000002E-3</c:v>
                </c:pt>
                <c:pt idx="23">
                  <c:v>2.5000000000000001E-3</c:v>
                </c:pt>
                <c:pt idx="24">
                  <c:v>2.5999999999999999E-3</c:v>
                </c:pt>
                <c:pt idx="25">
                  <c:v>2.8E-3</c:v>
                </c:pt>
                <c:pt idx="26">
                  <c:v>2.9000000000000002E-3</c:v>
                </c:pt>
                <c:pt idx="27">
                  <c:v>3.0999999999999999E-3</c:v>
                </c:pt>
                <c:pt idx="28">
                  <c:v>3.2000000000000002E-3</c:v>
                </c:pt>
                <c:pt idx="29">
                  <c:v>3.3E-3</c:v>
                </c:pt>
                <c:pt idx="30">
                  <c:v>3.4000000000000002E-3</c:v>
                </c:pt>
                <c:pt idx="31">
                  <c:v>3.5999999999999999E-3</c:v>
                </c:pt>
                <c:pt idx="32">
                  <c:v>3.6999999999999997E-3</c:v>
                </c:pt>
                <c:pt idx="33">
                  <c:v>3.8999999999999998E-3</c:v>
                </c:pt>
                <c:pt idx="34">
                  <c:v>4.1000000000000003E-3</c:v>
                </c:pt>
                <c:pt idx="35">
                  <c:v>4.3E-3</c:v>
                </c:pt>
                <c:pt idx="36">
                  <c:v>4.4999999999999997E-3</c:v>
                </c:pt>
                <c:pt idx="37">
                  <c:v>4.7000000000000002E-3</c:v>
                </c:pt>
                <c:pt idx="38">
                  <c:v>4.8999999999999998E-3</c:v>
                </c:pt>
                <c:pt idx="39">
                  <c:v>5.3E-3</c:v>
                </c:pt>
                <c:pt idx="40">
                  <c:v>5.5999999999999999E-3</c:v>
                </c:pt>
                <c:pt idx="41">
                  <c:v>6.0000000000000001E-3</c:v>
                </c:pt>
                <c:pt idx="42">
                  <c:v>6.3E-3</c:v>
                </c:pt>
                <c:pt idx="43">
                  <c:v>6.6E-3</c:v>
                </c:pt>
                <c:pt idx="44">
                  <c:v>6.9000000000000008E-3</c:v>
                </c:pt>
                <c:pt idx="45">
                  <c:v>7.1999999999999998E-3</c:v>
                </c:pt>
                <c:pt idx="46">
                  <c:v>7.4999999999999997E-3</c:v>
                </c:pt>
                <c:pt idx="47">
                  <c:v>7.7999999999999996E-3</c:v>
                </c:pt>
                <c:pt idx="48">
                  <c:v>8.0999999999999996E-3</c:v>
                </c:pt>
                <c:pt idx="49">
                  <c:v>8.4000000000000012E-3</c:v>
                </c:pt>
                <c:pt idx="50">
                  <c:v>8.8999999999999999E-3</c:v>
                </c:pt>
                <c:pt idx="51">
                  <c:v>9.6000000000000009E-3</c:v>
                </c:pt>
                <c:pt idx="52">
                  <c:v>1.0199999999999999E-2</c:v>
                </c:pt>
                <c:pt idx="53">
                  <c:v>1.09E-2</c:v>
                </c:pt>
                <c:pt idx="54">
                  <c:v>1.15E-2</c:v>
                </c:pt>
                <c:pt idx="55">
                  <c:v>1.21E-2</c:v>
                </c:pt>
                <c:pt idx="56">
                  <c:v>1.2699999999999999E-2</c:v>
                </c:pt>
                <c:pt idx="57">
                  <c:v>1.3300000000000001E-2</c:v>
                </c:pt>
                <c:pt idx="58">
                  <c:v>1.3800000000000002E-2</c:v>
                </c:pt>
                <c:pt idx="59">
                  <c:v>1.4999999999999999E-2</c:v>
                </c:pt>
                <c:pt idx="60">
                  <c:v>1.61E-2</c:v>
                </c:pt>
                <c:pt idx="61">
                  <c:v>1.7100000000000001E-2</c:v>
                </c:pt>
                <c:pt idx="62">
                  <c:v>1.8200000000000001E-2</c:v>
                </c:pt>
                <c:pt idx="63">
                  <c:v>1.9200000000000002E-2</c:v>
                </c:pt>
                <c:pt idx="64">
                  <c:v>2.0300000000000002E-2</c:v>
                </c:pt>
                <c:pt idx="65">
                  <c:v>2.23E-2</c:v>
                </c:pt>
                <c:pt idx="66">
                  <c:v>2.4299999999999999E-2</c:v>
                </c:pt>
                <c:pt idx="67">
                  <c:v>2.6200000000000001E-2</c:v>
                </c:pt>
                <c:pt idx="68">
                  <c:v>2.8100000000000003E-2</c:v>
                </c:pt>
                <c:pt idx="69">
                  <c:v>0.03</c:v>
                </c:pt>
                <c:pt idx="70">
                  <c:v>3.1899999999999998E-2</c:v>
                </c:pt>
                <c:pt idx="71">
                  <c:v>3.3700000000000001E-2</c:v>
                </c:pt>
                <c:pt idx="72">
                  <c:v>3.5499999999999997E-2</c:v>
                </c:pt>
                <c:pt idx="73">
                  <c:v>3.73E-2</c:v>
                </c:pt>
                <c:pt idx="74">
                  <c:v>3.9100000000000003E-2</c:v>
                </c:pt>
                <c:pt idx="75">
                  <c:v>4.0899999999999999E-2</c:v>
                </c:pt>
                <c:pt idx="76">
                  <c:v>4.4400000000000002E-2</c:v>
                </c:pt>
                <c:pt idx="77">
                  <c:v>4.8799999999999996E-2</c:v>
                </c:pt>
                <c:pt idx="78">
                  <c:v>5.3100000000000001E-2</c:v>
                </c:pt>
                <c:pt idx="79">
                  <c:v>5.7399999999999993E-2</c:v>
                </c:pt>
                <c:pt idx="80">
                  <c:v>6.1699999999999998E-2</c:v>
                </c:pt>
                <c:pt idx="81">
                  <c:v>6.59E-2</c:v>
                </c:pt>
                <c:pt idx="82">
                  <c:v>7.0099999999999996E-2</c:v>
                </c:pt>
                <c:pt idx="83">
                  <c:v>7.4300000000000005E-2</c:v>
                </c:pt>
                <c:pt idx="84">
                  <c:v>7.85E-2</c:v>
                </c:pt>
                <c:pt idx="85">
                  <c:v>8.6699999999999999E-2</c:v>
                </c:pt>
                <c:pt idx="86">
                  <c:v>9.4799999999999995E-2</c:v>
                </c:pt>
                <c:pt idx="87">
                  <c:v>0.1028</c:v>
                </c:pt>
                <c:pt idx="88">
                  <c:v>0.1106</c:v>
                </c:pt>
                <c:pt idx="89">
                  <c:v>0.1183</c:v>
                </c:pt>
                <c:pt idx="90">
                  <c:v>0.1258</c:v>
                </c:pt>
                <c:pt idx="91">
                  <c:v>0.14050000000000001</c:v>
                </c:pt>
                <c:pt idx="92">
                  <c:v>0.15479999999999999</c:v>
                </c:pt>
                <c:pt idx="93">
                  <c:v>0.16870000000000002</c:v>
                </c:pt>
                <c:pt idx="94">
                  <c:v>0.1822</c:v>
                </c:pt>
                <c:pt idx="95">
                  <c:v>0.19550000000000001</c:v>
                </c:pt>
                <c:pt idx="96">
                  <c:v>0.20849999999999999</c:v>
                </c:pt>
                <c:pt idx="97">
                  <c:v>0.22120000000000001</c:v>
                </c:pt>
                <c:pt idx="98">
                  <c:v>0.23370000000000002</c:v>
                </c:pt>
                <c:pt idx="99">
                  <c:v>0.24609999999999999</c:v>
                </c:pt>
                <c:pt idx="100">
                  <c:v>0.25819999999999999</c:v>
                </c:pt>
                <c:pt idx="101">
                  <c:v>0.2702</c:v>
                </c:pt>
                <c:pt idx="102">
                  <c:v>0.29369999999999996</c:v>
                </c:pt>
                <c:pt idx="103">
                  <c:v>0.3221</c:v>
                </c:pt>
                <c:pt idx="104">
                  <c:v>0.34940000000000004</c:v>
                </c:pt>
                <c:pt idx="105">
                  <c:v>0.37559999999999999</c:v>
                </c:pt>
                <c:pt idx="106">
                  <c:v>0.40049999999999997</c:v>
                </c:pt>
                <c:pt idx="107">
                  <c:v>0.42430000000000001</c:v>
                </c:pt>
                <c:pt idx="108">
                  <c:v>0.44679999999999997</c:v>
                </c:pt>
                <c:pt idx="109">
                  <c:v>0.46799999999999997</c:v>
                </c:pt>
                <c:pt idx="110">
                  <c:v>0.48799999999999999</c:v>
                </c:pt>
                <c:pt idx="111">
                  <c:v>0.52439999999999998</c:v>
                </c:pt>
                <c:pt idx="112">
                  <c:v>0.55659999999999998</c:v>
                </c:pt>
                <c:pt idx="113">
                  <c:v>0.58489999999999998</c:v>
                </c:pt>
                <c:pt idx="114">
                  <c:v>0.61</c:v>
                </c:pt>
                <c:pt idx="115">
                  <c:v>0.63230000000000008</c:v>
                </c:pt>
                <c:pt idx="116">
                  <c:v>0.65229999999999999</c:v>
                </c:pt>
                <c:pt idx="117">
                  <c:v>0.68630000000000002</c:v>
                </c:pt>
                <c:pt idx="118">
                  <c:v>0.71440000000000003</c:v>
                </c:pt>
                <c:pt idx="119">
                  <c:v>0.73809999999999998</c:v>
                </c:pt>
                <c:pt idx="120">
                  <c:v>0.75829999999999997</c:v>
                </c:pt>
                <c:pt idx="121">
                  <c:v>0.77590000000000003</c:v>
                </c:pt>
                <c:pt idx="122">
                  <c:v>0.79139999999999999</c:v>
                </c:pt>
                <c:pt idx="123">
                  <c:v>0.80519999999999992</c:v>
                </c:pt>
                <c:pt idx="124">
                  <c:v>0.81759999999999999</c:v>
                </c:pt>
                <c:pt idx="125">
                  <c:v>0.82879999999999998</c:v>
                </c:pt>
                <c:pt idx="126" formatCode="0.00">
                  <c:v>0.83909999999999996</c:v>
                </c:pt>
                <c:pt idx="127" formatCode="0.00">
                  <c:v>0.84860000000000002</c:v>
                </c:pt>
                <c:pt idx="128" formatCode="0.00">
                  <c:v>0.86539999999999995</c:v>
                </c:pt>
                <c:pt idx="129" formatCode="0.00">
                  <c:v>0.88350000000000006</c:v>
                </c:pt>
                <c:pt idx="130" formatCode="0.00">
                  <c:v>0.89910000000000001</c:v>
                </c:pt>
                <c:pt idx="131" formatCode="0.00">
                  <c:v>0.91270000000000007</c:v>
                </c:pt>
                <c:pt idx="132" formatCode="0.00">
                  <c:v>0.92500000000000004</c:v>
                </c:pt>
                <c:pt idx="133" formatCode="0.00">
                  <c:v>0.93599999999999994</c:v>
                </c:pt>
                <c:pt idx="134" formatCode="0.00">
                  <c:v>0.94600000000000006</c:v>
                </c:pt>
                <c:pt idx="135" formatCode="0.00">
                  <c:v>0.95519999999999994</c:v>
                </c:pt>
                <c:pt idx="136" formatCode="0.00">
                  <c:v>0.96379999999999999</c:v>
                </c:pt>
                <c:pt idx="137" formatCode="0.00">
                  <c:v>0.97919999999999996</c:v>
                </c:pt>
                <c:pt idx="138" formatCode="0.00">
                  <c:v>0.9929</c:v>
                </c:pt>
                <c:pt idx="139" formatCode="0.00">
                  <c:v>1.01</c:v>
                </c:pt>
                <c:pt idx="140" formatCode="0.00">
                  <c:v>1.02</c:v>
                </c:pt>
                <c:pt idx="141" formatCode="0.00">
                  <c:v>1.03</c:v>
                </c:pt>
                <c:pt idx="142" formatCode="0.00">
                  <c:v>1.04</c:v>
                </c:pt>
                <c:pt idx="143" formatCode="0.00">
                  <c:v>1.05</c:v>
                </c:pt>
                <c:pt idx="144" formatCode="0.00">
                  <c:v>1.07</c:v>
                </c:pt>
                <c:pt idx="145" formatCode="0.00">
                  <c:v>1.0900000000000001</c:v>
                </c:pt>
                <c:pt idx="146" formatCode="0.00">
                  <c:v>1.1000000000000001</c:v>
                </c:pt>
                <c:pt idx="147" formatCode="0.00">
                  <c:v>1.1100000000000001</c:v>
                </c:pt>
                <c:pt idx="148" formatCode="0.00">
                  <c:v>1.1200000000000001</c:v>
                </c:pt>
                <c:pt idx="149" formatCode="0.00">
                  <c:v>1.1399999999999999</c:v>
                </c:pt>
                <c:pt idx="150" formatCode="0.00">
                  <c:v>1.1499999999999999</c:v>
                </c:pt>
                <c:pt idx="151" formatCode="0.00">
                  <c:v>1.1599999999999999</c:v>
                </c:pt>
                <c:pt idx="152" formatCode="0.00">
                  <c:v>1.17</c:v>
                </c:pt>
                <c:pt idx="153" formatCode="0.00">
                  <c:v>1.18</c:v>
                </c:pt>
                <c:pt idx="154" formatCode="0.00">
                  <c:v>1.2</c:v>
                </c:pt>
                <c:pt idx="155" formatCode="0.00">
                  <c:v>1.22</c:v>
                </c:pt>
                <c:pt idx="156" formatCode="0.00">
                  <c:v>1.24</c:v>
                </c:pt>
                <c:pt idx="157" formatCode="0.00">
                  <c:v>1.27</c:v>
                </c:pt>
                <c:pt idx="158" formatCode="0.00">
                  <c:v>1.29</c:v>
                </c:pt>
                <c:pt idx="159" formatCode="0.00">
                  <c:v>1.31</c:v>
                </c:pt>
                <c:pt idx="160" formatCode="0.00">
                  <c:v>1.33</c:v>
                </c:pt>
                <c:pt idx="161" formatCode="0.00">
                  <c:v>1.36</c:v>
                </c:pt>
                <c:pt idx="162" formatCode="0.00">
                  <c:v>1.38</c:v>
                </c:pt>
                <c:pt idx="163" formatCode="0.00">
                  <c:v>1.42</c:v>
                </c:pt>
                <c:pt idx="164" formatCode="0.00">
                  <c:v>1.47</c:v>
                </c:pt>
                <c:pt idx="165" formatCode="0.00">
                  <c:v>1.51</c:v>
                </c:pt>
                <c:pt idx="166" formatCode="0.00">
                  <c:v>1.56</c:v>
                </c:pt>
                <c:pt idx="167" formatCode="0.00">
                  <c:v>1.61</c:v>
                </c:pt>
                <c:pt idx="168" formatCode="0.00">
                  <c:v>1.66</c:v>
                </c:pt>
                <c:pt idx="169" formatCode="0.00">
                  <c:v>1.76</c:v>
                </c:pt>
                <c:pt idx="170" formatCode="0.00">
                  <c:v>1.87</c:v>
                </c:pt>
                <c:pt idx="171" formatCode="0.00">
                  <c:v>1.98</c:v>
                </c:pt>
                <c:pt idx="172" formatCode="0.00">
                  <c:v>2.1</c:v>
                </c:pt>
                <c:pt idx="173" formatCode="0.00">
                  <c:v>2.2200000000000002</c:v>
                </c:pt>
                <c:pt idx="174" formatCode="0.00">
                  <c:v>2.35</c:v>
                </c:pt>
                <c:pt idx="175" formatCode="0.00">
                  <c:v>2.48</c:v>
                </c:pt>
                <c:pt idx="176" formatCode="0.00">
                  <c:v>2.62</c:v>
                </c:pt>
                <c:pt idx="177" formatCode="0.00">
                  <c:v>2.77</c:v>
                </c:pt>
                <c:pt idx="178" formatCode="0.00">
                  <c:v>2.92</c:v>
                </c:pt>
                <c:pt idx="179" formatCode="0.00">
                  <c:v>3.08</c:v>
                </c:pt>
                <c:pt idx="180" formatCode="0.00">
                  <c:v>3.4</c:v>
                </c:pt>
                <c:pt idx="181" formatCode="0.00">
                  <c:v>3.83</c:v>
                </c:pt>
                <c:pt idx="182" formatCode="0.00">
                  <c:v>4.29</c:v>
                </c:pt>
                <c:pt idx="183" formatCode="0.00">
                  <c:v>4.7699999999999996</c:v>
                </c:pt>
                <c:pt idx="184" formatCode="0.00">
                  <c:v>5.28</c:v>
                </c:pt>
                <c:pt idx="185" formatCode="0.00">
                  <c:v>5.81</c:v>
                </c:pt>
                <c:pt idx="186" formatCode="0.00">
                  <c:v>6.35</c:v>
                </c:pt>
                <c:pt idx="187" formatCode="0.00">
                  <c:v>6.92</c:v>
                </c:pt>
                <c:pt idx="188" formatCode="0.00">
                  <c:v>7.5</c:v>
                </c:pt>
                <c:pt idx="189" formatCode="0.00">
                  <c:v>8.7100000000000009</c:v>
                </c:pt>
                <c:pt idx="190" formatCode="0.00">
                  <c:v>9.99</c:v>
                </c:pt>
                <c:pt idx="191" formatCode="0.00">
                  <c:v>11.31</c:v>
                </c:pt>
                <c:pt idx="192" formatCode="0.00">
                  <c:v>12.68</c:v>
                </c:pt>
                <c:pt idx="193" formatCode="0.00">
                  <c:v>14.1</c:v>
                </c:pt>
                <c:pt idx="194" formatCode="0.00">
                  <c:v>15.54</c:v>
                </c:pt>
                <c:pt idx="195" formatCode="0.00">
                  <c:v>18.54</c:v>
                </c:pt>
                <c:pt idx="196" formatCode="0.00">
                  <c:v>21.64</c:v>
                </c:pt>
                <c:pt idx="197" formatCode="0.00">
                  <c:v>24.83</c:v>
                </c:pt>
                <c:pt idx="198" formatCode="0.00">
                  <c:v>28.08</c:v>
                </c:pt>
                <c:pt idx="199" formatCode="0.00">
                  <c:v>31.38</c:v>
                </c:pt>
                <c:pt idx="200" formatCode="0.00">
                  <c:v>34.72</c:v>
                </c:pt>
                <c:pt idx="201" formatCode="0.00">
                  <c:v>38.090000000000003</c:v>
                </c:pt>
                <c:pt idx="202" formatCode="0.00">
                  <c:v>41.48</c:v>
                </c:pt>
                <c:pt idx="203" formatCode="0.00">
                  <c:v>44.87</c:v>
                </c:pt>
                <c:pt idx="204" formatCode="0.00">
                  <c:v>48.27</c:v>
                </c:pt>
                <c:pt idx="205" formatCode="0.00">
                  <c:v>51.67</c:v>
                </c:pt>
                <c:pt idx="206" formatCode="0.00">
                  <c:v>58.45</c:v>
                </c:pt>
                <c:pt idx="207" formatCode="0.00">
                  <c:v>66.849999999999994</c:v>
                </c:pt>
                <c:pt idx="208" formatCode="0.00">
                  <c:v>71.180000000000007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42C-476A-8438-D9B9CC63B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23016"/>
        <c:axId val="639826936"/>
      </c:scatterChart>
      <c:valAx>
        <c:axId val="63982301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26936"/>
        <c:crosses val="autoZero"/>
        <c:crossBetween val="midCat"/>
        <c:majorUnit val="10"/>
      </c:valAx>
      <c:valAx>
        <c:axId val="63982693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2301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old238U_CaKFe2As2_D6!$P$5</c:f>
          <c:strCache>
            <c:ptCount val="1"/>
            <c:pt idx="0">
              <c:v>old238U_CaKFe2As2_D6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old238U_CaKFe2As2_D6!$D$20:$D$228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old238U_CaKFe2As2_D6!$E$20:$E$228</c:f>
              <c:numCache>
                <c:formatCode>0.000E+00</c:formatCode>
                <c:ptCount val="209"/>
                <c:pt idx="0">
                  <c:v>0.17269999999999999</c:v>
                </c:pt>
                <c:pt idx="1">
                  <c:v>0.18110000000000001</c:v>
                </c:pt>
                <c:pt idx="2">
                  <c:v>0.18920000000000001</c:v>
                </c:pt>
                <c:pt idx="3">
                  <c:v>0.19689999999999999</c:v>
                </c:pt>
                <c:pt idx="4">
                  <c:v>0.20430000000000001</c:v>
                </c:pt>
                <c:pt idx="5">
                  <c:v>0.21149999999999999</c:v>
                </c:pt>
                <c:pt idx="6">
                  <c:v>0.21840000000000001</c:v>
                </c:pt>
                <c:pt idx="7">
                  <c:v>0.23169999999999999</c:v>
                </c:pt>
                <c:pt idx="8">
                  <c:v>0.2442</c:v>
                </c:pt>
                <c:pt idx="9">
                  <c:v>0.25609999999999999</c:v>
                </c:pt>
                <c:pt idx="10">
                  <c:v>0.26750000000000002</c:v>
                </c:pt>
                <c:pt idx="11">
                  <c:v>0.27839999999999998</c:v>
                </c:pt>
                <c:pt idx="12">
                  <c:v>0.28899999999999998</c:v>
                </c:pt>
                <c:pt idx="13">
                  <c:v>0.30890000000000001</c:v>
                </c:pt>
                <c:pt idx="14">
                  <c:v>0.3276</c:v>
                </c:pt>
                <c:pt idx="15">
                  <c:v>0.34539999999999998</c:v>
                </c:pt>
                <c:pt idx="16">
                  <c:v>0.36220000000000002</c:v>
                </c:pt>
                <c:pt idx="17">
                  <c:v>0.37830000000000003</c:v>
                </c:pt>
                <c:pt idx="18">
                  <c:v>0.39379999999999998</c:v>
                </c:pt>
                <c:pt idx="19">
                  <c:v>0.40860000000000002</c:v>
                </c:pt>
                <c:pt idx="20">
                  <c:v>0.42299999999999999</c:v>
                </c:pt>
                <c:pt idx="21">
                  <c:v>0.43690000000000001</c:v>
                </c:pt>
                <c:pt idx="22">
                  <c:v>0.45029999999999998</c:v>
                </c:pt>
                <c:pt idx="23">
                  <c:v>0.46339999999999998</c:v>
                </c:pt>
                <c:pt idx="24">
                  <c:v>0.4884</c:v>
                </c:pt>
                <c:pt idx="25">
                  <c:v>0.5181</c:v>
                </c:pt>
                <c:pt idx="26">
                  <c:v>0.54610000000000003</c:v>
                </c:pt>
                <c:pt idx="27">
                  <c:v>0.57269999999999999</c:v>
                </c:pt>
                <c:pt idx="28">
                  <c:v>0.59819999999999995</c:v>
                </c:pt>
                <c:pt idx="29">
                  <c:v>0.62260000000000004</c:v>
                </c:pt>
                <c:pt idx="30">
                  <c:v>0.64610000000000001</c:v>
                </c:pt>
                <c:pt idx="31">
                  <c:v>0.66879999999999995</c:v>
                </c:pt>
                <c:pt idx="32">
                  <c:v>0.69069999999999998</c:v>
                </c:pt>
                <c:pt idx="33">
                  <c:v>0.73260000000000003</c:v>
                </c:pt>
                <c:pt idx="34">
                  <c:v>0.77229999999999999</c:v>
                </c:pt>
                <c:pt idx="35">
                  <c:v>0.81</c:v>
                </c:pt>
                <c:pt idx="36">
                  <c:v>0.84599999999999997</c:v>
                </c:pt>
                <c:pt idx="37">
                  <c:v>0.88049999999999995</c:v>
                </c:pt>
                <c:pt idx="38">
                  <c:v>0.91379999999999995</c:v>
                </c:pt>
                <c:pt idx="39">
                  <c:v>0.9768</c:v>
                </c:pt>
                <c:pt idx="40">
                  <c:v>1.036</c:v>
                </c:pt>
                <c:pt idx="41">
                  <c:v>1.0920000000000001</c:v>
                </c:pt>
                <c:pt idx="42">
                  <c:v>1.145</c:v>
                </c:pt>
                <c:pt idx="43">
                  <c:v>1.196</c:v>
                </c:pt>
                <c:pt idx="44">
                  <c:v>1.2450000000000001</c:v>
                </c:pt>
                <c:pt idx="45">
                  <c:v>1.292</c:v>
                </c:pt>
                <c:pt idx="46">
                  <c:v>1.3380000000000001</c:v>
                </c:pt>
                <c:pt idx="47">
                  <c:v>1.381</c:v>
                </c:pt>
                <c:pt idx="48">
                  <c:v>1.4239999999999999</c:v>
                </c:pt>
                <c:pt idx="49">
                  <c:v>1.4650000000000001</c:v>
                </c:pt>
                <c:pt idx="50">
                  <c:v>1.5449999999999999</c:v>
                </c:pt>
                <c:pt idx="51">
                  <c:v>1.6379999999999999</c:v>
                </c:pt>
                <c:pt idx="52">
                  <c:v>1.7270000000000001</c:v>
                </c:pt>
                <c:pt idx="53">
                  <c:v>1.8109999999999999</c:v>
                </c:pt>
                <c:pt idx="54">
                  <c:v>1.8919999999999999</c:v>
                </c:pt>
                <c:pt idx="55">
                  <c:v>1.9690000000000001</c:v>
                </c:pt>
                <c:pt idx="56">
                  <c:v>2.0430000000000001</c:v>
                </c:pt>
                <c:pt idx="57">
                  <c:v>2.1150000000000002</c:v>
                </c:pt>
                <c:pt idx="58">
                  <c:v>2.1840000000000002</c:v>
                </c:pt>
                <c:pt idx="59">
                  <c:v>2.3170000000000002</c:v>
                </c:pt>
                <c:pt idx="60">
                  <c:v>2.3650000000000002</c:v>
                </c:pt>
                <c:pt idx="61">
                  <c:v>2.3889999999999998</c:v>
                </c:pt>
                <c:pt idx="62">
                  <c:v>2.4590000000000001</c:v>
                </c:pt>
                <c:pt idx="63">
                  <c:v>2.5539999999999998</c:v>
                </c:pt>
                <c:pt idx="64">
                  <c:v>2.6629999999999998</c:v>
                </c:pt>
                <c:pt idx="65">
                  <c:v>2.903</c:v>
                </c:pt>
                <c:pt idx="66">
                  <c:v>3.1440000000000001</c:v>
                </c:pt>
                <c:pt idx="67">
                  <c:v>3.3639999999999999</c:v>
                </c:pt>
                <c:pt idx="68">
                  <c:v>3.556</c:v>
                </c:pt>
                <c:pt idx="69">
                  <c:v>3.7240000000000002</c:v>
                </c:pt>
                <c:pt idx="70">
                  <c:v>3.87</c:v>
                </c:pt>
                <c:pt idx="71">
                  <c:v>3.9990000000000001</c:v>
                </c:pt>
                <c:pt idx="72">
                  <c:v>4.1150000000000002</c:v>
                </c:pt>
                <c:pt idx="73">
                  <c:v>4.2210000000000001</c:v>
                </c:pt>
                <c:pt idx="74">
                  <c:v>4.32</c:v>
                </c:pt>
                <c:pt idx="75">
                  <c:v>4.4139999999999997</c:v>
                </c:pt>
                <c:pt idx="76">
                  <c:v>4.5910000000000002</c:v>
                </c:pt>
                <c:pt idx="77">
                  <c:v>4.8040000000000003</c:v>
                </c:pt>
                <c:pt idx="78">
                  <c:v>5.0149999999999997</c:v>
                </c:pt>
                <c:pt idx="79">
                  <c:v>5.2279999999999998</c:v>
                </c:pt>
                <c:pt idx="80">
                  <c:v>5.4429999999999996</c:v>
                </c:pt>
                <c:pt idx="81">
                  <c:v>5.66</c:v>
                </c:pt>
                <c:pt idx="82">
                  <c:v>5.8789999999999996</c:v>
                </c:pt>
                <c:pt idx="83">
                  <c:v>6.0970000000000004</c:v>
                </c:pt>
                <c:pt idx="84">
                  <c:v>6.3140000000000001</c:v>
                </c:pt>
                <c:pt idx="85">
                  <c:v>6.7389999999999999</c:v>
                </c:pt>
                <c:pt idx="86">
                  <c:v>7.1449999999999996</c:v>
                </c:pt>
                <c:pt idx="87">
                  <c:v>7.5289999999999999</c:v>
                </c:pt>
                <c:pt idx="88">
                  <c:v>7.8879999999999999</c:v>
                </c:pt>
                <c:pt idx="89">
                  <c:v>8.2189999999999994</c:v>
                </c:pt>
                <c:pt idx="90">
                  <c:v>8.5239999999999991</c:v>
                </c:pt>
                <c:pt idx="91">
                  <c:v>9.0570000000000004</c:v>
                </c:pt>
                <c:pt idx="92">
                  <c:v>9.4979999999999993</c:v>
                </c:pt>
                <c:pt idx="93">
                  <c:v>9.8610000000000007</c:v>
                </c:pt>
                <c:pt idx="94">
                  <c:v>10.16</c:v>
                </c:pt>
                <c:pt idx="95">
                  <c:v>10.41</c:v>
                </c:pt>
                <c:pt idx="96">
                  <c:v>10.62</c:v>
                </c:pt>
                <c:pt idx="97">
                  <c:v>10.8</c:v>
                </c:pt>
                <c:pt idx="98">
                  <c:v>10.96</c:v>
                </c:pt>
                <c:pt idx="99">
                  <c:v>11.11</c:v>
                </c:pt>
                <c:pt idx="100">
                  <c:v>11.25</c:v>
                </c:pt>
                <c:pt idx="101">
                  <c:v>11.38</c:v>
                </c:pt>
                <c:pt idx="102">
                  <c:v>11.66</c:v>
                </c:pt>
                <c:pt idx="103">
                  <c:v>12.04</c:v>
                </c:pt>
                <c:pt idx="104">
                  <c:v>12.48</c:v>
                </c:pt>
                <c:pt idx="105">
                  <c:v>12.98</c:v>
                </c:pt>
                <c:pt idx="106">
                  <c:v>13.55</c:v>
                </c:pt>
                <c:pt idx="107">
                  <c:v>14.18</c:v>
                </c:pt>
                <c:pt idx="108">
                  <c:v>14.87</c:v>
                </c:pt>
                <c:pt idx="109">
                  <c:v>15.6</c:v>
                </c:pt>
                <c:pt idx="110">
                  <c:v>16.37</c:v>
                </c:pt>
                <c:pt idx="111">
                  <c:v>18.02</c:v>
                </c:pt>
                <c:pt idx="112">
                  <c:v>19.75</c:v>
                </c:pt>
                <c:pt idx="113">
                  <c:v>21.53</c:v>
                </c:pt>
                <c:pt idx="114">
                  <c:v>23.32</c:v>
                </c:pt>
                <c:pt idx="115">
                  <c:v>25.1</c:v>
                </c:pt>
                <c:pt idx="116">
                  <c:v>26.86</c:v>
                </c:pt>
                <c:pt idx="117">
                  <c:v>30.25</c:v>
                </c:pt>
                <c:pt idx="118">
                  <c:v>33.450000000000003</c:v>
                </c:pt>
                <c:pt idx="119">
                  <c:v>36.43</c:v>
                </c:pt>
                <c:pt idx="120">
                  <c:v>39.200000000000003</c:v>
                </c:pt>
                <c:pt idx="121">
                  <c:v>41.77</c:v>
                </c:pt>
                <c:pt idx="122">
                  <c:v>44.15</c:v>
                </c:pt>
                <c:pt idx="123">
                  <c:v>46.36</c:v>
                </c:pt>
                <c:pt idx="124">
                  <c:v>48.41</c:v>
                </c:pt>
                <c:pt idx="125">
                  <c:v>50.32</c:v>
                </c:pt>
                <c:pt idx="126">
                  <c:v>52.11</c:v>
                </c:pt>
                <c:pt idx="127">
                  <c:v>53.77</c:v>
                </c:pt>
                <c:pt idx="128">
                  <c:v>56.8</c:v>
                </c:pt>
                <c:pt idx="129">
                  <c:v>60.1</c:v>
                </c:pt>
                <c:pt idx="130">
                  <c:v>62.97</c:v>
                </c:pt>
                <c:pt idx="131">
                  <c:v>65.489999999999995</c:v>
                </c:pt>
                <c:pt idx="132">
                  <c:v>67.73</c:v>
                </c:pt>
                <c:pt idx="133">
                  <c:v>69.73</c:v>
                </c:pt>
                <c:pt idx="134">
                  <c:v>71.53</c:v>
                </c:pt>
                <c:pt idx="135">
                  <c:v>73.16</c:v>
                </c:pt>
                <c:pt idx="136">
                  <c:v>74.650000000000006</c:v>
                </c:pt>
                <c:pt idx="137">
                  <c:v>77.27</c:v>
                </c:pt>
                <c:pt idx="138">
                  <c:v>79.650000000000006</c:v>
                </c:pt>
                <c:pt idx="139">
                  <c:v>81.34</c:v>
                </c:pt>
                <c:pt idx="140">
                  <c:v>82.61</c:v>
                </c:pt>
                <c:pt idx="141">
                  <c:v>83.93</c:v>
                </c:pt>
                <c:pt idx="142">
                  <c:v>85.06</c:v>
                </c:pt>
                <c:pt idx="143">
                  <c:v>86.89</c:v>
                </c:pt>
                <c:pt idx="144">
                  <c:v>88.25</c:v>
                </c:pt>
                <c:pt idx="145">
                  <c:v>89.25</c:v>
                </c:pt>
                <c:pt idx="146">
                  <c:v>89.98</c:v>
                </c:pt>
                <c:pt idx="147">
                  <c:v>90.48</c:v>
                </c:pt>
                <c:pt idx="148">
                  <c:v>90.81</c:v>
                </c:pt>
                <c:pt idx="149">
                  <c:v>90.98</c:v>
                </c:pt>
                <c:pt idx="150">
                  <c:v>91.04</c:v>
                </c:pt>
                <c:pt idx="151">
                  <c:v>91</c:v>
                </c:pt>
                <c:pt idx="152">
                  <c:v>90.87</c:v>
                </c:pt>
                <c:pt idx="153">
                  <c:v>90.67</c:v>
                </c:pt>
                <c:pt idx="154">
                  <c:v>90.1</c:v>
                </c:pt>
                <c:pt idx="155">
                  <c:v>89.16</c:v>
                </c:pt>
                <c:pt idx="156">
                  <c:v>88.02</c:v>
                </c:pt>
                <c:pt idx="157">
                  <c:v>86.77</c:v>
                </c:pt>
                <c:pt idx="158">
                  <c:v>85.45</c:v>
                </c:pt>
                <c:pt idx="159">
                  <c:v>84.07</c:v>
                </c:pt>
                <c:pt idx="160">
                  <c:v>82.69</c:v>
                </c:pt>
                <c:pt idx="161">
                  <c:v>81.3</c:v>
                </c:pt>
                <c:pt idx="162">
                  <c:v>79.930000000000007</c:v>
                </c:pt>
                <c:pt idx="163">
                  <c:v>77.28</c:v>
                </c:pt>
                <c:pt idx="164">
                  <c:v>74.819999999999993</c:v>
                </c:pt>
                <c:pt idx="165">
                  <c:v>72.599999999999994</c:v>
                </c:pt>
                <c:pt idx="166">
                  <c:v>70.64</c:v>
                </c:pt>
                <c:pt idx="167">
                  <c:v>68.95</c:v>
                </c:pt>
                <c:pt idx="168">
                  <c:v>67.56</c:v>
                </c:pt>
                <c:pt idx="169">
                  <c:v>63.88</c:v>
                </c:pt>
                <c:pt idx="170">
                  <c:v>60.44</c:v>
                </c:pt>
                <c:pt idx="171">
                  <c:v>57.4</c:v>
                </c:pt>
                <c:pt idx="172">
                  <c:v>54.7</c:v>
                </c:pt>
                <c:pt idx="173">
                  <c:v>52.29</c:v>
                </c:pt>
                <c:pt idx="174">
                  <c:v>50.13</c:v>
                </c:pt>
                <c:pt idx="175">
                  <c:v>48.17</c:v>
                </c:pt>
                <c:pt idx="176">
                  <c:v>46.39</c:v>
                </c:pt>
                <c:pt idx="177">
                  <c:v>44.76</c:v>
                </c:pt>
                <c:pt idx="178">
                  <c:v>43.27</c:v>
                </c:pt>
                <c:pt idx="179">
                  <c:v>41.91</c:v>
                </c:pt>
                <c:pt idx="180">
                  <c:v>39.47</c:v>
                </c:pt>
                <c:pt idx="181">
                  <c:v>36.9</c:v>
                </c:pt>
                <c:pt idx="182">
                  <c:v>34.729999999999997</c:v>
                </c:pt>
                <c:pt idx="183">
                  <c:v>32.869999999999997</c:v>
                </c:pt>
                <c:pt idx="184">
                  <c:v>31.26</c:v>
                </c:pt>
                <c:pt idx="185">
                  <c:v>29.86</c:v>
                </c:pt>
                <c:pt idx="186">
                  <c:v>28.62</c:v>
                </c:pt>
                <c:pt idx="187">
                  <c:v>27.53</c:v>
                </c:pt>
                <c:pt idx="188">
                  <c:v>26.54</c:v>
                </c:pt>
                <c:pt idx="189">
                  <c:v>24.87</c:v>
                </c:pt>
                <c:pt idx="190">
                  <c:v>23.48</c:v>
                </c:pt>
                <c:pt idx="191">
                  <c:v>22.32</c:v>
                </c:pt>
                <c:pt idx="192">
                  <c:v>21.34</c:v>
                </c:pt>
                <c:pt idx="193">
                  <c:v>20.49</c:v>
                </c:pt>
                <c:pt idx="194">
                  <c:v>19.760000000000002</c:v>
                </c:pt>
                <c:pt idx="195">
                  <c:v>18.55</c:v>
                </c:pt>
                <c:pt idx="196">
                  <c:v>17.59</c:v>
                </c:pt>
                <c:pt idx="197">
                  <c:v>16.82</c:v>
                </c:pt>
                <c:pt idx="198">
                  <c:v>16.2</c:v>
                </c:pt>
                <c:pt idx="199">
                  <c:v>15.67</c:v>
                </c:pt>
                <c:pt idx="200">
                  <c:v>15.23</c:v>
                </c:pt>
                <c:pt idx="201">
                  <c:v>14.86</c:v>
                </c:pt>
                <c:pt idx="202">
                  <c:v>14.54</c:v>
                </c:pt>
                <c:pt idx="203">
                  <c:v>14.27</c:v>
                </c:pt>
                <c:pt idx="204">
                  <c:v>14.03</c:v>
                </c:pt>
                <c:pt idx="205">
                  <c:v>13.82</c:v>
                </c:pt>
                <c:pt idx="206">
                  <c:v>13.47</c:v>
                </c:pt>
                <c:pt idx="207">
                  <c:v>13.15</c:v>
                </c:pt>
                <c:pt idx="208">
                  <c:v>13.02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94-4307-9DD8-8D8D4E2134DE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old238U_CaKFe2As2_D6!$D$20:$D$228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old238U_CaKFe2As2_D6!$F$20:$F$228</c:f>
              <c:numCache>
                <c:formatCode>0.000E+00</c:formatCode>
                <c:ptCount val="209"/>
                <c:pt idx="0">
                  <c:v>2.234</c:v>
                </c:pt>
                <c:pt idx="1">
                  <c:v>2.3479999999999999</c:v>
                </c:pt>
                <c:pt idx="2">
                  <c:v>2.4550000000000001</c:v>
                </c:pt>
                <c:pt idx="3">
                  <c:v>2.5579999999999998</c:v>
                </c:pt>
                <c:pt idx="4">
                  <c:v>2.6560000000000001</c:v>
                </c:pt>
                <c:pt idx="5">
                  <c:v>2.75</c:v>
                </c:pt>
                <c:pt idx="6">
                  <c:v>2.84</c:v>
                </c:pt>
                <c:pt idx="7">
                  <c:v>3.01</c:v>
                </c:pt>
                <c:pt idx="8">
                  <c:v>3.169</c:v>
                </c:pt>
                <c:pt idx="9">
                  <c:v>3.3180000000000001</c:v>
                </c:pt>
                <c:pt idx="10">
                  <c:v>3.4580000000000002</c:v>
                </c:pt>
                <c:pt idx="11">
                  <c:v>3.5910000000000002</c:v>
                </c:pt>
                <c:pt idx="12">
                  <c:v>3.7170000000000001</c:v>
                </c:pt>
                <c:pt idx="13">
                  <c:v>3.952</c:v>
                </c:pt>
                <c:pt idx="14">
                  <c:v>4.1680000000000001</c:v>
                </c:pt>
                <c:pt idx="15">
                  <c:v>4.367</c:v>
                </c:pt>
                <c:pt idx="16">
                  <c:v>4.5529999999999999</c:v>
                </c:pt>
                <c:pt idx="17">
                  <c:v>4.726</c:v>
                </c:pt>
                <c:pt idx="18">
                  <c:v>4.8890000000000002</c:v>
                </c:pt>
                <c:pt idx="19">
                  <c:v>5.0430000000000001</c:v>
                </c:pt>
                <c:pt idx="20">
                  <c:v>5.1890000000000001</c:v>
                </c:pt>
                <c:pt idx="21">
                  <c:v>5.327</c:v>
                </c:pt>
                <c:pt idx="22">
                  <c:v>5.4589999999999996</c:v>
                </c:pt>
                <c:pt idx="23">
                  <c:v>5.585</c:v>
                </c:pt>
                <c:pt idx="24">
                  <c:v>5.82</c:v>
                </c:pt>
                <c:pt idx="25">
                  <c:v>6.0890000000000004</c:v>
                </c:pt>
                <c:pt idx="26">
                  <c:v>6.3339999999999996</c:v>
                </c:pt>
                <c:pt idx="27">
                  <c:v>6.5579999999999998</c:v>
                </c:pt>
                <c:pt idx="28">
                  <c:v>6.766</c:v>
                </c:pt>
                <c:pt idx="29">
                  <c:v>6.9589999999999996</c:v>
                </c:pt>
                <c:pt idx="30">
                  <c:v>7.1379999999999999</c:v>
                </c:pt>
                <c:pt idx="31">
                  <c:v>7.3070000000000004</c:v>
                </c:pt>
                <c:pt idx="32">
                  <c:v>7.4649999999999999</c:v>
                </c:pt>
                <c:pt idx="33">
                  <c:v>7.7549999999999999</c:v>
                </c:pt>
                <c:pt idx="34">
                  <c:v>8.016</c:v>
                </c:pt>
                <c:pt idx="35">
                  <c:v>8.2520000000000007</c:v>
                </c:pt>
                <c:pt idx="36">
                  <c:v>8.4670000000000005</c:v>
                </c:pt>
                <c:pt idx="37">
                  <c:v>8.6639999999999997</c:v>
                </c:pt>
                <c:pt idx="38">
                  <c:v>8.8460000000000001</c:v>
                </c:pt>
                <c:pt idx="39">
                  <c:v>9.1709999999999994</c:v>
                </c:pt>
                <c:pt idx="40">
                  <c:v>9.4529999999999994</c:v>
                </c:pt>
                <c:pt idx="41">
                  <c:v>9.702</c:v>
                </c:pt>
                <c:pt idx="42">
                  <c:v>9.9220000000000006</c:v>
                </c:pt>
                <c:pt idx="43">
                  <c:v>10.119999999999999</c:v>
                </c:pt>
                <c:pt idx="44">
                  <c:v>10.3</c:v>
                </c:pt>
                <c:pt idx="45">
                  <c:v>10.46</c:v>
                </c:pt>
                <c:pt idx="46">
                  <c:v>10.6</c:v>
                </c:pt>
                <c:pt idx="47">
                  <c:v>10.73</c:v>
                </c:pt>
                <c:pt idx="48">
                  <c:v>10.86</c:v>
                </c:pt>
                <c:pt idx="49">
                  <c:v>10.97</c:v>
                </c:pt>
                <c:pt idx="50">
                  <c:v>11.17</c:v>
                </c:pt>
                <c:pt idx="51">
                  <c:v>11.37</c:v>
                </c:pt>
                <c:pt idx="52">
                  <c:v>11.54</c:v>
                </c:pt>
                <c:pt idx="53">
                  <c:v>11.69</c:v>
                </c:pt>
                <c:pt idx="54">
                  <c:v>11.8</c:v>
                </c:pt>
                <c:pt idx="55">
                  <c:v>11.91</c:v>
                </c:pt>
                <c:pt idx="56">
                  <c:v>11.99</c:v>
                </c:pt>
                <c:pt idx="57">
                  <c:v>12.06</c:v>
                </c:pt>
                <c:pt idx="58">
                  <c:v>12.12</c:v>
                </c:pt>
                <c:pt idx="59">
                  <c:v>12.21</c:v>
                </c:pt>
                <c:pt idx="60">
                  <c:v>12.27</c:v>
                </c:pt>
                <c:pt idx="61">
                  <c:v>12.3</c:v>
                </c:pt>
                <c:pt idx="62">
                  <c:v>12.32</c:v>
                </c:pt>
                <c:pt idx="63">
                  <c:v>12.32</c:v>
                </c:pt>
                <c:pt idx="64">
                  <c:v>12.31</c:v>
                </c:pt>
                <c:pt idx="65">
                  <c:v>12.26</c:v>
                </c:pt>
                <c:pt idx="66">
                  <c:v>12.18</c:v>
                </c:pt>
                <c:pt idx="67">
                  <c:v>12.09</c:v>
                </c:pt>
                <c:pt idx="68">
                  <c:v>11.99</c:v>
                </c:pt>
                <c:pt idx="69">
                  <c:v>11.87</c:v>
                </c:pt>
                <c:pt idx="70">
                  <c:v>11.76</c:v>
                </c:pt>
                <c:pt idx="71">
                  <c:v>11.64</c:v>
                </c:pt>
                <c:pt idx="72">
                  <c:v>11.51</c:v>
                </c:pt>
                <c:pt idx="73">
                  <c:v>11.39</c:v>
                </c:pt>
                <c:pt idx="74">
                  <c:v>11.27</c:v>
                </c:pt>
                <c:pt idx="75">
                  <c:v>11.14</c:v>
                </c:pt>
                <c:pt idx="76">
                  <c:v>10.9</c:v>
                </c:pt>
                <c:pt idx="77">
                  <c:v>10.61</c:v>
                </c:pt>
                <c:pt idx="78">
                  <c:v>10.33</c:v>
                </c:pt>
                <c:pt idx="79">
                  <c:v>10.07</c:v>
                </c:pt>
                <c:pt idx="80">
                  <c:v>9.8170000000000002</c:v>
                </c:pt>
                <c:pt idx="81">
                  <c:v>9.5779999999999994</c:v>
                </c:pt>
                <c:pt idx="82">
                  <c:v>9.3510000000000009</c:v>
                </c:pt>
                <c:pt idx="83">
                  <c:v>9.1359999999999992</c:v>
                </c:pt>
                <c:pt idx="84">
                  <c:v>8.9320000000000004</c:v>
                </c:pt>
                <c:pt idx="85">
                  <c:v>8.5530000000000008</c:v>
                </c:pt>
                <c:pt idx="86">
                  <c:v>8.2089999999999996</c:v>
                </c:pt>
                <c:pt idx="87">
                  <c:v>7.8970000000000002</c:v>
                </c:pt>
                <c:pt idx="88">
                  <c:v>7.6109999999999998</c:v>
                </c:pt>
                <c:pt idx="89">
                  <c:v>7.3479999999999999</c:v>
                </c:pt>
                <c:pt idx="90">
                  <c:v>7.1059999999999999</c:v>
                </c:pt>
                <c:pt idx="91">
                  <c:v>6.6740000000000004</c:v>
                </c:pt>
                <c:pt idx="92">
                  <c:v>6.3</c:v>
                </c:pt>
                <c:pt idx="93">
                  <c:v>5.9720000000000004</c:v>
                </c:pt>
                <c:pt idx="94">
                  <c:v>5.681</c:v>
                </c:pt>
                <c:pt idx="95">
                  <c:v>5.4219999999999997</c:v>
                </c:pt>
                <c:pt idx="96">
                  <c:v>5.19</c:v>
                </c:pt>
                <c:pt idx="97">
                  <c:v>4.9790000000000001</c:v>
                </c:pt>
                <c:pt idx="98">
                  <c:v>4.7880000000000003</c:v>
                </c:pt>
                <c:pt idx="99">
                  <c:v>4.6120000000000001</c:v>
                </c:pt>
                <c:pt idx="100">
                  <c:v>4.452</c:v>
                </c:pt>
                <c:pt idx="101">
                  <c:v>4.3029999999999999</c:v>
                </c:pt>
                <c:pt idx="102">
                  <c:v>4.0389999999999997</c:v>
                </c:pt>
                <c:pt idx="103">
                  <c:v>3.7559999999999998</c:v>
                </c:pt>
                <c:pt idx="104">
                  <c:v>3.516</c:v>
                </c:pt>
                <c:pt idx="105">
                  <c:v>3.3079999999999998</c:v>
                </c:pt>
                <c:pt idx="106">
                  <c:v>3.1269999999999998</c:v>
                </c:pt>
                <c:pt idx="107">
                  <c:v>2.9670000000000001</c:v>
                </c:pt>
                <c:pt idx="108">
                  <c:v>2.8250000000000002</c:v>
                </c:pt>
                <c:pt idx="109">
                  <c:v>2.6970000000000001</c:v>
                </c:pt>
                <c:pt idx="110">
                  <c:v>2.5819999999999999</c:v>
                </c:pt>
                <c:pt idx="111">
                  <c:v>2.3820000000000001</c:v>
                </c:pt>
                <c:pt idx="112">
                  <c:v>2.214</c:v>
                </c:pt>
                <c:pt idx="113">
                  <c:v>2.0710000000000002</c:v>
                </c:pt>
                <c:pt idx="114">
                  <c:v>1.9470000000000001</c:v>
                </c:pt>
                <c:pt idx="115">
                  <c:v>1.839</c:v>
                </c:pt>
                <c:pt idx="116">
                  <c:v>1.7430000000000001</c:v>
                </c:pt>
                <c:pt idx="117">
                  <c:v>1.5820000000000001</c:v>
                </c:pt>
                <c:pt idx="118">
                  <c:v>1.45</c:v>
                </c:pt>
                <c:pt idx="119">
                  <c:v>1.341</c:v>
                </c:pt>
                <c:pt idx="120">
                  <c:v>1.2490000000000001</c:v>
                </c:pt>
                <c:pt idx="121">
                  <c:v>1.169</c:v>
                </c:pt>
                <c:pt idx="122">
                  <c:v>1.1000000000000001</c:v>
                </c:pt>
                <c:pt idx="123">
                  <c:v>1.04</c:v>
                </c:pt>
                <c:pt idx="124">
                  <c:v>0.98619999999999997</c:v>
                </c:pt>
                <c:pt idx="125">
                  <c:v>0.93830000000000002</c:v>
                </c:pt>
                <c:pt idx="126">
                  <c:v>0.89529999999999998</c:v>
                </c:pt>
                <c:pt idx="127">
                  <c:v>0.85640000000000005</c:v>
                </c:pt>
                <c:pt idx="128">
                  <c:v>0.78879999999999995</c:v>
                </c:pt>
                <c:pt idx="129">
                  <c:v>0.71909999999999996</c:v>
                </c:pt>
                <c:pt idx="130">
                  <c:v>0.66159999999999997</c:v>
                </c:pt>
                <c:pt idx="131">
                  <c:v>0.61339999999999995</c:v>
                </c:pt>
                <c:pt idx="132">
                  <c:v>0.57220000000000004</c:v>
                </c:pt>
                <c:pt idx="133">
                  <c:v>0.53659999999999997</c:v>
                </c:pt>
                <c:pt idx="134">
                  <c:v>0.50560000000000005</c:v>
                </c:pt>
                <c:pt idx="135">
                  <c:v>0.47820000000000001</c:v>
                </c:pt>
                <c:pt idx="136">
                  <c:v>0.45379999999999998</c:v>
                </c:pt>
                <c:pt idx="137">
                  <c:v>0.41239999999999999</c:v>
                </c:pt>
                <c:pt idx="138">
                  <c:v>0.37830000000000003</c:v>
                </c:pt>
                <c:pt idx="139">
                  <c:v>0.34989999999999999</c:v>
                </c:pt>
                <c:pt idx="140">
                  <c:v>0.32569999999999999</c:v>
                </c:pt>
                <c:pt idx="141">
                  <c:v>0.3049</c:v>
                </c:pt>
                <c:pt idx="142">
                  <c:v>0.28670000000000001</c:v>
                </c:pt>
                <c:pt idx="143">
                  <c:v>0.25659999999999999</c:v>
                </c:pt>
                <c:pt idx="144">
                  <c:v>0.2326</c:v>
                </c:pt>
                <c:pt idx="145">
                  <c:v>0.21290000000000001</c:v>
                </c:pt>
                <c:pt idx="146">
                  <c:v>0.19650000000000001</c:v>
                </c:pt>
                <c:pt idx="147">
                  <c:v>0.18260000000000001</c:v>
                </c:pt>
                <c:pt idx="148">
                  <c:v>0.17069999999999999</c:v>
                </c:pt>
                <c:pt idx="149">
                  <c:v>0.1603</c:v>
                </c:pt>
                <c:pt idx="150">
                  <c:v>0.1512</c:v>
                </c:pt>
                <c:pt idx="151">
                  <c:v>0.1431</c:v>
                </c:pt>
                <c:pt idx="152">
                  <c:v>0.13589999999999999</c:v>
                </c:pt>
                <c:pt idx="153">
                  <c:v>0.12939999999999999</c:v>
                </c:pt>
                <c:pt idx="154">
                  <c:v>0.1183</c:v>
                </c:pt>
                <c:pt idx="155">
                  <c:v>0.1069</c:v>
                </c:pt>
                <c:pt idx="156">
                  <c:v>9.7680000000000003E-2</c:v>
                </c:pt>
                <c:pt idx="157">
                  <c:v>8.9980000000000004E-2</c:v>
                </c:pt>
                <c:pt idx="158">
                  <c:v>8.3470000000000003E-2</c:v>
                </c:pt>
                <c:pt idx="159">
                  <c:v>7.7890000000000001E-2</c:v>
                </c:pt>
                <c:pt idx="160">
                  <c:v>7.3050000000000004E-2</c:v>
                </c:pt>
                <c:pt idx="161">
                  <c:v>6.88E-2</c:v>
                </c:pt>
                <c:pt idx="162">
                  <c:v>6.5049999999999997E-2</c:v>
                </c:pt>
                <c:pt idx="163">
                  <c:v>5.8720000000000001E-2</c:v>
                </c:pt>
                <c:pt idx="164">
                  <c:v>5.3560000000000003E-2</c:v>
                </c:pt>
                <c:pt idx="165">
                  <c:v>4.9279999999999997E-2</c:v>
                </c:pt>
                <c:pt idx="166">
                  <c:v>4.5670000000000002E-2</c:v>
                </c:pt>
                <c:pt idx="167">
                  <c:v>4.2569999999999997E-2</c:v>
                </c:pt>
                <c:pt idx="168">
                  <c:v>3.9890000000000002E-2</c:v>
                </c:pt>
                <c:pt idx="169">
                  <c:v>3.5470000000000002E-2</c:v>
                </c:pt>
                <c:pt idx="170">
                  <c:v>3.1969999999999998E-2</c:v>
                </c:pt>
                <c:pt idx="171">
                  <c:v>2.9139999999999999E-2</c:v>
                </c:pt>
                <c:pt idx="172">
                  <c:v>2.6780000000000002E-2</c:v>
                </c:pt>
                <c:pt idx="173">
                  <c:v>2.479E-2</c:v>
                </c:pt>
                <c:pt idx="174">
                  <c:v>2.3099999999999999E-2</c:v>
                </c:pt>
                <c:pt idx="175">
                  <c:v>2.163E-2</c:v>
                </c:pt>
                <c:pt idx="176">
                  <c:v>2.034E-2</c:v>
                </c:pt>
                <c:pt idx="177">
                  <c:v>1.9210000000000001E-2</c:v>
                </c:pt>
                <c:pt idx="178">
                  <c:v>1.8200000000000001E-2</c:v>
                </c:pt>
                <c:pt idx="179">
                  <c:v>1.729E-2</c:v>
                </c:pt>
                <c:pt idx="180">
                  <c:v>1.5740000000000001E-2</c:v>
                </c:pt>
                <c:pt idx="181">
                  <c:v>1.417E-2</c:v>
                </c:pt>
                <c:pt idx="182">
                  <c:v>1.29E-2</c:v>
                </c:pt>
                <c:pt idx="183">
                  <c:v>1.184E-2</c:v>
                </c:pt>
                <c:pt idx="184">
                  <c:v>1.095E-2</c:v>
                </c:pt>
                <c:pt idx="185">
                  <c:v>1.0189999999999999E-2</c:v>
                </c:pt>
                <c:pt idx="186">
                  <c:v>9.5370000000000003E-3</c:v>
                </c:pt>
                <c:pt idx="187">
                  <c:v>8.9630000000000005E-3</c:v>
                </c:pt>
                <c:pt idx="188">
                  <c:v>8.4580000000000002E-3</c:v>
                </c:pt>
                <c:pt idx="189">
                  <c:v>7.6059999999999999E-3</c:v>
                </c:pt>
                <c:pt idx="190">
                  <c:v>6.9170000000000004E-3</c:v>
                </c:pt>
                <c:pt idx="191">
                  <c:v>6.3470000000000002E-3</c:v>
                </c:pt>
                <c:pt idx="192">
                  <c:v>5.8669999999999998E-3</c:v>
                </c:pt>
                <c:pt idx="193">
                  <c:v>5.457E-3</c:v>
                </c:pt>
                <c:pt idx="194">
                  <c:v>5.1029999999999999E-3</c:v>
                </c:pt>
                <c:pt idx="195">
                  <c:v>4.522E-3</c:v>
                </c:pt>
                <c:pt idx="196">
                  <c:v>4.0629999999999998E-3</c:v>
                </c:pt>
                <c:pt idx="197">
                  <c:v>3.6930000000000001E-3</c:v>
                </c:pt>
                <c:pt idx="198">
                  <c:v>3.3860000000000001E-3</c:v>
                </c:pt>
                <c:pt idx="199">
                  <c:v>3.1289999999999998E-3</c:v>
                </c:pt>
                <c:pt idx="200">
                  <c:v>2.9090000000000001E-3</c:v>
                </c:pt>
                <c:pt idx="201">
                  <c:v>2.7190000000000001E-3</c:v>
                </c:pt>
                <c:pt idx="202">
                  <c:v>2.5530000000000001E-3</c:v>
                </c:pt>
                <c:pt idx="203">
                  <c:v>2.4069999999999999E-3</c:v>
                </c:pt>
                <c:pt idx="204">
                  <c:v>2.2780000000000001E-3</c:v>
                </c:pt>
                <c:pt idx="205">
                  <c:v>2.1619999999999999E-3</c:v>
                </c:pt>
                <c:pt idx="206">
                  <c:v>1.9629999999999999E-3</c:v>
                </c:pt>
                <c:pt idx="207">
                  <c:v>1.763E-3</c:v>
                </c:pt>
                <c:pt idx="208">
                  <c:v>1.6739999999999999E-3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494-4307-9DD8-8D8D4E2134DE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old238U_CaKFe2As2_D6!$D$20:$D$228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old238U_CaKFe2As2_D6!$G$20:$G$228</c:f>
              <c:numCache>
                <c:formatCode>0.000E+00</c:formatCode>
                <c:ptCount val="209"/>
                <c:pt idx="0">
                  <c:v>2.4066999999999998</c:v>
                </c:pt>
                <c:pt idx="1">
                  <c:v>2.5290999999999997</c:v>
                </c:pt>
                <c:pt idx="2">
                  <c:v>2.6442000000000001</c:v>
                </c:pt>
                <c:pt idx="3">
                  <c:v>2.7548999999999997</c:v>
                </c:pt>
                <c:pt idx="4">
                  <c:v>2.8603000000000001</c:v>
                </c:pt>
                <c:pt idx="5">
                  <c:v>2.9615</c:v>
                </c:pt>
                <c:pt idx="6">
                  <c:v>3.0583999999999998</c:v>
                </c:pt>
                <c:pt idx="7">
                  <c:v>3.2416999999999998</c:v>
                </c:pt>
                <c:pt idx="8">
                  <c:v>3.4132000000000002</c:v>
                </c:pt>
                <c:pt idx="9">
                  <c:v>3.5741000000000001</c:v>
                </c:pt>
                <c:pt idx="10">
                  <c:v>3.7255000000000003</c:v>
                </c:pt>
                <c:pt idx="11">
                  <c:v>3.8694000000000002</c:v>
                </c:pt>
                <c:pt idx="12">
                  <c:v>4.0060000000000002</c:v>
                </c:pt>
                <c:pt idx="13">
                  <c:v>4.2609000000000004</c:v>
                </c:pt>
                <c:pt idx="14">
                  <c:v>4.4956000000000005</c:v>
                </c:pt>
                <c:pt idx="15">
                  <c:v>4.7123999999999997</c:v>
                </c:pt>
                <c:pt idx="16">
                  <c:v>4.9151999999999996</c:v>
                </c:pt>
                <c:pt idx="17">
                  <c:v>5.1043000000000003</c:v>
                </c:pt>
                <c:pt idx="18">
                  <c:v>5.2827999999999999</c:v>
                </c:pt>
                <c:pt idx="19">
                  <c:v>5.4516</c:v>
                </c:pt>
                <c:pt idx="20">
                  <c:v>5.6120000000000001</c:v>
                </c:pt>
                <c:pt idx="21">
                  <c:v>5.7638999999999996</c:v>
                </c:pt>
                <c:pt idx="22">
                  <c:v>5.9093</c:v>
                </c:pt>
                <c:pt idx="23">
                  <c:v>6.0484</c:v>
                </c:pt>
                <c:pt idx="24">
                  <c:v>6.3084000000000007</c:v>
                </c:pt>
                <c:pt idx="25">
                  <c:v>6.6071000000000009</c:v>
                </c:pt>
                <c:pt idx="26">
                  <c:v>6.8800999999999997</c:v>
                </c:pt>
                <c:pt idx="27">
                  <c:v>7.1307</c:v>
                </c:pt>
                <c:pt idx="28">
                  <c:v>7.3642000000000003</c:v>
                </c:pt>
                <c:pt idx="29">
                  <c:v>7.5815999999999999</c:v>
                </c:pt>
                <c:pt idx="30">
                  <c:v>7.7840999999999996</c:v>
                </c:pt>
                <c:pt idx="31">
                  <c:v>7.9758000000000004</c:v>
                </c:pt>
                <c:pt idx="32">
                  <c:v>8.1556999999999995</c:v>
                </c:pt>
                <c:pt idx="33">
                  <c:v>8.4876000000000005</c:v>
                </c:pt>
                <c:pt idx="34">
                  <c:v>8.7882999999999996</c:v>
                </c:pt>
                <c:pt idx="35">
                  <c:v>9.0620000000000012</c:v>
                </c:pt>
                <c:pt idx="36">
                  <c:v>9.3130000000000006</c:v>
                </c:pt>
                <c:pt idx="37">
                  <c:v>9.5444999999999993</c:v>
                </c:pt>
                <c:pt idx="38">
                  <c:v>9.7598000000000003</c:v>
                </c:pt>
                <c:pt idx="39">
                  <c:v>10.1478</c:v>
                </c:pt>
                <c:pt idx="40">
                  <c:v>10.488999999999999</c:v>
                </c:pt>
                <c:pt idx="41">
                  <c:v>10.794</c:v>
                </c:pt>
                <c:pt idx="42">
                  <c:v>11.067</c:v>
                </c:pt>
                <c:pt idx="43">
                  <c:v>11.315999999999999</c:v>
                </c:pt>
                <c:pt idx="44">
                  <c:v>11.545000000000002</c:v>
                </c:pt>
                <c:pt idx="45">
                  <c:v>11.752000000000001</c:v>
                </c:pt>
                <c:pt idx="46">
                  <c:v>11.937999999999999</c:v>
                </c:pt>
                <c:pt idx="47">
                  <c:v>12.111000000000001</c:v>
                </c:pt>
                <c:pt idx="48">
                  <c:v>12.283999999999999</c:v>
                </c:pt>
                <c:pt idx="49">
                  <c:v>12.435</c:v>
                </c:pt>
                <c:pt idx="50">
                  <c:v>12.715</c:v>
                </c:pt>
                <c:pt idx="51">
                  <c:v>13.007999999999999</c:v>
                </c:pt>
                <c:pt idx="52">
                  <c:v>13.266999999999999</c:v>
                </c:pt>
                <c:pt idx="53">
                  <c:v>13.500999999999999</c:v>
                </c:pt>
                <c:pt idx="54">
                  <c:v>13.692</c:v>
                </c:pt>
                <c:pt idx="55">
                  <c:v>13.879</c:v>
                </c:pt>
                <c:pt idx="56">
                  <c:v>14.033000000000001</c:v>
                </c:pt>
                <c:pt idx="57">
                  <c:v>14.175000000000001</c:v>
                </c:pt>
                <c:pt idx="58">
                  <c:v>14.303999999999998</c:v>
                </c:pt>
                <c:pt idx="59">
                  <c:v>14.527000000000001</c:v>
                </c:pt>
                <c:pt idx="60">
                  <c:v>14.635</c:v>
                </c:pt>
                <c:pt idx="61">
                  <c:v>14.689</c:v>
                </c:pt>
                <c:pt idx="62">
                  <c:v>14.779</c:v>
                </c:pt>
                <c:pt idx="63">
                  <c:v>14.874000000000001</c:v>
                </c:pt>
                <c:pt idx="64">
                  <c:v>14.973000000000001</c:v>
                </c:pt>
                <c:pt idx="65">
                  <c:v>15.163</c:v>
                </c:pt>
                <c:pt idx="66">
                  <c:v>15.324</c:v>
                </c:pt>
                <c:pt idx="67">
                  <c:v>15.454000000000001</c:v>
                </c:pt>
                <c:pt idx="68">
                  <c:v>15.545999999999999</c:v>
                </c:pt>
                <c:pt idx="69">
                  <c:v>15.593999999999999</c:v>
                </c:pt>
                <c:pt idx="70">
                  <c:v>15.629999999999999</c:v>
                </c:pt>
                <c:pt idx="71">
                  <c:v>15.639000000000001</c:v>
                </c:pt>
                <c:pt idx="72">
                  <c:v>15.625</c:v>
                </c:pt>
                <c:pt idx="73">
                  <c:v>15.611000000000001</c:v>
                </c:pt>
                <c:pt idx="74">
                  <c:v>15.59</c:v>
                </c:pt>
                <c:pt idx="75">
                  <c:v>15.554</c:v>
                </c:pt>
                <c:pt idx="76">
                  <c:v>15.491</c:v>
                </c:pt>
                <c:pt idx="77">
                  <c:v>15.414</c:v>
                </c:pt>
                <c:pt idx="78">
                  <c:v>15.344999999999999</c:v>
                </c:pt>
                <c:pt idx="79">
                  <c:v>15.298</c:v>
                </c:pt>
                <c:pt idx="80">
                  <c:v>15.26</c:v>
                </c:pt>
                <c:pt idx="81">
                  <c:v>15.238</c:v>
                </c:pt>
                <c:pt idx="82">
                  <c:v>15.23</c:v>
                </c:pt>
                <c:pt idx="83">
                  <c:v>15.233000000000001</c:v>
                </c:pt>
                <c:pt idx="84">
                  <c:v>15.246</c:v>
                </c:pt>
                <c:pt idx="85">
                  <c:v>15.292000000000002</c:v>
                </c:pt>
                <c:pt idx="86">
                  <c:v>15.353999999999999</c:v>
                </c:pt>
                <c:pt idx="87">
                  <c:v>15.426</c:v>
                </c:pt>
                <c:pt idx="88">
                  <c:v>15.498999999999999</c:v>
                </c:pt>
                <c:pt idx="89">
                  <c:v>15.567</c:v>
                </c:pt>
                <c:pt idx="90">
                  <c:v>15.629999999999999</c:v>
                </c:pt>
                <c:pt idx="91">
                  <c:v>15.731000000000002</c:v>
                </c:pt>
                <c:pt idx="92">
                  <c:v>15.797999999999998</c:v>
                </c:pt>
                <c:pt idx="93">
                  <c:v>15.833000000000002</c:v>
                </c:pt>
                <c:pt idx="94">
                  <c:v>15.841000000000001</c:v>
                </c:pt>
                <c:pt idx="95">
                  <c:v>15.832000000000001</c:v>
                </c:pt>
                <c:pt idx="96">
                  <c:v>15.809999999999999</c:v>
                </c:pt>
                <c:pt idx="97">
                  <c:v>15.779</c:v>
                </c:pt>
                <c:pt idx="98">
                  <c:v>15.748000000000001</c:v>
                </c:pt>
                <c:pt idx="99">
                  <c:v>15.722</c:v>
                </c:pt>
                <c:pt idx="100">
                  <c:v>15.702</c:v>
                </c:pt>
                <c:pt idx="101">
                  <c:v>15.683</c:v>
                </c:pt>
                <c:pt idx="102">
                  <c:v>15.699</c:v>
                </c:pt>
                <c:pt idx="103">
                  <c:v>15.795999999999999</c:v>
                </c:pt>
                <c:pt idx="104">
                  <c:v>15.996</c:v>
                </c:pt>
                <c:pt idx="105">
                  <c:v>16.288</c:v>
                </c:pt>
                <c:pt idx="106">
                  <c:v>16.677</c:v>
                </c:pt>
                <c:pt idx="107">
                  <c:v>17.146999999999998</c:v>
                </c:pt>
                <c:pt idx="108">
                  <c:v>17.695</c:v>
                </c:pt>
                <c:pt idx="109">
                  <c:v>18.297000000000001</c:v>
                </c:pt>
                <c:pt idx="110">
                  <c:v>18.952000000000002</c:v>
                </c:pt>
                <c:pt idx="111">
                  <c:v>20.402000000000001</c:v>
                </c:pt>
                <c:pt idx="112">
                  <c:v>21.963999999999999</c:v>
                </c:pt>
                <c:pt idx="113">
                  <c:v>23.601000000000003</c:v>
                </c:pt>
                <c:pt idx="114">
                  <c:v>25.266999999999999</c:v>
                </c:pt>
                <c:pt idx="115">
                  <c:v>26.939</c:v>
                </c:pt>
                <c:pt idx="116">
                  <c:v>28.602999999999998</c:v>
                </c:pt>
                <c:pt idx="117">
                  <c:v>31.832000000000001</c:v>
                </c:pt>
                <c:pt idx="118">
                  <c:v>34.900000000000006</c:v>
                </c:pt>
                <c:pt idx="119">
                  <c:v>37.771000000000001</c:v>
                </c:pt>
                <c:pt idx="120">
                  <c:v>40.449000000000005</c:v>
                </c:pt>
                <c:pt idx="121">
                  <c:v>42.939</c:v>
                </c:pt>
                <c:pt idx="122">
                  <c:v>45.25</c:v>
                </c:pt>
                <c:pt idx="123">
                  <c:v>47.4</c:v>
                </c:pt>
                <c:pt idx="124">
                  <c:v>49.396199999999993</c:v>
                </c:pt>
                <c:pt idx="125">
                  <c:v>51.258299999999998</c:v>
                </c:pt>
                <c:pt idx="126">
                  <c:v>53.005299999999998</c:v>
                </c:pt>
                <c:pt idx="127">
                  <c:v>54.626400000000004</c:v>
                </c:pt>
                <c:pt idx="128">
                  <c:v>57.588799999999999</c:v>
                </c:pt>
                <c:pt idx="129">
                  <c:v>60.819099999999999</c:v>
                </c:pt>
                <c:pt idx="130">
                  <c:v>63.631599999999999</c:v>
                </c:pt>
                <c:pt idx="131">
                  <c:v>66.103399999999993</c:v>
                </c:pt>
                <c:pt idx="132">
                  <c:v>68.302199999999999</c:v>
                </c:pt>
                <c:pt idx="133">
                  <c:v>70.266600000000011</c:v>
                </c:pt>
                <c:pt idx="134">
                  <c:v>72.035600000000002</c:v>
                </c:pt>
                <c:pt idx="135">
                  <c:v>73.638199999999998</c:v>
                </c:pt>
                <c:pt idx="136">
                  <c:v>75.103800000000007</c:v>
                </c:pt>
                <c:pt idx="137">
                  <c:v>77.682400000000001</c:v>
                </c:pt>
                <c:pt idx="138">
                  <c:v>80.028300000000002</c:v>
                </c:pt>
                <c:pt idx="139">
                  <c:v>81.689900000000009</c:v>
                </c:pt>
                <c:pt idx="140">
                  <c:v>82.935699999999997</c:v>
                </c:pt>
                <c:pt idx="141">
                  <c:v>84.23490000000001</c:v>
                </c:pt>
                <c:pt idx="142">
                  <c:v>85.346699999999998</c:v>
                </c:pt>
                <c:pt idx="143">
                  <c:v>87.146600000000007</c:v>
                </c:pt>
                <c:pt idx="144">
                  <c:v>88.482600000000005</c:v>
                </c:pt>
                <c:pt idx="145">
                  <c:v>89.462900000000005</c:v>
                </c:pt>
                <c:pt idx="146">
                  <c:v>90.176500000000004</c:v>
                </c:pt>
                <c:pt idx="147">
                  <c:v>90.662599999999998</c:v>
                </c:pt>
                <c:pt idx="148">
                  <c:v>90.980699999999999</c:v>
                </c:pt>
                <c:pt idx="149">
                  <c:v>91.140300000000011</c:v>
                </c:pt>
                <c:pt idx="150">
                  <c:v>91.191200000000009</c:v>
                </c:pt>
                <c:pt idx="151">
                  <c:v>91.143100000000004</c:v>
                </c:pt>
                <c:pt idx="152">
                  <c:v>91.005900000000011</c:v>
                </c:pt>
                <c:pt idx="153">
                  <c:v>90.799400000000006</c:v>
                </c:pt>
                <c:pt idx="154">
                  <c:v>90.218299999999999</c:v>
                </c:pt>
                <c:pt idx="155">
                  <c:v>89.266899999999993</c:v>
                </c:pt>
                <c:pt idx="156">
                  <c:v>88.117679999999993</c:v>
                </c:pt>
                <c:pt idx="157">
                  <c:v>86.859979999999993</c:v>
                </c:pt>
                <c:pt idx="158">
                  <c:v>85.533470000000008</c:v>
                </c:pt>
                <c:pt idx="159">
                  <c:v>84.14788999999999</c:v>
                </c:pt>
                <c:pt idx="160">
                  <c:v>82.763049999999993</c:v>
                </c:pt>
                <c:pt idx="161">
                  <c:v>81.368799999999993</c:v>
                </c:pt>
                <c:pt idx="162">
                  <c:v>79.995050000000006</c:v>
                </c:pt>
                <c:pt idx="163">
                  <c:v>77.338719999999995</c:v>
                </c:pt>
                <c:pt idx="164">
                  <c:v>74.873559999999998</c:v>
                </c:pt>
                <c:pt idx="165">
                  <c:v>72.64927999999999</c:v>
                </c:pt>
                <c:pt idx="166">
                  <c:v>70.685670000000002</c:v>
                </c:pt>
                <c:pt idx="167">
                  <c:v>68.992570000000001</c:v>
                </c:pt>
                <c:pt idx="168">
                  <c:v>67.599890000000002</c:v>
                </c:pt>
                <c:pt idx="169">
                  <c:v>63.915469999999999</c:v>
                </c:pt>
                <c:pt idx="170">
                  <c:v>60.471969999999999</c:v>
                </c:pt>
                <c:pt idx="171">
                  <c:v>57.429139999999997</c:v>
                </c:pt>
                <c:pt idx="172">
                  <c:v>54.726780000000005</c:v>
                </c:pt>
                <c:pt idx="173">
                  <c:v>52.314790000000002</c:v>
                </c:pt>
                <c:pt idx="174">
                  <c:v>50.153100000000002</c:v>
                </c:pt>
                <c:pt idx="175">
                  <c:v>48.191630000000004</c:v>
                </c:pt>
                <c:pt idx="176">
                  <c:v>46.410339999999998</c:v>
                </c:pt>
                <c:pt idx="177">
                  <c:v>44.779209999999999</c:v>
                </c:pt>
                <c:pt idx="178">
                  <c:v>43.288200000000003</c:v>
                </c:pt>
                <c:pt idx="179">
                  <c:v>41.927289999999999</c:v>
                </c:pt>
                <c:pt idx="180">
                  <c:v>39.48574</c:v>
                </c:pt>
                <c:pt idx="181">
                  <c:v>36.914169999999999</c:v>
                </c:pt>
                <c:pt idx="182">
                  <c:v>34.742899999999999</c:v>
                </c:pt>
                <c:pt idx="183">
                  <c:v>32.881839999999997</c:v>
                </c:pt>
                <c:pt idx="184">
                  <c:v>31.270950000000003</c:v>
                </c:pt>
                <c:pt idx="185">
                  <c:v>29.870190000000001</c:v>
                </c:pt>
                <c:pt idx="186">
                  <c:v>28.629537000000003</c:v>
                </c:pt>
                <c:pt idx="187">
                  <c:v>27.538963000000003</c:v>
                </c:pt>
                <c:pt idx="188">
                  <c:v>26.548458</c:v>
                </c:pt>
                <c:pt idx="189">
                  <c:v>24.877606</c:v>
                </c:pt>
                <c:pt idx="190">
                  <c:v>23.486917000000002</c:v>
                </c:pt>
                <c:pt idx="191">
                  <c:v>22.326347000000002</c:v>
                </c:pt>
                <c:pt idx="192">
                  <c:v>21.345866999999998</c:v>
                </c:pt>
                <c:pt idx="193">
                  <c:v>20.495456999999998</c:v>
                </c:pt>
                <c:pt idx="194">
                  <c:v>19.765103</c:v>
                </c:pt>
                <c:pt idx="195">
                  <c:v>18.554522000000002</c:v>
                </c:pt>
                <c:pt idx="196">
                  <c:v>17.594062999999998</c:v>
                </c:pt>
                <c:pt idx="197">
                  <c:v>16.823692999999999</c:v>
                </c:pt>
                <c:pt idx="198">
                  <c:v>16.203385999999998</c:v>
                </c:pt>
                <c:pt idx="199">
                  <c:v>15.673128999999999</c:v>
                </c:pt>
                <c:pt idx="200">
                  <c:v>15.232909000000001</c:v>
                </c:pt>
                <c:pt idx="201">
                  <c:v>14.862719</c:v>
                </c:pt>
                <c:pt idx="202">
                  <c:v>14.542553</c:v>
                </c:pt>
                <c:pt idx="203">
                  <c:v>14.272406999999999</c:v>
                </c:pt>
                <c:pt idx="204">
                  <c:v>14.032278</c:v>
                </c:pt>
                <c:pt idx="205">
                  <c:v>13.822162000000001</c:v>
                </c:pt>
                <c:pt idx="206">
                  <c:v>13.471963000000001</c:v>
                </c:pt>
                <c:pt idx="207">
                  <c:v>13.151763000000001</c:v>
                </c:pt>
                <c:pt idx="208">
                  <c:v>13.021673999999999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494-4307-9DD8-8D8D4E213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22232"/>
        <c:axId val="639828112"/>
      </c:scatterChart>
      <c:valAx>
        <c:axId val="63982223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28112"/>
        <c:crosses val="autoZero"/>
        <c:crossBetween val="midCat"/>
        <c:majorUnit val="10"/>
      </c:valAx>
      <c:valAx>
        <c:axId val="639828112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2223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934128569749676"/>
          <c:y val="0.31356847954135397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old238U_CaKFe2As2_D6!$P$5</c:f>
          <c:strCache>
            <c:ptCount val="1"/>
            <c:pt idx="0">
              <c:v>old238U_CaKFe2As2_D6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old238U_CaKFe2As2_D6!$D$20:$D$228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old238U_CaKFe2As2_D6!$J$20:$J$228</c:f>
              <c:numCache>
                <c:formatCode>0.000</c:formatCode>
                <c:ptCount val="209"/>
                <c:pt idx="0">
                  <c:v>3.2000000000000002E-3</c:v>
                </c:pt>
                <c:pt idx="1">
                  <c:v>3.4000000000000002E-3</c:v>
                </c:pt>
                <c:pt idx="2">
                  <c:v>3.5000000000000005E-3</c:v>
                </c:pt>
                <c:pt idx="3">
                  <c:v>3.5999999999999999E-3</c:v>
                </c:pt>
                <c:pt idx="4">
                  <c:v>3.6999999999999997E-3</c:v>
                </c:pt>
                <c:pt idx="5">
                  <c:v>3.8E-3</c:v>
                </c:pt>
                <c:pt idx="6">
                  <c:v>4.0000000000000001E-3</c:v>
                </c:pt>
                <c:pt idx="7">
                  <c:v>4.2000000000000006E-3</c:v>
                </c:pt>
                <c:pt idx="8">
                  <c:v>4.3999999999999994E-3</c:v>
                </c:pt>
                <c:pt idx="9">
                  <c:v>4.4999999999999997E-3</c:v>
                </c:pt>
                <c:pt idx="10">
                  <c:v>4.7000000000000002E-3</c:v>
                </c:pt>
                <c:pt idx="11">
                  <c:v>4.8999999999999998E-3</c:v>
                </c:pt>
                <c:pt idx="12">
                  <c:v>5.0999999999999995E-3</c:v>
                </c:pt>
                <c:pt idx="13">
                  <c:v>5.4000000000000003E-3</c:v>
                </c:pt>
                <c:pt idx="14">
                  <c:v>5.7000000000000002E-3</c:v>
                </c:pt>
                <c:pt idx="15">
                  <c:v>6.0000000000000001E-3</c:v>
                </c:pt>
                <c:pt idx="16">
                  <c:v>6.3E-3</c:v>
                </c:pt>
                <c:pt idx="17">
                  <c:v>6.5000000000000006E-3</c:v>
                </c:pt>
                <c:pt idx="18">
                  <c:v>6.8000000000000005E-3</c:v>
                </c:pt>
                <c:pt idx="19">
                  <c:v>7.000000000000001E-3</c:v>
                </c:pt>
                <c:pt idx="20">
                  <c:v>7.2999999999999992E-3</c:v>
                </c:pt>
                <c:pt idx="21">
                  <c:v>7.4999999999999997E-3</c:v>
                </c:pt>
                <c:pt idx="22">
                  <c:v>7.7999999999999996E-3</c:v>
                </c:pt>
                <c:pt idx="23">
                  <c:v>8.0000000000000002E-3</c:v>
                </c:pt>
                <c:pt idx="24">
                  <c:v>8.4000000000000012E-3</c:v>
                </c:pt>
                <c:pt idx="25">
                  <c:v>8.9999999999999993E-3</c:v>
                </c:pt>
                <c:pt idx="26">
                  <c:v>9.4999999999999998E-3</c:v>
                </c:pt>
                <c:pt idx="27">
                  <c:v>0.01</c:v>
                </c:pt>
                <c:pt idx="28">
                  <c:v>1.04E-2</c:v>
                </c:pt>
                <c:pt idx="29">
                  <c:v>1.09E-2</c:v>
                </c:pt>
                <c:pt idx="30">
                  <c:v>1.1300000000000001E-2</c:v>
                </c:pt>
                <c:pt idx="31">
                  <c:v>1.18E-2</c:v>
                </c:pt>
                <c:pt idx="32">
                  <c:v>1.2199999999999999E-2</c:v>
                </c:pt>
                <c:pt idx="33">
                  <c:v>1.3100000000000001E-2</c:v>
                </c:pt>
                <c:pt idx="34">
                  <c:v>1.3900000000000001E-2</c:v>
                </c:pt>
                <c:pt idx="35">
                  <c:v>1.4599999999999998E-2</c:v>
                </c:pt>
                <c:pt idx="36">
                  <c:v>1.54E-2</c:v>
                </c:pt>
                <c:pt idx="37">
                  <c:v>1.6199999999999999E-2</c:v>
                </c:pt>
                <c:pt idx="38">
                  <c:v>1.6900000000000002E-2</c:v>
                </c:pt>
                <c:pt idx="39">
                  <c:v>1.83E-2</c:v>
                </c:pt>
                <c:pt idx="40">
                  <c:v>1.9700000000000002E-2</c:v>
                </c:pt>
                <c:pt idx="41">
                  <c:v>2.0999999999999998E-2</c:v>
                </c:pt>
                <c:pt idx="42">
                  <c:v>2.23E-2</c:v>
                </c:pt>
                <c:pt idx="43">
                  <c:v>2.3599999999999999E-2</c:v>
                </c:pt>
                <c:pt idx="44">
                  <c:v>2.4799999999999999E-2</c:v>
                </c:pt>
                <c:pt idx="45">
                  <c:v>2.6100000000000002E-2</c:v>
                </c:pt>
                <c:pt idx="46">
                  <c:v>2.7300000000000001E-2</c:v>
                </c:pt>
                <c:pt idx="47">
                  <c:v>2.8499999999999998E-2</c:v>
                </c:pt>
                <c:pt idx="48">
                  <c:v>2.9699999999999997E-2</c:v>
                </c:pt>
                <c:pt idx="49">
                  <c:v>3.0800000000000001E-2</c:v>
                </c:pt>
                <c:pt idx="50">
                  <c:v>3.3100000000000004E-2</c:v>
                </c:pt>
                <c:pt idx="51">
                  <c:v>3.5999999999999997E-2</c:v>
                </c:pt>
                <c:pt idx="52">
                  <c:v>3.8699999999999998E-2</c:v>
                </c:pt>
                <c:pt idx="53">
                  <c:v>4.1399999999999999E-2</c:v>
                </c:pt>
                <c:pt idx="54">
                  <c:v>4.41E-2</c:v>
                </c:pt>
                <c:pt idx="55">
                  <c:v>4.6800000000000001E-2</c:v>
                </c:pt>
                <c:pt idx="56">
                  <c:v>4.9399999999999999E-2</c:v>
                </c:pt>
                <c:pt idx="57">
                  <c:v>5.2000000000000005E-2</c:v>
                </c:pt>
                <c:pt idx="58">
                  <c:v>5.4600000000000003E-2</c:v>
                </c:pt>
                <c:pt idx="59">
                  <c:v>5.9699999999999996E-2</c:v>
                </c:pt>
                <c:pt idx="60">
                  <c:v>6.4799999999999996E-2</c:v>
                </c:pt>
                <c:pt idx="61">
                  <c:v>6.989999999999999E-2</c:v>
                </c:pt>
                <c:pt idx="62">
                  <c:v>7.4899999999999994E-2</c:v>
                </c:pt>
                <c:pt idx="63">
                  <c:v>7.9899999999999999E-2</c:v>
                </c:pt>
                <c:pt idx="64">
                  <c:v>8.4900000000000003E-2</c:v>
                </c:pt>
                <c:pt idx="65">
                  <c:v>9.4899999999999998E-2</c:v>
                </c:pt>
                <c:pt idx="66">
                  <c:v>0.10469999999999999</c:v>
                </c:pt>
                <c:pt idx="67">
                  <c:v>0.1145</c:v>
                </c:pt>
                <c:pt idx="68">
                  <c:v>0.12430000000000001</c:v>
                </c:pt>
                <c:pt idx="69">
                  <c:v>0.13400000000000001</c:v>
                </c:pt>
                <c:pt idx="70">
                  <c:v>0.14369999999999999</c:v>
                </c:pt>
                <c:pt idx="71">
                  <c:v>0.15340000000000001</c:v>
                </c:pt>
                <c:pt idx="72">
                  <c:v>0.16309999999999999</c:v>
                </c:pt>
                <c:pt idx="73">
                  <c:v>0.1729</c:v>
                </c:pt>
                <c:pt idx="74">
                  <c:v>0.1827</c:v>
                </c:pt>
                <c:pt idx="75">
                  <c:v>0.1925</c:v>
                </c:pt>
                <c:pt idx="76">
                  <c:v>0.21230000000000002</c:v>
                </c:pt>
                <c:pt idx="77">
                  <c:v>0.23719999999999999</c:v>
                </c:pt>
                <c:pt idx="78">
                  <c:v>0.26219999999999999</c:v>
                </c:pt>
                <c:pt idx="79">
                  <c:v>0.28749999999999998</c:v>
                </c:pt>
                <c:pt idx="80">
                  <c:v>0.31280000000000002</c:v>
                </c:pt>
                <c:pt idx="81">
                  <c:v>0.33829999999999999</c:v>
                </c:pt>
                <c:pt idx="82">
                  <c:v>0.36380000000000001</c:v>
                </c:pt>
                <c:pt idx="83">
                  <c:v>0.38940000000000002</c:v>
                </c:pt>
                <c:pt idx="84">
                  <c:v>0.41500000000000004</c:v>
                </c:pt>
                <c:pt idx="85">
                  <c:v>0.4662</c:v>
                </c:pt>
                <c:pt idx="86">
                  <c:v>0.51740000000000008</c:v>
                </c:pt>
                <c:pt idx="87">
                  <c:v>0.56840000000000002</c:v>
                </c:pt>
                <c:pt idx="88">
                  <c:v>0.61939999999999995</c:v>
                </c:pt>
                <c:pt idx="89">
                  <c:v>0.67020000000000002</c:v>
                </c:pt>
                <c:pt idx="90">
                  <c:v>0.72089999999999999</c:v>
                </c:pt>
                <c:pt idx="91">
                  <c:v>0.82200000000000006</c:v>
                </c:pt>
                <c:pt idx="92">
                  <c:v>0.92289999999999994</c:v>
                </c:pt>
                <c:pt idx="93" formatCode="0.00">
                  <c:v>1.02</c:v>
                </c:pt>
                <c:pt idx="94" formatCode="0.00">
                  <c:v>1.1200000000000001</c:v>
                </c:pt>
                <c:pt idx="95" formatCode="0.00">
                  <c:v>1.23</c:v>
                </c:pt>
                <c:pt idx="96" formatCode="0.00">
                  <c:v>1.33</c:v>
                </c:pt>
                <c:pt idx="97" formatCode="0.00">
                  <c:v>1.43</c:v>
                </c:pt>
                <c:pt idx="98" formatCode="0.00">
                  <c:v>1.53</c:v>
                </c:pt>
                <c:pt idx="99" formatCode="0.00">
                  <c:v>1.63</c:v>
                </c:pt>
                <c:pt idx="100" formatCode="0.00">
                  <c:v>1.74</c:v>
                </c:pt>
                <c:pt idx="101" formatCode="0.00">
                  <c:v>1.84</c:v>
                </c:pt>
                <c:pt idx="102" formatCode="0.00">
                  <c:v>2.0499999999999998</c:v>
                </c:pt>
                <c:pt idx="103" formatCode="0.00">
                  <c:v>2.2999999999999998</c:v>
                </c:pt>
                <c:pt idx="104" formatCode="0.00">
                  <c:v>2.56</c:v>
                </c:pt>
                <c:pt idx="105" formatCode="0.00">
                  <c:v>2.81</c:v>
                </c:pt>
                <c:pt idx="106" formatCode="0.00">
                  <c:v>3.06</c:v>
                </c:pt>
                <c:pt idx="107" formatCode="0.00">
                  <c:v>3.3</c:v>
                </c:pt>
                <c:pt idx="108" formatCode="0.00">
                  <c:v>3.53</c:v>
                </c:pt>
                <c:pt idx="109" formatCode="0.00">
                  <c:v>3.76</c:v>
                </c:pt>
                <c:pt idx="110" formatCode="0.00">
                  <c:v>3.98</c:v>
                </c:pt>
                <c:pt idx="111" formatCode="0.00">
                  <c:v>4.3899999999999997</c:v>
                </c:pt>
                <c:pt idx="112" formatCode="0.00">
                  <c:v>4.78</c:v>
                </c:pt>
                <c:pt idx="113" formatCode="0.00">
                  <c:v>5.14</c:v>
                </c:pt>
                <c:pt idx="114" formatCode="0.00">
                  <c:v>5.48</c:v>
                </c:pt>
                <c:pt idx="115" formatCode="0.00">
                  <c:v>5.79</c:v>
                </c:pt>
                <c:pt idx="116" formatCode="0.00">
                  <c:v>6.09</c:v>
                </c:pt>
                <c:pt idx="117" formatCode="0.00">
                  <c:v>6.64</c:v>
                </c:pt>
                <c:pt idx="118" formatCode="0.00">
                  <c:v>7.13</c:v>
                </c:pt>
                <c:pt idx="119" formatCode="0.00">
                  <c:v>7.58</c:v>
                </c:pt>
                <c:pt idx="120" formatCode="0.00">
                  <c:v>8.01</c:v>
                </c:pt>
                <c:pt idx="121" formatCode="0.00">
                  <c:v>8.4</c:v>
                </c:pt>
                <c:pt idx="122" formatCode="0.00">
                  <c:v>8.7799999999999994</c:v>
                </c:pt>
                <c:pt idx="123" formatCode="0.00">
                  <c:v>9.14</c:v>
                </c:pt>
                <c:pt idx="124" formatCode="0.00">
                  <c:v>9.48</c:v>
                </c:pt>
                <c:pt idx="125" formatCode="0.00">
                  <c:v>9.81</c:v>
                </c:pt>
                <c:pt idx="126" formatCode="0.00">
                  <c:v>10.130000000000001</c:v>
                </c:pt>
                <c:pt idx="127" formatCode="0.00">
                  <c:v>10.44</c:v>
                </c:pt>
                <c:pt idx="128" formatCode="0.00">
                  <c:v>11.03</c:v>
                </c:pt>
                <c:pt idx="129" formatCode="0.00">
                  <c:v>11.73</c:v>
                </c:pt>
                <c:pt idx="130" formatCode="0.00">
                  <c:v>12.4</c:v>
                </c:pt>
                <c:pt idx="131" formatCode="0.00">
                  <c:v>13.04</c:v>
                </c:pt>
                <c:pt idx="132" formatCode="0.00">
                  <c:v>13.66</c:v>
                </c:pt>
                <c:pt idx="133" formatCode="0.00">
                  <c:v>14.26</c:v>
                </c:pt>
                <c:pt idx="134" formatCode="0.00">
                  <c:v>14.84</c:v>
                </c:pt>
                <c:pt idx="135" formatCode="0.00">
                  <c:v>15.41</c:v>
                </c:pt>
                <c:pt idx="136" formatCode="0.00">
                  <c:v>15.97</c:v>
                </c:pt>
                <c:pt idx="137" formatCode="0.00">
                  <c:v>17.059999999999999</c:v>
                </c:pt>
                <c:pt idx="138" formatCode="0.00">
                  <c:v>18.12</c:v>
                </c:pt>
                <c:pt idx="139" formatCode="0.00">
                  <c:v>19.149999999999999</c:v>
                </c:pt>
                <c:pt idx="140" formatCode="0.00">
                  <c:v>20.16</c:v>
                </c:pt>
                <c:pt idx="141" formatCode="0.00">
                  <c:v>21.15</c:v>
                </c:pt>
                <c:pt idx="142" formatCode="0.00">
                  <c:v>22.14</c:v>
                </c:pt>
                <c:pt idx="143" formatCode="0.00">
                  <c:v>24.07</c:v>
                </c:pt>
                <c:pt idx="144" formatCode="0.00">
                  <c:v>25.96</c:v>
                </c:pt>
                <c:pt idx="145" formatCode="0.00">
                  <c:v>27.84</c:v>
                </c:pt>
                <c:pt idx="146" formatCode="0.00">
                  <c:v>29.69</c:v>
                </c:pt>
                <c:pt idx="147" formatCode="0.00">
                  <c:v>31.53</c:v>
                </c:pt>
                <c:pt idx="148" formatCode="0.00">
                  <c:v>33.369999999999997</c:v>
                </c:pt>
                <c:pt idx="149" formatCode="0.00">
                  <c:v>35.200000000000003</c:v>
                </c:pt>
                <c:pt idx="150" formatCode="0.00">
                  <c:v>37.020000000000003</c:v>
                </c:pt>
                <c:pt idx="151" formatCode="0.00">
                  <c:v>38.85</c:v>
                </c:pt>
                <c:pt idx="152" formatCode="0.00">
                  <c:v>40.68</c:v>
                </c:pt>
                <c:pt idx="153" formatCode="0.00">
                  <c:v>42.51</c:v>
                </c:pt>
                <c:pt idx="154" formatCode="0.00">
                  <c:v>46.2</c:v>
                </c:pt>
                <c:pt idx="155" formatCode="0.00">
                  <c:v>50.84</c:v>
                </c:pt>
                <c:pt idx="156" formatCode="0.00">
                  <c:v>55.54</c:v>
                </c:pt>
                <c:pt idx="157" formatCode="0.00">
                  <c:v>60.3</c:v>
                </c:pt>
                <c:pt idx="158" formatCode="0.00">
                  <c:v>65.13</c:v>
                </c:pt>
                <c:pt idx="159" formatCode="0.00">
                  <c:v>70.05</c:v>
                </c:pt>
                <c:pt idx="160" formatCode="0.00">
                  <c:v>75.040000000000006</c:v>
                </c:pt>
                <c:pt idx="161" formatCode="0.00">
                  <c:v>80.12</c:v>
                </c:pt>
                <c:pt idx="162" formatCode="0.00">
                  <c:v>85.28</c:v>
                </c:pt>
                <c:pt idx="163" formatCode="0.00">
                  <c:v>95.88</c:v>
                </c:pt>
                <c:pt idx="164" formatCode="0.00">
                  <c:v>106.83</c:v>
                </c:pt>
                <c:pt idx="165" formatCode="0.00">
                  <c:v>118.13</c:v>
                </c:pt>
                <c:pt idx="166" formatCode="0.00">
                  <c:v>129.76</c:v>
                </c:pt>
                <c:pt idx="167" formatCode="0.00">
                  <c:v>141.69999999999999</c:v>
                </c:pt>
                <c:pt idx="168" formatCode="0.00">
                  <c:v>153.9</c:v>
                </c:pt>
                <c:pt idx="169" formatCode="0.00">
                  <c:v>179.26</c:v>
                </c:pt>
                <c:pt idx="170" formatCode="0.00">
                  <c:v>206.08</c:v>
                </c:pt>
                <c:pt idx="171" formatCode="0.00">
                  <c:v>234.37</c:v>
                </c:pt>
                <c:pt idx="172" formatCode="0.00">
                  <c:v>264.11</c:v>
                </c:pt>
                <c:pt idx="173" formatCode="0.00">
                  <c:v>295.27</c:v>
                </c:pt>
                <c:pt idx="174" formatCode="0.00">
                  <c:v>327.81</c:v>
                </c:pt>
                <c:pt idx="175" formatCode="0.00">
                  <c:v>361.73</c:v>
                </c:pt>
                <c:pt idx="176" formatCode="0.00">
                  <c:v>396.98</c:v>
                </c:pt>
                <c:pt idx="177" formatCode="0.00">
                  <c:v>433.55</c:v>
                </c:pt>
                <c:pt idx="178" formatCode="0.00">
                  <c:v>471.41</c:v>
                </c:pt>
                <c:pt idx="179" formatCode="0.00">
                  <c:v>510.54</c:v>
                </c:pt>
                <c:pt idx="180" formatCode="0.00">
                  <c:v>592.5</c:v>
                </c:pt>
                <c:pt idx="181" formatCode="0.00">
                  <c:v>701.68</c:v>
                </c:pt>
                <c:pt idx="182" formatCode="0.00">
                  <c:v>818.08</c:v>
                </c:pt>
                <c:pt idx="183" formatCode="0.00">
                  <c:v>941.4</c:v>
                </c:pt>
                <c:pt idx="184" formatCode="0.0">
                  <c:v>1070</c:v>
                </c:pt>
                <c:pt idx="185" formatCode="0.0">
                  <c:v>1210</c:v>
                </c:pt>
                <c:pt idx="186" formatCode="0.0">
                  <c:v>1350</c:v>
                </c:pt>
                <c:pt idx="187" formatCode="0.0">
                  <c:v>1500</c:v>
                </c:pt>
                <c:pt idx="188" formatCode="0.0">
                  <c:v>1650</c:v>
                </c:pt>
                <c:pt idx="189" formatCode="0.0">
                  <c:v>1980</c:v>
                </c:pt>
                <c:pt idx="190" formatCode="0.0">
                  <c:v>2320</c:v>
                </c:pt>
                <c:pt idx="191" formatCode="0.0">
                  <c:v>2690</c:v>
                </c:pt>
                <c:pt idx="192" formatCode="0.0">
                  <c:v>3070</c:v>
                </c:pt>
                <c:pt idx="193" formatCode="0.0">
                  <c:v>3470</c:v>
                </c:pt>
                <c:pt idx="194" formatCode="0.0">
                  <c:v>3880</c:v>
                </c:pt>
                <c:pt idx="195" formatCode="0.0">
                  <c:v>4750</c:v>
                </c:pt>
                <c:pt idx="196" formatCode="0.0">
                  <c:v>5670</c:v>
                </c:pt>
                <c:pt idx="197" formatCode="0.0">
                  <c:v>6640</c:v>
                </c:pt>
                <c:pt idx="198" formatCode="0.0">
                  <c:v>7650</c:v>
                </c:pt>
                <c:pt idx="199" formatCode="0.0">
                  <c:v>8700</c:v>
                </c:pt>
                <c:pt idx="200" formatCode="0.0">
                  <c:v>9780</c:v>
                </c:pt>
                <c:pt idx="201" formatCode="0.0">
                  <c:v>10890</c:v>
                </c:pt>
                <c:pt idx="202" formatCode="0.0">
                  <c:v>12020</c:v>
                </c:pt>
                <c:pt idx="203" formatCode="0.0">
                  <c:v>13180</c:v>
                </c:pt>
                <c:pt idx="204" formatCode="0.0">
                  <c:v>14350</c:v>
                </c:pt>
                <c:pt idx="205" formatCode="0.0">
                  <c:v>15550</c:v>
                </c:pt>
                <c:pt idx="206" formatCode="0.0">
                  <c:v>17990</c:v>
                </c:pt>
                <c:pt idx="207" formatCode="0.0">
                  <c:v>21130</c:v>
                </c:pt>
                <c:pt idx="208" formatCode="0.0">
                  <c:v>22780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B3-4F53-96EF-03286FE0B29D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old238U_CaKFe2As2_D6!$D$20:$D$228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old238U_CaKFe2As2_D6!$M$20:$M$228</c:f>
              <c:numCache>
                <c:formatCode>0.000</c:formatCode>
                <c:ptCount val="209"/>
                <c:pt idx="0">
                  <c:v>1.2000000000000001E-3</c:v>
                </c:pt>
                <c:pt idx="1">
                  <c:v>1.2999999999999999E-3</c:v>
                </c:pt>
                <c:pt idx="2">
                  <c:v>1.2999999999999999E-3</c:v>
                </c:pt>
                <c:pt idx="3">
                  <c:v>1.4E-3</c:v>
                </c:pt>
                <c:pt idx="4">
                  <c:v>1.4E-3</c:v>
                </c:pt>
                <c:pt idx="5">
                  <c:v>1.5E-3</c:v>
                </c:pt>
                <c:pt idx="6">
                  <c:v>1.5E-3</c:v>
                </c:pt>
                <c:pt idx="7">
                  <c:v>1.6000000000000001E-3</c:v>
                </c:pt>
                <c:pt idx="8">
                  <c:v>1.6000000000000001E-3</c:v>
                </c:pt>
                <c:pt idx="9">
                  <c:v>1.7000000000000001E-3</c:v>
                </c:pt>
                <c:pt idx="10">
                  <c:v>1.8E-3</c:v>
                </c:pt>
                <c:pt idx="11">
                  <c:v>1.8E-3</c:v>
                </c:pt>
                <c:pt idx="12">
                  <c:v>1.9E-3</c:v>
                </c:pt>
                <c:pt idx="13">
                  <c:v>2E-3</c:v>
                </c:pt>
                <c:pt idx="14">
                  <c:v>2.1000000000000003E-3</c:v>
                </c:pt>
                <c:pt idx="15">
                  <c:v>2.1999999999999997E-3</c:v>
                </c:pt>
                <c:pt idx="16">
                  <c:v>2.3E-3</c:v>
                </c:pt>
                <c:pt idx="17">
                  <c:v>2.3E-3</c:v>
                </c:pt>
                <c:pt idx="18">
                  <c:v>2.4000000000000002E-3</c:v>
                </c:pt>
                <c:pt idx="19">
                  <c:v>2.5000000000000001E-3</c:v>
                </c:pt>
                <c:pt idx="20">
                  <c:v>2.5999999999999999E-3</c:v>
                </c:pt>
                <c:pt idx="21">
                  <c:v>2.7000000000000001E-3</c:v>
                </c:pt>
                <c:pt idx="22">
                  <c:v>2.7000000000000001E-3</c:v>
                </c:pt>
                <c:pt idx="23">
                  <c:v>2.8E-3</c:v>
                </c:pt>
                <c:pt idx="24">
                  <c:v>2.9000000000000002E-3</c:v>
                </c:pt>
                <c:pt idx="25">
                  <c:v>3.0999999999999999E-3</c:v>
                </c:pt>
                <c:pt idx="26">
                  <c:v>3.2000000000000002E-3</c:v>
                </c:pt>
                <c:pt idx="27">
                  <c:v>3.4000000000000002E-3</c:v>
                </c:pt>
                <c:pt idx="28">
                  <c:v>3.5000000000000005E-3</c:v>
                </c:pt>
                <c:pt idx="29">
                  <c:v>3.5999999999999999E-3</c:v>
                </c:pt>
                <c:pt idx="30">
                  <c:v>3.8E-3</c:v>
                </c:pt>
                <c:pt idx="31">
                  <c:v>3.8999999999999998E-3</c:v>
                </c:pt>
                <c:pt idx="32">
                  <c:v>4.0000000000000001E-3</c:v>
                </c:pt>
                <c:pt idx="33">
                  <c:v>4.2000000000000006E-3</c:v>
                </c:pt>
                <c:pt idx="34">
                  <c:v>4.3999999999999994E-3</c:v>
                </c:pt>
                <c:pt idx="35">
                  <c:v>4.7000000000000002E-3</c:v>
                </c:pt>
                <c:pt idx="36">
                  <c:v>4.8999999999999998E-3</c:v>
                </c:pt>
                <c:pt idx="37">
                  <c:v>5.0999999999999995E-3</c:v>
                </c:pt>
                <c:pt idx="38">
                  <c:v>5.1999999999999998E-3</c:v>
                </c:pt>
                <c:pt idx="39">
                  <c:v>5.5999999999999999E-3</c:v>
                </c:pt>
                <c:pt idx="40">
                  <c:v>6.0000000000000001E-3</c:v>
                </c:pt>
                <c:pt idx="41">
                  <c:v>6.3E-3</c:v>
                </c:pt>
                <c:pt idx="42">
                  <c:v>6.6E-3</c:v>
                </c:pt>
                <c:pt idx="43">
                  <c:v>6.9000000000000008E-3</c:v>
                </c:pt>
                <c:pt idx="44">
                  <c:v>7.1999999999999998E-3</c:v>
                </c:pt>
                <c:pt idx="45">
                  <c:v>7.4999999999999997E-3</c:v>
                </c:pt>
                <c:pt idx="46">
                  <c:v>7.7999999999999996E-3</c:v>
                </c:pt>
                <c:pt idx="47">
                  <c:v>8.0999999999999996E-3</c:v>
                </c:pt>
                <c:pt idx="48">
                  <c:v>8.4000000000000012E-3</c:v>
                </c:pt>
                <c:pt idx="49">
                  <c:v>8.6999999999999994E-3</c:v>
                </c:pt>
                <c:pt idx="50">
                  <c:v>9.1999999999999998E-3</c:v>
                </c:pt>
                <c:pt idx="51">
                  <c:v>9.9000000000000008E-3</c:v>
                </c:pt>
                <c:pt idx="52">
                  <c:v>1.0499999999999999E-2</c:v>
                </c:pt>
                <c:pt idx="53">
                  <c:v>1.11E-2</c:v>
                </c:pt>
                <c:pt idx="54">
                  <c:v>1.17E-2</c:v>
                </c:pt>
                <c:pt idx="55">
                  <c:v>1.23E-2</c:v>
                </c:pt>
                <c:pt idx="56">
                  <c:v>1.29E-2</c:v>
                </c:pt>
                <c:pt idx="57">
                  <c:v>1.3500000000000002E-2</c:v>
                </c:pt>
                <c:pt idx="58">
                  <c:v>1.4000000000000002E-2</c:v>
                </c:pt>
                <c:pt idx="59">
                  <c:v>1.5099999999999999E-2</c:v>
                </c:pt>
                <c:pt idx="60">
                  <c:v>1.6199999999999999E-2</c:v>
                </c:pt>
                <c:pt idx="61">
                  <c:v>1.7299999999999999E-2</c:v>
                </c:pt>
                <c:pt idx="62">
                  <c:v>1.84E-2</c:v>
                </c:pt>
                <c:pt idx="63">
                  <c:v>1.9400000000000001E-2</c:v>
                </c:pt>
                <c:pt idx="64">
                  <c:v>2.0499999999999997E-2</c:v>
                </c:pt>
                <c:pt idx="65">
                  <c:v>2.2499999999999999E-2</c:v>
                </c:pt>
                <c:pt idx="66">
                  <c:v>2.4500000000000001E-2</c:v>
                </c:pt>
                <c:pt idx="67">
                  <c:v>2.64E-2</c:v>
                </c:pt>
                <c:pt idx="68">
                  <c:v>2.8299999999999999E-2</c:v>
                </c:pt>
                <c:pt idx="69">
                  <c:v>3.0199999999999998E-2</c:v>
                </c:pt>
                <c:pt idx="70">
                  <c:v>3.2000000000000001E-2</c:v>
                </c:pt>
                <c:pt idx="71">
                  <c:v>3.3800000000000004E-2</c:v>
                </c:pt>
                <c:pt idx="72">
                  <c:v>3.56E-2</c:v>
                </c:pt>
                <c:pt idx="73">
                  <c:v>3.7400000000000003E-2</c:v>
                </c:pt>
                <c:pt idx="74">
                  <c:v>3.9100000000000003E-2</c:v>
                </c:pt>
                <c:pt idx="75">
                  <c:v>4.0899999999999999E-2</c:v>
                </c:pt>
                <c:pt idx="76">
                  <c:v>4.4299999999999999E-2</c:v>
                </c:pt>
                <c:pt idx="77">
                  <c:v>4.8599999999999997E-2</c:v>
                </c:pt>
                <c:pt idx="78">
                  <c:v>5.2900000000000003E-2</c:v>
                </c:pt>
                <c:pt idx="79">
                  <c:v>5.6999999999999995E-2</c:v>
                </c:pt>
                <c:pt idx="80">
                  <c:v>6.0999999999999999E-2</c:v>
                </c:pt>
                <c:pt idx="81">
                  <c:v>6.5000000000000002E-2</c:v>
                </c:pt>
                <c:pt idx="82">
                  <c:v>6.8899999999999989E-2</c:v>
                </c:pt>
                <c:pt idx="83">
                  <c:v>7.2700000000000001E-2</c:v>
                </c:pt>
                <c:pt idx="84">
                  <c:v>7.6499999999999999E-2</c:v>
                </c:pt>
                <c:pt idx="85">
                  <c:v>8.3799999999999999E-2</c:v>
                </c:pt>
                <c:pt idx="86">
                  <c:v>9.0900000000000009E-2</c:v>
                </c:pt>
                <c:pt idx="87">
                  <c:v>9.7599999999999992E-2</c:v>
                </c:pt>
                <c:pt idx="88">
                  <c:v>0.1041</c:v>
                </c:pt>
                <c:pt idx="89">
                  <c:v>0.1103</c:v>
                </c:pt>
                <c:pt idx="90">
                  <c:v>0.11639999999999999</c:v>
                </c:pt>
                <c:pt idx="91">
                  <c:v>0.12820000000000001</c:v>
                </c:pt>
                <c:pt idx="92">
                  <c:v>0.13930000000000001</c:v>
                </c:pt>
                <c:pt idx="93">
                  <c:v>0.14979999999999999</c:v>
                </c:pt>
                <c:pt idx="94">
                  <c:v>0.1598</c:v>
                </c:pt>
                <c:pt idx="95">
                  <c:v>0.16950000000000001</c:v>
                </c:pt>
                <c:pt idx="96">
                  <c:v>0.17880000000000001</c:v>
                </c:pt>
                <c:pt idx="97">
                  <c:v>0.18779999999999999</c:v>
                </c:pt>
                <c:pt idx="98">
                  <c:v>0.19650000000000001</c:v>
                </c:pt>
                <c:pt idx="99">
                  <c:v>0.20499999999999999</c:v>
                </c:pt>
                <c:pt idx="100">
                  <c:v>0.2132</c:v>
                </c:pt>
                <c:pt idx="101">
                  <c:v>0.2213</c:v>
                </c:pt>
                <c:pt idx="102">
                  <c:v>0.23759999999999998</c:v>
                </c:pt>
                <c:pt idx="103">
                  <c:v>0.25719999999999998</c:v>
                </c:pt>
                <c:pt idx="104">
                  <c:v>0.27539999999999998</c:v>
                </c:pt>
                <c:pt idx="105">
                  <c:v>0.2923</c:v>
                </c:pt>
                <c:pt idx="106">
                  <c:v>0.30779999999999996</c:v>
                </c:pt>
                <c:pt idx="107">
                  <c:v>0.32219999999999999</c:v>
                </c:pt>
                <c:pt idx="108">
                  <c:v>0.33530000000000004</c:v>
                </c:pt>
                <c:pt idx="109">
                  <c:v>0.3473</c:v>
                </c:pt>
                <c:pt idx="110">
                  <c:v>0.35830000000000001</c:v>
                </c:pt>
                <c:pt idx="111">
                  <c:v>0.37970000000000004</c:v>
                </c:pt>
                <c:pt idx="112">
                  <c:v>0.39750000000000002</c:v>
                </c:pt>
                <c:pt idx="113">
                  <c:v>0.41249999999999998</c:v>
                </c:pt>
                <c:pt idx="114">
                  <c:v>0.42519999999999997</c:v>
                </c:pt>
                <c:pt idx="115">
                  <c:v>0.43609999999999999</c:v>
                </c:pt>
                <c:pt idx="116">
                  <c:v>0.44560000000000005</c:v>
                </c:pt>
                <c:pt idx="117">
                  <c:v>0.46429999999999999</c:v>
                </c:pt>
                <c:pt idx="118">
                  <c:v>0.47899999999999998</c:v>
                </c:pt>
                <c:pt idx="119">
                  <c:v>0.49099999999999999</c:v>
                </c:pt>
                <c:pt idx="120">
                  <c:v>0.50090000000000001</c:v>
                </c:pt>
                <c:pt idx="121">
                  <c:v>0.50940000000000007</c:v>
                </c:pt>
                <c:pt idx="122">
                  <c:v>0.51680000000000004</c:v>
                </c:pt>
                <c:pt idx="123">
                  <c:v>0.52329999999999999</c:v>
                </c:pt>
                <c:pt idx="124">
                  <c:v>0.52910000000000001</c:v>
                </c:pt>
                <c:pt idx="125">
                  <c:v>0.53439999999999999</c:v>
                </c:pt>
                <c:pt idx="126">
                  <c:v>0.53910000000000002</c:v>
                </c:pt>
                <c:pt idx="127">
                  <c:v>0.54349999999999998</c:v>
                </c:pt>
                <c:pt idx="128">
                  <c:v>0.5544</c:v>
                </c:pt>
                <c:pt idx="129">
                  <c:v>0.56779999999999997</c:v>
                </c:pt>
                <c:pt idx="130">
                  <c:v>0.57950000000000002</c:v>
                </c:pt>
                <c:pt idx="131">
                  <c:v>0.58989999999999998</c:v>
                </c:pt>
                <c:pt idx="132">
                  <c:v>0.59930000000000005</c:v>
                </c:pt>
                <c:pt idx="133">
                  <c:v>0.6079</c:v>
                </c:pt>
                <c:pt idx="134">
                  <c:v>0.61580000000000001</c:v>
                </c:pt>
                <c:pt idx="135">
                  <c:v>0.62319999999999998</c:v>
                </c:pt>
                <c:pt idx="136">
                  <c:v>0.63019999999999998</c:v>
                </c:pt>
                <c:pt idx="137">
                  <c:v>0.65199999999999991</c:v>
                </c:pt>
                <c:pt idx="138">
                  <c:v>0.67179999999999995</c:v>
                </c:pt>
                <c:pt idx="139">
                  <c:v>0.68989999999999996</c:v>
                </c:pt>
                <c:pt idx="140">
                  <c:v>0.70679999999999998</c:v>
                </c:pt>
                <c:pt idx="141">
                  <c:v>0.72270000000000001</c:v>
                </c:pt>
                <c:pt idx="142">
                  <c:v>0.73780000000000001</c:v>
                </c:pt>
                <c:pt idx="143">
                  <c:v>0.78990000000000005</c:v>
                </c:pt>
                <c:pt idx="144">
                  <c:v>0.83689999999999998</c:v>
                </c:pt>
                <c:pt idx="145">
                  <c:v>0.88009999999999999</c:v>
                </c:pt>
                <c:pt idx="146">
                  <c:v>0.92049999999999998</c:v>
                </c:pt>
                <c:pt idx="147">
                  <c:v>0.95850000000000013</c:v>
                </c:pt>
                <c:pt idx="148">
                  <c:v>0.99480000000000002</c:v>
                </c:pt>
                <c:pt idx="149" formatCode="0.00">
                  <c:v>1.03</c:v>
                </c:pt>
                <c:pt idx="150" formatCode="0.00">
                  <c:v>1.06</c:v>
                </c:pt>
                <c:pt idx="151" formatCode="0.00">
                  <c:v>1.1000000000000001</c:v>
                </c:pt>
                <c:pt idx="152" formatCode="0.00">
                  <c:v>1.1299999999999999</c:v>
                </c:pt>
                <c:pt idx="153" formatCode="0.00">
                  <c:v>1.1599999999999999</c:v>
                </c:pt>
                <c:pt idx="154" formatCode="0.00">
                  <c:v>1.27</c:v>
                </c:pt>
                <c:pt idx="155" formatCode="0.00">
                  <c:v>1.43</c:v>
                </c:pt>
                <c:pt idx="156" formatCode="0.00">
                  <c:v>1.58</c:v>
                </c:pt>
                <c:pt idx="157" formatCode="0.00">
                  <c:v>1.72</c:v>
                </c:pt>
                <c:pt idx="158" formatCode="0.00">
                  <c:v>1.85</c:v>
                </c:pt>
                <c:pt idx="159" formatCode="0.00">
                  <c:v>1.98</c:v>
                </c:pt>
                <c:pt idx="160" formatCode="0.00">
                  <c:v>2.11</c:v>
                </c:pt>
                <c:pt idx="161" formatCode="0.00">
                  <c:v>2.23</c:v>
                </c:pt>
                <c:pt idx="162" formatCode="0.00">
                  <c:v>2.34</c:v>
                </c:pt>
                <c:pt idx="163" formatCode="0.00">
                  <c:v>2.79</c:v>
                </c:pt>
                <c:pt idx="164" formatCode="0.00">
                  <c:v>3.19</c:v>
                </c:pt>
                <c:pt idx="165" formatCode="0.00">
                  <c:v>3.57</c:v>
                </c:pt>
                <c:pt idx="166" formatCode="0.00">
                  <c:v>3.93</c:v>
                </c:pt>
                <c:pt idx="167" formatCode="0.00">
                  <c:v>4.28</c:v>
                </c:pt>
                <c:pt idx="168" formatCode="0.00">
                  <c:v>4.62</c:v>
                </c:pt>
                <c:pt idx="169" formatCode="0.00">
                  <c:v>5.85</c:v>
                </c:pt>
                <c:pt idx="170" formatCode="0.00">
                  <c:v>6.98</c:v>
                </c:pt>
                <c:pt idx="171" formatCode="0.00">
                  <c:v>8.0500000000000007</c:v>
                </c:pt>
                <c:pt idx="172" formatCode="0.00">
                  <c:v>9.08</c:v>
                </c:pt>
                <c:pt idx="173" formatCode="0.00">
                  <c:v>10.1</c:v>
                </c:pt>
                <c:pt idx="174" formatCode="0.00">
                  <c:v>11.1</c:v>
                </c:pt>
                <c:pt idx="175" formatCode="0.00">
                  <c:v>12.1</c:v>
                </c:pt>
                <c:pt idx="176" formatCode="0.00">
                  <c:v>13.09</c:v>
                </c:pt>
                <c:pt idx="177" formatCode="0.00">
                  <c:v>14.08</c:v>
                </c:pt>
                <c:pt idx="178" formatCode="0.00">
                  <c:v>15.06</c:v>
                </c:pt>
                <c:pt idx="179" formatCode="0.00">
                  <c:v>16.05</c:v>
                </c:pt>
                <c:pt idx="180" formatCode="0.00">
                  <c:v>19.809999999999999</c:v>
                </c:pt>
                <c:pt idx="181" formatCode="0.00">
                  <c:v>25.12</c:v>
                </c:pt>
                <c:pt idx="182" formatCode="0.00">
                  <c:v>30.04</c:v>
                </c:pt>
                <c:pt idx="183" formatCode="0.00">
                  <c:v>34.75</c:v>
                </c:pt>
                <c:pt idx="184" formatCode="0.00">
                  <c:v>39.32</c:v>
                </c:pt>
                <c:pt idx="185" formatCode="0.00">
                  <c:v>43.8</c:v>
                </c:pt>
                <c:pt idx="186" formatCode="0.00">
                  <c:v>48.23</c:v>
                </c:pt>
                <c:pt idx="187" formatCode="0.00">
                  <c:v>52.61</c:v>
                </c:pt>
                <c:pt idx="188" formatCode="0.00">
                  <c:v>56.95</c:v>
                </c:pt>
                <c:pt idx="189" formatCode="0.00">
                  <c:v>73.150000000000006</c:v>
                </c:pt>
                <c:pt idx="190" formatCode="0.00">
                  <c:v>87.94</c:v>
                </c:pt>
                <c:pt idx="191" formatCode="0.00">
                  <c:v>101.92</c:v>
                </c:pt>
                <c:pt idx="192" formatCode="0.00">
                  <c:v>115.36</c:v>
                </c:pt>
                <c:pt idx="193" formatCode="0.00">
                  <c:v>128.41</c:v>
                </c:pt>
                <c:pt idx="194" formatCode="0.00">
                  <c:v>141.16</c:v>
                </c:pt>
                <c:pt idx="195" formatCode="0.00">
                  <c:v>187.37</c:v>
                </c:pt>
                <c:pt idx="196" formatCode="0.00">
                  <c:v>228.37</c:v>
                </c:pt>
                <c:pt idx="197" formatCode="0.00">
                  <c:v>266.36</c:v>
                </c:pt>
                <c:pt idx="198" formatCode="0.00">
                  <c:v>302.25</c:v>
                </c:pt>
                <c:pt idx="199" formatCode="0.00">
                  <c:v>336.55</c:v>
                </c:pt>
                <c:pt idx="200" formatCode="0.00">
                  <c:v>369.54</c:v>
                </c:pt>
                <c:pt idx="201" formatCode="0.00">
                  <c:v>401.4</c:v>
                </c:pt>
                <c:pt idx="202" formatCode="0.00">
                  <c:v>432.27</c:v>
                </c:pt>
                <c:pt idx="203" formatCode="0.00">
                  <c:v>462.24</c:v>
                </c:pt>
                <c:pt idx="204" formatCode="0.00">
                  <c:v>491.39</c:v>
                </c:pt>
                <c:pt idx="205" formatCode="0.00">
                  <c:v>519.77</c:v>
                </c:pt>
                <c:pt idx="206" formatCode="0.00">
                  <c:v>624.20000000000005</c:v>
                </c:pt>
                <c:pt idx="207" formatCode="0.00">
                  <c:v>765.38</c:v>
                </c:pt>
                <c:pt idx="208" formatCode="0.00">
                  <c:v>800.45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9B3-4F53-96EF-03286FE0B29D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old238U_CaKFe2As2_D6!$D$20:$D$228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old238U_CaKFe2As2_D6!$P$20:$P$228</c:f>
              <c:numCache>
                <c:formatCode>0.000</c:formatCode>
                <c:ptCount val="209"/>
                <c:pt idx="0">
                  <c:v>8.9999999999999998E-4</c:v>
                </c:pt>
                <c:pt idx="1">
                  <c:v>8.9999999999999998E-4</c:v>
                </c:pt>
                <c:pt idx="2">
                  <c:v>1E-3</c:v>
                </c:pt>
                <c:pt idx="3">
                  <c:v>1E-3</c:v>
                </c:pt>
                <c:pt idx="4">
                  <c:v>1E-3</c:v>
                </c:pt>
                <c:pt idx="5">
                  <c:v>1.0999999999999998E-3</c:v>
                </c:pt>
                <c:pt idx="6">
                  <c:v>1.0999999999999998E-3</c:v>
                </c:pt>
                <c:pt idx="7">
                  <c:v>1.0999999999999998E-3</c:v>
                </c:pt>
                <c:pt idx="8">
                  <c:v>1.2000000000000001E-3</c:v>
                </c:pt>
                <c:pt idx="9">
                  <c:v>1.2000000000000001E-3</c:v>
                </c:pt>
                <c:pt idx="10">
                  <c:v>1.2999999999999999E-3</c:v>
                </c:pt>
                <c:pt idx="11">
                  <c:v>1.2999999999999999E-3</c:v>
                </c:pt>
                <c:pt idx="12">
                  <c:v>1.4E-3</c:v>
                </c:pt>
                <c:pt idx="13">
                  <c:v>1.4E-3</c:v>
                </c:pt>
                <c:pt idx="14">
                  <c:v>1.5E-3</c:v>
                </c:pt>
                <c:pt idx="15">
                  <c:v>1.6000000000000001E-3</c:v>
                </c:pt>
                <c:pt idx="16">
                  <c:v>1.7000000000000001E-3</c:v>
                </c:pt>
                <c:pt idx="17">
                  <c:v>1.7000000000000001E-3</c:v>
                </c:pt>
                <c:pt idx="18">
                  <c:v>1.8E-3</c:v>
                </c:pt>
                <c:pt idx="19">
                  <c:v>1.8E-3</c:v>
                </c:pt>
                <c:pt idx="20">
                  <c:v>1.9E-3</c:v>
                </c:pt>
                <c:pt idx="21">
                  <c:v>1.9E-3</c:v>
                </c:pt>
                <c:pt idx="22">
                  <c:v>2E-3</c:v>
                </c:pt>
                <c:pt idx="23">
                  <c:v>2.1000000000000003E-3</c:v>
                </c:pt>
                <c:pt idx="24">
                  <c:v>2.1999999999999997E-3</c:v>
                </c:pt>
                <c:pt idx="25">
                  <c:v>2.3E-3</c:v>
                </c:pt>
                <c:pt idx="26">
                  <c:v>2.4000000000000002E-3</c:v>
                </c:pt>
                <c:pt idx="27">
                  <c:v>2.5000000000000001E-3</c:v>
                </c:pt>
                <c:pt idx="28">
                  <c:v>2.5999999999999999E-3</c:v>
                </c:pt>
                <c:pt idx="29">
                  <c:v>2.7000000000000001E-3</c:v>
                </c:pt>
                <c:pt idx="30">
                  <c:v>2.8E-3</c:v>
                </c:pt>
                <c:pt idx="31">
                  <c:v>2.9000000000000002E-3</c:v>
                </c:pt>
                <c:pt idx="32">
                  <c:v>3.0000000000000001E-3</c:v>
                </c:pt>
                <c:pt idx="33">
                  <c:v>3.2000000000000002E-3</c:v>
                </c:pt>
                <c:pt idx="34">
                  <c:v>3.4000000000000002E-3</c:v>
                </c:pt>
                <c:pt idx="35">
                  <c:v>3.5000000000000005E-3</c:v>
                </c:pt>
                <c:pt idx="36">
                  <c:v>3.6999999999999997E-3</c:v>
                </c:pt>
                <c:pt idx="37">
                  <c:v>3.8999999999999998E-3</c:v>
                </c:pt>
                <c:pt idx="38">
                  <c:v>4.0000000000000001E-3</c:v>
                </c:pt>
                <c:pt idx="39">
                  <c:v>4.3E-3</c:v>
                </c:pt>
                <c:pt idx="40">
                  <c:v>4.5999999999999999E-3</c:v>
                </c:pt>
                <c:pt idx="41">
                  <c:v>4.8999999999999998E-3</c:v>
                </c:pt>
                <c:pt idx="42">
                  <c:v>5.1999999999999998E-3</c:v>
                </c:pt>
                <c:pt idx="43">
                  <c:v>5.4000000000000003E-3</c:v>
                </c:pt>
                <c:pt idx="44">
                  <c:v>5.7000000000000002E-3</c:v>
                </c:pt>
                <c:pt idx="45">
                  <c:v>5.8999999999999999E-3</c:v>
                </c:pt>
                <c:pt idx="46">
                  <c:v>6.1999999999999998E-3</c:v>
                </c:pt>
                <c:pt idx="47">
                  <c:v>6.4000000000000003E-3</c:v>
                </c:pt>
                <c:pt idx="48">
                  <c:v>6.7000000000000002E-3</c:v>
                </c:pt>
                <c:pt idx="49">
                  <c:v>6.9000000000000008E-3</c:v>
                </c:pt>
                <c:pt idx="50">
                  <c:v>7.2999999999999992E-3</c:v>
                </c:pt>
                <c:pt idx="51">
                  <c:v>7.9000000000000008E-3</c:v>
                </c:pt>
                <c:pt idx="52">
                  <c:v>8.4000000000000012E-3</c:v>
                </c:pt>
                <c:pt idx="53">
                  <c:v>8.8999999999999999E-3</c:v>
                </c:pt>
                <c:pt idx="54">
                  <c:v>9.4000000000000004E-3</c:v>
                </c:pt>
                <c:pt idx="55">
                  <c:v>9.9000000000000008E-3</c:v>
                </c:pt>
                <c:pt idx="56">
                  <c:v>1.04E-2</c:v>
                </c:pt>
                <c:pt idx="57">
                  <c:v>1.09E-2</c:v>
                </c:pt>
                <c:pt idx="58">
                  <c:v>1.14E-2</c:v>
                </c:pt>
                <c:pt idx="59">
                  <c:v>1.23E-2</c:v>
                </c:pt>
                <c:pt idx="60">
                  <c:v>1.32E-2</c:v>
                </c:pt>
                <c:pt idx="61">
                  <c:v>1.4099999999999998E-2</c:v>
                </c:pt>
                <c:pt idx="62">
                  <c:v>1.49E-2</c:v>
                </c:pt>
                <c:pt idx="63">
                  <c:v>1.5800000000000002E-2</c:v>
                </c:pt>
                <c:pt idx="64">
                  <c:v>1.67E-2</c:v>
                </c:pt>
                <c:pt idx="65">
                  <c:v>1.83E-2</c:v>
                </c:pt>
                <c:pt idx="66">
                  <c:v>1.9900000000000001E-2</c:v>
                </c:pt>
                <c:pt idx="67">
                  <c:v>2.1499999999999998E-2</c:v>
                </c:pt>
                <c:pt idx="68">
                  <c:v>2.3100000000000002E-2</c:v>
                </c:pt>
                <c:pt idx="69">
                  <c:v>2.47E-2</c:v>
                </c:pt>
                <c:pt idx="70">
                  <c:v>2.6200000000000001E-2</c:v>
                </c:pt>
                <c:pt idx="71">
                  <c:v>2.7700000000000002E-2</c:v>
                </c:pt>
                <c:pt idx="72">
                  <c:v>2.9199999999999997E-2</c:v>
                </c:pt>
                <c:pt idx="73">
                  <c:v>3.0699999999999998E-2</c:v>
                </c:pt>
                <c:pt idx="74">
                  <c:v>3.2100000000000004E-2</c:v>
                </c:pt>
                <c:pt idx="75">
                  <c:v>3.3600000000000005E-2</c:v>
                </c:pt>
                <c:pt idx="76">
                  <c:v>3.6499999999999998E-2</c:v>
                </c:pt>
                <c:pt idx="77">
                  <c:v>4.0100000000000004E-2</c:v>
                </c:pt>
                <c:pt idx="78">
                  <c:v>4.36E-2</c:v>
                </c:pt>
                <c:pt idx="79">
                  <c:v>4.7199999999999999E-2</c:v>
                </c:pt>
                <c:pt idx="80">
                  <c:v>5.0700000000000002E-2</c:v>
                </c:pt>
                <c:pt idx="81">
                  <c:v>5.4200000000000005E-2</c:v>
                </c:pt>
                <c:pt idx="82">
                  <c:v>5.7699999999999994E-2</c:v>
                </c:pt>
                <c:pt idx="83">
                  <c:v>6.1100000000000002E-2</c:v>
                </c:pt>
                <c:pt idx="84">
                  <c:v>6.4500000000000002E-2</c:v>
                </c:pt>
                <c:pt idx="85">
                  <c:v>7.1300000000000002E-2</c:v>
                </c:pt>
                <c:pt idx="86">
                  <c:v>7.7899999999999997E-2</c:v>
                </c:pt>
                <c:pt idx="87">
                  <c:v>8.4499999999999992E-2</c:v>
                </c:pt>
                <c:pt idx="88">
                  <c:v>9.0900000000000009E-2</c:v>
                </c:pt>
                <c:pt idx="89">
                  <c:v>9.7199999999999995E-2</c:v>
                </c:pt>
                <c:pt idx="90">
                  <c:v>0.10340000000000001</c:v>
                </c:pt>
                <c:pt idx="91">
                  <c:v>0.11550000000000001</c:v>
                </c:pt>
                <c:pt idx="92">
                  <c:v>0.12720000000000001</c:v>
                </c:pt>
                <c:pt idx="93">
                  <c:v>0.13869999999999999</c:v>
                </c:pt>
                <c:pt idx="94">
                  <c:v>0.14979999999999999</c:v>
                </c:pt>
                <c:pt idx="95">
                  <c:v>0.16070000000000001</c:v>
                </c:pt>
                <c:pt idx="96">
                  <c:v>0.17130000000000001</c:v>
                </c:pt>
                <c:pt idx="97">
                  <c:v>0.18180000000000002</c:v>
                </c:pt>
                <c:pt idx="98">
                  <c:v>0.19209999999999999</c:v>
                </c:pt>
                <c:pt idx="99">
                  <c:v>0.20219999999999999</c:v>
                </c:pt>
                <c:pt idx="100">
                  <c:v>0.2122</c:v>
                </c:pt>
                <c:pt idx="101">
                  <c:v>0.22210000000000002</c:v>
                </c:pt>
                <c:pt idx="102">
                  <c:v>0.2414</c:v>
                </c:pt>
                <c:pt idx="103">
                  <c:v>0.26469999999999999</c:v>
                </c:pt>
                <c:pt idx="104">
                  <c:v>0.28720000000000001</c:v>
                </c:pt>
                <c:pt idx="105">
                  <c:v>0.30870000000000003</c:v>
                </c:pt>
                <c:pt idx="106">
                  <c:v>0.32919999999999999</c:v>
                </c:pt>
                <c:pt idx="107">
                  <c:v>0.34870000000000001</c:v>
                </c:pt>
                <c:pt idx="108">
                  <c:v>0.36720000000000003</c:v>
                </c:pt>
                <c:pt idx="109">
                  <c:v>0.38469999999999999</c:v>
                </c:pt>
                <c:pt idx="110">
                  <c:v>0.40110000000000001</c:v>
                </c:pt>
                <c:pt idx="111">
                  <c:v>0.43099999999999994</c:v>
                </c:pt>
                <c:pt idx="112">
                  <c:v>0.45750000000000002</c:v>
                </c:pt>
                <c:pt idx="113">
                  <c:v>0.48080000000000001</c:v>
                </c:pt>
                <c:pt idx="114">
                  <c:v>0.50140000000000007</c:v>
                </c:pt>
                <c:pt idx="115">
                  <c:v>0.51970000000000005</c:v>
                </c:pt>
                <c:pt idx="116">
                  <c:v>0.53610000000000002</c:v>
                </c:pt>
                <c:pt idx="117">
                  <c:v>0.56410000000000005</c:v>
                </c:pt>
                <c:pt idx="118">
                  <c:v>0.58719999999999994</c:v>
                </c:pt>
                <c:pt idx="119">
                  <c:v>0.60660000000000003</c:v>
                </c:pt>
                <c:pt idx="120">
                  <c:v>0.62329999999999997</c:v>
                </c:pt>
                <c:pt idx="121">
                  <c:v>0.63769999999999993</c:v>
                </c:pt>
                <c:pt idx="122">
                  <c:v>0.65049999999999997</c:v>
                </c:pt>
                <c:pt idx="123">
                  <c:v>0.66180000000000005</c:v>
                </c:pt>
                <c:pt idx="124">
                  <c:v>0.67199999999999993</c:v>
                </c:pt>
                <c:pt idx="125">
                  <c:v>0.68120000000000003</c:v>
                </c:pt>
                <c:pt idx="126" formatCode="0.00">
                  <c:v>0.68969999999999998</c:v>
                </c:pt>
                <c:pt idx="127" formatCode="0.00">
                  <c:v>0.69740000000000002</c:v>
                </c:pt>
                <c:pt idx="128" formatCode="0.00">
                  <c:v>0.71130000000000004</c:v>
                </c:pt>
                <c:pt idx="129" formatCode="0.00">
                  <c:v>0.72609999999999997</c:v>
                </c:pt>
                <c:pt idx="130" formatCode="0.00">
                  <c:v>0.7389</c:v>
                </c:pt>
                <c:pt idx="131" formatCode="0.00">
                  <c:v>0.75019999999999998</c:v>
                </c:pt>
                <c:pt idx="132" formatCode="0.00">
                  <c:v>0.76019999999999999</c:v>
                </c:pt>
                <c:pt idx="133" formatCode="0.00">
                  <c:v>0.76929999999999998</c:v>
                </c:pt>
                <c:pt idx="134" formatCode="0.00">
                  <c:v>0.77750000000000008</c:v>
                </c:pt>
                <c:pt idx="135" formatCode="0.00">
                  <c:v>0.78510000000000002</c:v>
                </c:pt>
                <c:pt idx="136" formatCode="0.00">
                  <c:v>0.79220000000000002</c:v>
                </c:pt>
                <c:pt idx="137" formatCode="0.00">
                  <c:v>0.80489999999999995</c:v>
                </c:pt>
                <c:pt idx="138" formatCode="0.00">
                  <c:v>0.81609999999999994</c:v>
                </c:pt>
                <c:pt idx="139" formatCode="0.00">
                  <c:v>0.82620000000000005</c:v>
                </c:pt>
                <c:pt idx="140" formatCode="0.00">
                  <c:v>0.83550000000000002</c:v>
                </c:pt>
                <c:pt idx="141" formatCode="0.00">
                  <c:v>0.84410000000000007</c:v>
                </c:pt>
                <c:pt idx="142" formatCode="0.00">
                  <c:v>0.85199999999999998</c:v>
                </c:pt>
                <c:pt idx="143" formatCode="0.00">
                  <c:v>0.86660000000000004</c:v>
                </c:pt>
                <c:pt idx="144" formatCode="0.00">
                  <c:v>0.87980000000000003</c:v>
                </c:pt>
                <c:pt idx="145" formatCode="0.00">
                  <c:v>0.89179999999999993</c:v>
                </c:pt>
                <c:pt idx="146" formatCode="0.00">
                  <c:v>0.90299999999999991</c:v>
                </c:pt>
                <c:pt idx="147" formatCode="0.00">
                  <c:v>0.91349999999999998</c:v>
                </c:pt>
                <c:pt idx="148" formatCode="0.00">
                  <c:v>0.92349999999999999</c:v>
                </c:pt>
                <c:pt idx="149" formatCode="0.00">
                  <c:v>0.93309999999999993</c:v>
                </c:pt>
                <c:pt idx="150" formatCode="0.00">
                  <c:v>0.94220000000000004</c:v>
                </c:pt>
                <c:pt idx="151" formatCode="0.00">
                  <c:v>0.95109999999999995</c:v>
                </c:pt>
                <c:pt idx="152" formatCode="0.00">
                  <c:v>0.9597</c:v>
                </c:pt>
                <c:pt idx="153" formatCode="0.00">
                  <c:v>0.96809999999999996</c:v>
                </c:pt>
                <c:pt idx="154" formatCode="0.00">
                  <c:v>0.98429999999999995</c:v>
                </c:pt>
                <c:pt idx="155" formatCode="0.00">
                  <c:v>1</c:v>
                </c:pt>
                <c:pt idx="156" formatCode="0.00">
                  <c:v>1.02</c:v>
                </c:pt>
                <c:pt idx="157" formatCode="0.00">
                  <c:v>1.04</c:v>
                </c:pt>
                <c:pt idx="158" formatCode="0.00">
                  <c:v>1.06</c:v>
                </c:pt>
                <c:pt idx="159" formatCode="0.00">
                  <c:v>1.08</c:v>
                </c:pt>
                <c:pt idx="160" formatCode="0.00">
                  <c:v>1.1000000000000001</c:v>
                </c:pt>
                <c:pt idx="161" formatCode="0.00">
                  <c:v>1.1100000000000001</c:v>
                </c:pt>
                <c:pt idx="162" formatCode="0.00">
                  <c:v>1.1299999999999999</c:v>
                </c:pt>
                <c:pt idx="163" formatCode="0.00">
                  <c:v>1.17</c:v>
                </c:pt>
                <c:pt idx="164" formatCode="0.00">
                  <c:v>1.21</c:v>
                </c:pt>
                <c:pt idx="165" formatCode="0.00">
                  <c:v>1.24</c:v>
                </c:pt>
                <c:pt idx="166" formatCode="0.00">
                  <c:v>1.28</c:v>
                </c:pt>
                <c:pt idx="167" formatCode="0.00">
                  <c:v>1.32</c:v>
                </c:pt>
                <c:pt idx="168" formatCode="0.00">
                  <c:v>1.36</c:v>
                </c:pt>
                <c:pt idx="169" formatCode="0.00">
                  <c:v>1.45</c:v>
                </c:pt>
                <c:pt idx="170" formatCode="0.00">
                  <c:v>1.53</c:v>
                </c:pt>
                <c:pt idx="171" formatCode="0.00">
                  <c:v>1.63</c:v>
                </c:pt>
                <c:pt idx="172" formatCode="0.00">
                  <c:v>1.72</c:v>
                </c:pt>
                <c:pt idx="173" formatCode="0.00">
                  <c:v>1.82</c:v>
                </c:pt>
                <c:pt idx="174" formatCode="0.00">
                  <c:v>1.93</c:v>
                </c:pt>
                <c:pt idx="175" formatCode="0.00">
                  <c:v>2.04</c:v>
                </c:pt>
                <c:pt idx="176" formatCode="0.00">
                  <c:v>2.16</c:v>
                </c:pt>
                <c:pt idx="177" formatCode="0.00">
                  <c:v>2.2799999999999998</c:v>
                </c:pt>
                <c:pt idx="178" formatCode="0.00">
                  <c:v>2.4</c:v>
                </c:pt>
                <c:pt idx="179" formatCode="0.00">
                  <c:v>2.5299999999999998</c:v>
                </c:pt>
                <c:pt idx="180" formatCode="0.00">
                  <c:v>2.8</c:v>
                </c:pt>
                <c:pt idx="181" formatCode="0.00">
                  <c:v>3.15</c:v>
                </c:pt>
                <c:pt idx="182" formatCode="0.00">
                  <c:v>3.53</c:v>
                </c:pt>
                <c:pt idx="183" formatCode="0.00">
                  <c:v>3.92</c:v>
                </c:pt>
                <c:pt idx="184" formatCode="0.00">
                  <c:v>4.34</c:v>
                </c:pt>
                <c:pt idx="185" formatCode="0.00">
                  <c:v>4.7699999999999996</c:v>
                </c:pt>
                <c:pt idx="186" formatCode="0.00">
                  <c:v>5.22</c:v>
                </c:pt>
                <c:pt idx="187" formatCode="0.00">
                  <c:v>5.69</c:v>
                </c:pt>
                <c:pt idx="188" formatCode="0.00">
                  <c:v>6.16</c:v>
                </c:pt>
                <c:pt idx="189" formatCode="0.00">
                  <c:v>7.16</c:v>
                </c:pt>
                <c:pt idx="190" formatCode="0.00">
                  <c:v>8.2100000000000009</c:v>
                </c:pt>
                <c:pt idx="191" formatCode="0.00">
                  <c:v>9.3000000000000007</c:v>
                </c:pt>
                <c:pt idx="192" formatCode="0.00">
                  <c:v>10.42</c:v>
                </c:pt>
                <c:pt idx="193" formatCode="0.00">
                  <c:v>11.59</c:v>
                </c:pt>
                <c:pt idx="194" formatCode="0.00">
                  <c:v>12.78</c:v>
                </c:pt>
                <c:pt idx="195" formatCode="0.00">
                  <c:v>15.24</c:v>
                </c:pt>
                <c:pt idx="196" formatCode="0.00">
                  <c:v>17.79</c:v>
                </c:pt>
                <c:pt idx="197" formatCode="0.00">
                  <c:v>20.41</c:v>
                </c:pt>
                <c:pt idx="198" formatCode="0.00">
                  <c:v>23.08</c:v>
                </c:pt>
                <c:pt idx="199" formatCode="0.00">
                  <c:v>25.79</c:v>
                </c:pt>
                <c:pt idx="200" formatCode="0.00">
                  <c:v>28.54</c:v>
                </c:pt>
                <c:pt idx="201" formatCode="0.00">
                  <c:v>31.31</c:v>
                </c:pt>
                <c:pt idx="202" formatCode="0.00">
                  <c:v>34.090000000000003</c:v>
                </c:pt>
                <c:pt idx="203" formatCode="0.00">
                  <c:v>36.880000000000003</c:v>
                </c:pt>
                <c:pt idx="204" formatCode="0.00">
                  <c:v>39.68</c:v>
                </c:pt>
                <c:pt idx="205" formatCode="0.00">
                  <c:v>42.47</c:v>
                </c:pt>
                <c:pt idx="206" formatCode="0.00">
                  <c:v>48.04</c:v>
                </c:pt>
                <c:pt idx="207" formatCode="0.00">
                  <c:v>54.95</c:v>
                </c:pt>
                <c:pt idx="208" formatCode="0.00">
                  <c:v>58.5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9B3-4F53-96EF-03286FE0B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23016"/>
        <c:axId val="639826936"/>
      </c:scatterChart>
      <c:valAx>
        <c:axId val="63982301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26936"/>
        <c:crosses val="autoZero"/>
        <c:crossBetween val="midCat"/>
        <c:majorUnit val="10"/>
      </c:valAx>
      <c:valAx>
        <c:axId val="63982693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2301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'old238U_Fe(Te,Se)'!$P$5</c:f>
          <c:strCache>
            <c:ptCount val="1"/>
            <c:pt idx="0">
              <c:v>old238U_Fe(Te,Se)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'old238U_Fe(Te,Se)'!$D$20:$D$228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1050.420168067227</c:v>
                </c:pt>
              </c:numCache>
            </c:numRef>
          </c:xVal>
          <c:yVal>
            <c:numRef>
              <c:f>'old238U_Fe(Te,Se)'!$E$20:$E$228</c:f>
              <c:numCache>
                <c:formatCode>0.000E+00</c:formatCode>
                <c:ptCount val="209"/>
                <c:pt idx="0">
                  <c:v>0.13</c:v>
                </c:pt>
                <c:pt idx="1">
                  <c:v>0.1363</c:v>
                </c:pt>
                <c:pt idx="2">
                  <c:v>0.1424</c:v>
                </c:pt>
                <c:pt idx="3">
                  <c:v>0.1482</c:v>
                </c:pt>
                <c:pt idx="4">
                  <c:v>0.15379999999999999</c:v>
                </c:pt>
                <c:pt idx="5">
                  <c:v>0.15920000000000001</c:v>
                </c:pt>
                <c:pt idx="6">
                  <c:v>0.16439999999999999</c:v>
                </c:pt>
                <c:pt idx="7">
                  <c:v>0.17430000000000001</c:v>
                </c:pt>
                <c:pt idx="8">
                  <c:v>0.18379999999999999</c:v>
                </c:pt>
                <c:pt idx="9">
                  <c:v>0.19270000000000001</c:v>
                </c:pt>
                <c:pt idx="10">
                  <c:v>0.20130000000000001</c:v>
                </c:pt>
                <c:pt idx="11">
                  <c:v>0.20949999999999999</c:v>
                </c:pt>
                <c:pt idx="12">
                  <c:v>0.21740000000000001</c:v>
                </c:pt>
                <c:pt idx="13">
                  <c:v>0.23250000000000001</c:v>
                </c:pt>
                <c:pt idx="14">
                  <c:v>0.24660000000000001</c:v>
                </c:pt>
                <c:pt idx="15">
                  <c:v>0.25990000000000002</c:v>
                </c:pt>
                <c:pt idx="16">
                  <c:v>0.27260000000000001</c:v>
                </c:pt>
                <c:pt idx="17">
                  <c:v>0.28470000000000001</c:v>
                </c:pt>
                <c:pt idx="18">
                  <c:v>0.29630000000000001</c:v>
                </c:pt>
                <c:pt idx="19">
                  <c:v>0.3075</c:v>
                </c:pt>
                <c:pt idx="20">
                  <c:v>0.31830000000000003</c:v>
                </c:pt>
                <c:pt idx="21">
                  <c:v>0.32879999999999998</c:v>
                </c:pt>
                <c:pt idx="22">
                  <c:v>0.33889999999999998</c:v>
                </c:pt>
                <c:pt idx="23">
                  <c:v>0.34870000000000001</c:v>
                </c:pt>
                <c:pt idx="24">
                  <c:v>0.36759999999999998</c:v>
                </c:pt>
                <c:pt idx="25">
                  <c:v>0.38990000000000002</c:v>
                </c:pt>
                <c:pt idx="26">
                  <c:v>0.41089999999999999</c:v>
                </c:pt>
                <c:pt idx="27">
                  <c:v>0.43099999999999999</c:v>
                </c:pt>
                <c:pt idx="28">
                  <c:v>0.45019999999999999</c:v>
                </c:pt>
                <c:pt idx="29">
                  <c:v>0.46850000000000003</c:v>
                </c:pt>
                <c:pt idx="30">
                  <c:v>0.48620000000000002</c:v>
                </c:pt>
                <c:pt idx="31">
                  <c:v>0.50329999999999997</c:v>
                </c:pt>
                <c:pt idx="32">
                  <c:v>0.51980000000000004</c:v>
                </c:pt>
                <c:pt idx="33">
                  <c:v>0.55130000000000001</c:v>
                </c:pt>
                <c:pt idx="34">
                  <c:v>0.58120000000000005</c:v>
                </c:pt>
                <c:pt idx="35">
                  <c:v>0.60950000000000004</c:v>
                </c:pt>
                <c:pt idx="36">
                  <c:v>0.63660000000000005</c:v>
                </c:pt>
                <c:pt idx="37">
                  <c:v>0.66259999999999997</c:v>
                </c:pt>
                <c:pt idx="38">
                  <c:v>0.68759999999999999</c:v>
                </c:pt>
                <c:pt idx="39">
                  <c:v>0.73509999999999998</c:v>
                </c:pt>
                <c:pt idx="40">
                  <c:v>0.77969999999999995</c:v>
                </c:pt>
                <c:pt idx="41">
                  <c:v>0.82189999999999996</c:v>
                </c:pt>
                <c:pt idx="42">
                  <c:v>0.86199999999999999</c:v>
                </c:pt>
                <c:pt idx="43">
                  <c:v>0.90029999999999999</c:v>
                </c:pt>
                <c:pt idx="44">
                  <c:v>0.93710000000000004</c:v>
                </c:pt>
                <c:pt idx="45">
                  <c:v>0.97250000000000003</c:v>
                </c:pt>
                <c:pt idx="46">
                  <c:v>1.0069999999999999</c:v>
                </c:pt>
                <c:pt idx="47">
                  <c:v>1.04</c:v>
                </c:pt>
                <c:pt idx="48">
                  <c:v>1.0720000000000001</c:v>
                </c:pt>
                <c:pt idx="49">
                  <c:v>1.103</c:v>
                </c:pt>
                <c:pt idx="50">
                  <c:v>1.1619999999999999</c:v>
                </c:pt>
                <c:pt idx="51">
                  <c:v>1.2330000000000001</c:v>
                </c:pt>
                <c:pt idx="52">
                  <c:v>1.3</c:v>
                </c:pt>
                <c:pt idx="53">
                  <c:v>1.363</c:v>
                </c:pt>
                <c:pt idx="54">
                  <c:v>1.4239999999999999</c:v>
                </c:pt>
                <c:pt idx="55">
                  <c:v>1.482</c:v>
                </c:pt>
                <c:pt idx="56">
                  <c:v>1.538</c:v>
                </c:pt>
                <c:pt idx="57">
                  <c:v>1.5920000000000001</c:v>
                </c:pt>
                <c:pt idx="58">
                  <c:v>1.6439999999999999</c:v>
                </c:pt>
                <c:pt idx="59">
                  <c:v>1.7430000000000001</c:v>
                </c:pt>
                <c:pt idx="60">
                  <c:v>1.78</c:v>
                </c:pt>
                <c:pt idx="61">
                  <c:v>1.796</c:v>
                </c:pt>
                <c:pt idx="62">
                  <c:v>1.8440000000000001</c:v>
                </c:pt>
                <c:pt idx="63">
                  <c:v>1.91</c:v>
                </c:pt>
                <c:pt idx="64">
                  <c:v>1.986</c:v>
                </c:pt>
                <c:pt idx="65">
                  <c:v>2.1589999999999998</c:v>
                </c:pt>
                <c:pt idx="66">
                  <c:v>2.3380000000000001</c:v>
                </c:pt>
                <c:pt idx="67">
                  <c:v>2.5019999999999998</c:v>
                </c:pt>
                <c:pt idx="68">
                  <c:v>2.645</c:v>
                </c:pt>
                <c:pt idx="69">
                  <c:v>2.7690000000000001</c:v>
                </c:pt>
                <c:pt idx="70">
                  <c:v>2.8759999999999999</c:v>
                </c:pt>
                <c:pt idx="71">
                  <c:v>2.9710000000000001</c:v>
                </c:pt>
                <c:pt idx="72">
                  <c:v>3.0550000000000002</c:v>
                </c:pt>
                <c:pt idx="73">
                  <c:v>3.1320000000000001</c:v>
                </c:pt>
                <c:pt idx="74">
                  <c:v>3.2040000000000002</c:v>
                </c:pt>
                <c:pt idx="75">
                  <c:v>3.2709999999999999</c:v>
                </c:pt>
                <c:pt idx="76">
                  <c:v>3.399</c:v>
                </c:pt>
                <c:pt idx="77">
                  <c:v>3.5529999999999999</c:v>
                </c:pt>
                <c:pt idx="78">
                  <c:v>3.706</c:v>
                </c:pt>
                <c:pt idx="79">
                  <c:v>3.8610000000000002</c:v>
                </c:pt>
                <c:pt idx="80">
                  <c:v>4.0179999999999998</c:v>
                </c:pt>
                <c:pt idx="81">
                  <c:v>4.1779999999999999</c:v>
                </c:pt>
                <c:pt idx="82">
                  <c:v>4.3390000000000004</c:v>
                </c:pt>
                <c:pt idx="83">
                  <c:v>4.5</c:v>
                </c:pt>
                <c:pt idx="84">
                  <c:v>4.6609999999999996</c:v>
                </c:pt>
                <c:pt idx="85">
                  <c:v>4.9779999999999998</c:v>
                </c:pt>
                <c:pt idx="86">
                  <c:v>5.2839999999999998</c:v>
                </c:pt>
                <c:pt idx="87">
                  <c:v>5.5750000000000002</c:v>
                </c:pt>
                <c:pt idx="88">
                  <c:v>5.8479999999999999</c:v>
                </c:pt>
                <c:pt idx="89">
                  <c:v>6.1020000000000003</c:v>
                </c:pt>
                <c:pt idx="90">
                  <c:v>6.3380000000000001</c:v>
                </c:pt>
                <c:pt idx="91">
                  <c:v>6.7519999999999998</c:v>
                </c:pt>
                <c:pt idx="92">
                  <c:v>7.0979999999999999</c:v>
                </c:pt>
                <c:pt idx="93">
                  <c:v>7.3849999999999998</c:v>
                </c:pt>
                <c:pt idx="94">
                  <c:v>7.6239999999999997</c:v>
                </c:pt>
                <c:pt idx="95">
                  <c:v>7.8239999999999998</c:v>
                </c:pt>
                <c:pt idx="96">
                  <c:v>7.9950000000000001</c:v>
                </c:pt>
                <c:pt idx="97">
                  <c:v>8.1430000000000007</c:v>
                </c:pt>
                <c:pt idx="98">
                  <c:v>8.2759999999999998</c:v>
                </c:pt>
                <c:pt idx="99">
                  <c:v>8.3989999999999991</c:v>
                </c:pt>
                <c:pt idx="100">
                  <c:v>8.5169999999999995</c:v>
                </c:pt>
                <c:pt idx="101">
                  <c:v>8.6319999999999997</c:v>
                </c:pt>
                <c:pt idx="102">
                  <c:v>8.8670000000000009</c:v>
                </c:pt>
                <c:pt idx="103">
                  <c:v>9.1880000000000006</c:v>
                </c:pt>
                <c:pt idx="104">
                  <c:v>9.5540000000000003</c:v>
                </c:pt>
                <c:pt idx="105">
                  <c:v>9.9730000000000008</c:v>
                </c:pt>
                <c:pt idx="106">
                  <c:v>10.44</c:v>
                </c:pt>
                <c:pt idx="107">
                  <c:v>10.97</c:v>
                </c:pt>
                <c:pt idx="108">
                  <c:v>11.53</c:v>
                </c:pt>
                <c:pt idx="109">
                  <c:v>12.14</c:v>
                </c:pt>
                <c:pt idx="110">
                  <c:v>12.78</c:v>
                </c:pt>
                <c:pt idx="111">
                  <c:v>14.14</c:v>
                </c:pt>
                <c:pt idx="112">
                  <c:v>15.58</c:v>
                </c:pt>
                <c:pt idx="113">
                  <c:v>17.059999999999999</c:v>
                </c:pt>
                <c:pt idx="114">
                  <c:v>18.55</c:v>
                </c:pt>
                <c:pt idx="115">
                  <c:v>20.04</c:v>
                </c:pt>
                <c:pt idx="116">
                  <c:v>21.52</c:v>
                </c:pt>
                <c:pt idx="117">
                  <c:v>24.38</c:v>
                </c:pt>
                <c:pt idx="118">
                  <c:v>27.08</c:v>
                </c:pt>
                <c:pt idx="119">
                  <c:v>29.62</c:v>
                </c:pt>
                <c:pt idx="120">
                  <c:v>31.98</c:v>
                </c:pt>
                <c:pt idx="121">
                  <c:v>34.18</c:v>
                </c:pt>
                <c:pt idx="122">
                  <c:v>36.22</c:v>
                </c:pt>
                <c:pt idx="123">
                  <c:v>38.11</c:v>
                </c:pt>
                <c:pt idx="124">
                  <c:v>39.869999999999997</c:v>
                </c:pt>
                <c:pt idx="125">
                  <c:v>41.51</c:v>
                </c:pt>
                <c:pt idx="126">
                  <c:v>43.04</c:v>
                </c:pt>
                <c:pt idx="127">
                  <c:v>44.47</c:v>
                </c:pt>
                <c:pt idx="128">
                  <c:v>47.07</c:v>
                </c:pt>
                <c:pt idx="129">
                  <c:v>49.9</c:v>
                </c:pt>
                <c:pt idx="130">
                  <c:v>52.36</c:v>
                </c:pt>
                <c:pt idx="131">
                  <c:v>54.52</c:v>
                </c:pt>
                <c:pt idx="132">
                  <c:v>56.43</c:v>
                </c:pt>
                <c:pt idx="133">
                  <c:v>58.13</c:v>
                </c:pt>
                <c:pt idx="134">
                  <c:v>59.66</c:v>
                </c:pt>
                <c:pt idx="135">
                  <c:v>61.05</c:v>
                </c:pt>
                <c:pt idx="136">
                  <c:v>62.3</c:v>
                </c:pt>
                <c:pt idx="137">
                  <c:v>64.510000000000005</c:v>
                </c:pt>
                <c:pt idx="138">
                  <c:v>66.599999999999994</c:v>
                </c:pt>
                <c:pt idx="139">
                  <c:v>68.25</c:v>
                </c:pt>
                <c:pt idx="140">
                  <c:v>69.5</c:v>
                </c:pt>
                <c:pt idx="141">
                  <c:v>70.73</c:v>
                </c:pt>
                <c:pt idx="142">
                  <c:v>71.790000000000006</c:v>
                </c:pt>
                <c:pt idx="143">
                  <c:v>73.55</c:v>
                </c:pt>
                <c:pt idx="144">
                  <c:v>74.900000000000006</c:v>
                </c:pt>
                <c:pt idx="145">
                  <c:v>75.94</c:v>
                </c:pt>
                <c:pt idx="146">
                  <c:v>76.75</c:v>
                </c:pt>
                <c:pt idx="147">
                  <c:v>77.36</c:v>
                </c:pt>
                <c:pt idx="148">
                  <c:v>77.81</c:v>
                </c:pt>
                <c:pt idx="149">
                  <c:v>78.14</c:v>
                </c:pt>
                <c:pt idx="150">
                  <c:v>78.36</c:v>
                </c:pt>
                <c:pt idx="151">
                  <c:v>78.489999999999995</c:v>
                </c:pt>
                <c:pt idx="152">
                  <c:v>78.540000000000006</c:v>
                </c:pt>
                <c:pt idx="153">
                  <c:v>78.53</c:v>
                </c:pt>
                <c:pt idx="154">
                  <c:v>78.349999999999994</c:v>
                </c:pt>
                <c:pt idx="155">
                  <c:v>77.88</c:v>
                </c:pt>
                <c:pt idx="156">
                  <c:v>77.209999999999994</c:v>
                </c:pt>
                <c:pt idx="157">
                  <c:v>76.400000000000006</c:v>
                </c:pt>
                <c:pt idx="158">
                  <c:v>75.489999999999995</c:v>
                </c:pt>
                <c:pt idx="159">
                  <c:v>74.510000000000005</c:v>
                </c:pt>
                <c:pt idx="160">
                  <c:v>73.48</c:v>
                </c:pt>
                <c:pt idx="161">
                  <c:v>72.41</c:v>
                </c:pt>
                <c:pt idx="162">
                  <c:v>71.33</c:v>
                </c:pt>
                <c:pt idx="163">
                  <c:v>69.17</c:v>
                </c:pt>
                <c:pt idx="164">
                  <c:v>67.069999999999993</c:v>
                </c:pt>
                <c:pt idx="165">
                  <c:v>65.099999999999994</c:v>
                </c:pt>
                <c:pt idx="166">
                  <c:v>63.29</c:v>
                </c:pt>
                <c:pt idx="167">
                  <c:v>61.67</c:v>
                </c:pt>
                <c:pt idx="168">
                  <c:v>60.26</c:v>
                </c:pt>
                <c:pt idx="169">
                  <c:v>57</c:v>
                </c:pt>
                <c:pt idx="170">
                  <c:v>54.01</c:v>
                </c:pt>
                <c:pt idx="171">
                  <c:v>51.35</c:v>
                </c:pt>
                <c:pt idx="172">
                  <c:v>48.99</c:v>
                </c:pt>
                <c:pt idx="173">
                  <c:v>46.87</c:v>
                </c:pt>
                <c:pt idx="174">
                  <c:v>44.96</c:v>
                </c:pt>
                <c:pt idx="175">
                  <c:v>43.24</c:v>
                </c:pt>
                <c:pt idx="176">
                  <c:v>41.67</c:v>
                </c:pt>
                <c:pt idx="177">
                  <c:v>40.229999999999997</c:v>
                </c:pt>
                <c:pt idx="178">
                  <c:v>38.909999999999997</c:v>
                </c:pt>
                <c:pt idx="179">
                  <c:v>37.700000000000003</c:v>
                </c:pt>
                <c:pt idx="180">
                  <c:v>35.54</c:v>
                </c:pt>
                <c:pt idx="181">
                  <c:v>33.25</c:v>
                </c:pt>
                <c:pt idx="182">
                  <c:v>31.32</c:v>
                </c:pt>
                <c:pt idx="183">
                  <c:v>29.66</c:v>
                </c:pt>
                <c:pt idx="184">
                  <c:v>28.23</c:v>
                </c:pt>
                <c:pt idx="185">
                  <c:v>26.98</c:v>
                </c:pt>
                <c:pt idx="186">
                  <c:v>25.87</c:v>
                </c:pt>
                <c:pt idx="187">
                  <c:v>24.89</c:v>
                </c:pt>
                <c:pt idx="188">
                  <c:v>24.01</c:v>
                </c:pt>
                <c:pt idx="189">
                  <c:v>22.51</c:v>
                </c:pt>
                <c:pt idx="190">
                  <c:v>21.26</c:v>
                </c:pt>
                <c:pt idx="191">
                  <c:v>20.22</c:v>
                </c:pt>
                <c:pt idx="192">
                  <c:v>19.34</c:v>
                </c:pt>
                <c:pt idx="193">
                  <c:v>18.579999999999998</c:v>
                </c:pt>
                <c:pt idx="194">
                  <c:v>17.920000000000002</c:v>
                </c:pt>
                <c:pt idx="195">
                  <c:v>16.829999999999998</c:v>
                </c:pt>
                <c:pt idx="196">
                  <c:v>15.97</c:v>
                </c:pt>
                <c:pt idx="197">
                  <c:v>15.28</c:v>
                </c:pt>
                <c:pt idx="198">
                  <c:v>14.72</c:v>
                </c:pt>
                <c:pt idx="199">
                  <c:v>14.25</c:v>
                </c:pt>
                <c:pt idx="200">
                  <c:v>13.85</c:v>
                </c:pt>
                <c:pt idx="201">
                  <c:v>13.52</c:v>
                </c:pt>
                <c:pt idx="202">
                  <c:v>13.23</c:v>
                </c:pt>
                <c:pt idx="203">
                  <c:v>12.98</c:v>
                </c:pt>
                <c:pt idx="204">
                  <c:v>12.77</c:v>
                </c:pt>
                <c:pt idx="205">
                  <c:v>12.58</c:v>
                </c:pt>
                <c:pt idx="206">
                  <c:v>12.27</c:v>
                </c:pt>
                <c:pt idx="207">
                  <c:v>11.98</c:v>
                </c:pt>
                <c:pt idx="208">
                  <c:v>11.76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4F-4330-94E1-04B004E468FF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'old238U_Fe(Te,Se)'!$D$20:$D$228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1050.420168067227</c:v>
                </c:pt>
              </c:numCache>
            </c:numRef>
          </c:xVal>
          <c:yVal>
            <c:numRef>
              <c:f>'old238U_Fe(Te,Se)'!$F$20:$F$228</c:f>
              <c:numCache>
                <c:formatCode>0.000E+00</c:formatCode>
                <c:ptCount val="209"/>
                <c:pt idx="0">
                  <c:v>1.827</c:v>
                </c:pt>
                <c:pt idx="1">
                  <c:v>1.921</c:v>
                </c:pt>
                <c:pt idx="2">
                  <c:v>2.0089999999999999</c:v>
                </c:pt>
                <c:pt idx="3">
                  <c:v>2.0939999999999999</c:v>
                </c:pt>
                <c:pt idx="4">
                  <c:v>2.1739999999999999</c:v>
                </c:pt>
                <c:pt idx="5">
                  <c:v>2.2519999999999998</c:v>
                </c:pt>
                <c:pt idx="6">
                  <c:v>2.3260000000000001</c:v>
                </c:pt>
                <c:pt idx="7">
                  <c:v>2.4660000000000002</c:v>
                </c:pt>
                <c:pt idx="8">
                  <c:v>2.597</c:v>
                </c:pt>
                <c:pt idx="9">
                  <c:v>2.72</c:v>
                </c:pt>
                <c:pt idx="10">
                  <c:v>2.835</c:v>
                </c:pt>
                <c:pt idx="11">
                  <c:v>2.9449999999999998</c:v>
                </c:pt>
                <c:pt idx="12">
                  <c:v>3.0489999999999999</c:v>
                </c:pt>
                <c:pt idx="13">
                  <c:v>3.2440000000000002</c:v>
                </c:pt>
                <c:pt idx="14">
                  <c:v>3.4220000000000002</c:v>
                </c:pt>
                <c:pt idx="15">
                  <c:v>3.5870000000000002</c:v>
                </c:pt>
                <c:pt idx="16">
                  <c:v>3.74</c:v>
                </c:pt>
                <c:pt idx="17">
                  <c:v>3.8839999999999999</c:v>
                </c:pt>
                <c:pt idx="18">
                  <c:v>4.0190000000000001</c:v>
                </c:pt>
                <c:pt idx="19">
                  <c:v>4.1470000000000002</c:v>
                </c:pt>
                <c:pt idx="20">
                  <c:v>4.2679999999999998</c:v>
                </c:pt>
                <c:pt idx="21">
                  <c:v>4.383</c:v>
                </c:pt>
                <c:pt idx="22">
                  <c:v>4.492</c:v>
                </c:pt>
                <c:pt idx="23">
                  <c:v>4.5970000000000004</c:v>
                </c:pt>
                <c:pt idx="24">
                  <c:v>4.7919999999999998</c:v>
                </c:pt>
                <c:pt idx="25">
                  <c:v>5.016</c:v>
                </c:pt>
                <c:pt idx="26">
                  <c:v>5.22</c:v>
                </c:pt>
                <c:pt idx="27">
                  <c:v>5.407</c:v>
                </c:pt>
                <c:pt idx="28">
                  <c:v>5.58</c:v>
                </c:pt>
                <c:pt idx="29">
                  <c:v>5.7409999999999997</c:v>
                </c:pt>
                <c:pt idx="30">
                  <c:v>5.8920000000000003</c:v>
                </c:pt>
                <c:pt idx="31">
                  <c:v>6.032</c:v>
                </c:pt>
                <c:pt idx="32">
                  <c:v>6.165</c:v>
                </c:pt>
                <c:pt idx="33">
                  <c:v>6.4080000000000004</c:v>
                </c:pt>
                <c:pt idx="34">
                  <c:v>6.6260000000000003</c:v>
                </c:pt>
                <c:pt idx="35">
                  <c:v>6.8250000000000002</c:v>
                </c:pt>
                <c:pt idx="36">
                  <c:v>7.0049999999999999</c:v>
                </c:pt>
                <c:pt idx="37">
                  <c:v>7.1710000000000003</c:v>
                </c:pt>
                <c:pt idx="38">
                  <c:v>7.3250000000000002</c:v>
                </c:pt>
                <c:pt idx="39">
                  <c:v>7.5990000000000002</c:v>
                </c:pt>
                <c:pt idx="40">
                  <c:v>7.8369999999999997</c:v>
                </c:pt>
                <c:pt idx="41">
                  <c:v>8.048</c:v>
                </c:pt>
                <c:pt idx="42">
                  <c:v>8.234</c:v>
                </c:pt>
                <c:pt idx="43">
                  <c:v>8.4019999999999992</c:v>
                </c:pt>
                <c:pt idx="44">
                  <c:v>8.5530000000000008</c:v>
                </c:pt>
                <c:pt idx="45">
                  <c:v>8.6890000000000001</c:v>
                </c:pt>
                <c:pt idx="46">
                  <c:v>8.8140000000000001</c:v>
                </c:pt>
                <c:pt idx="47">
                  <c:v>8.9280000000000008</c:v>
                </c:pt>
                <c:pt idx="48">
                  <c:v>9.032</c:v>
                </c:pt>
                <c:pt idx="49">
                  <c:v>9.1280000000000001</c:v>
                </c:pt>
                <c:pt idx="50">
                  <c:v>9.298</c:v>
                </c:pt>
                <c:pt idx="51">
                  <c:v>9.4770000000000003</c:v>
                </c:pt>
                <c:pt idx="52">
                  <c:v>9.6259999999999994</c:v>
                </c:pt>
                <c:pt idx="53">
                  <c:v>9.7509999999999994</c:v>
                </c:pt>
                <c:pt idx="54">
                  <c:v>9.8559999999999999</c:v>
                </c:pt>
                <c:pt idx="55">
                  <c:v>9.9450000000000003</c:v>
                </c:pt>
                <c:pt idx="56">
                  <c:v>10.02</c:v>
                </c:pt>
                <c:pt idx="57">
                  <c:v>10.08</c:v>
                </c:pt>
                <c:pt idx="58">
                  <c:v>10.14</c:v>
                </c:pt>
                <c:pt idx="59">
                  <c:v>10.220000000000001</c:v>
                </c:pt>
                <c:pt idx="60">
                  <c:v>10.28</c:v>
                </c:pt>
                <c:pt idx="61">
                  <c:v>10.32</c:v>
                </c:pt>
                <c:pt idx="62">
                  <c:v>10.34</c:v>
                </c:pt>
                <c:pt idx="63">
                  <c:v>10.34</c:v>
                </c:pt>
                <c:pt idx="64">
                  <c:v>10.34</c:v>
                </c:pt>
                <c:pt idx="65">
                  <c:v>10.31</c:v>
                </c:pt>
                <c:pt idx="66">
                  <c:v>10.26</c:v>
                </c:pt>
                <c:pt idx="67">
                  <c:v>10.19</c:v>
                </c:pt>
                <c:pt idx="68">
                  <c:v>10.119999999999999</c:v>
                </c:pt>
                <c:pt idx="69">
                  <c:v>10.029999999999999</c:v>
                </c:pt>
                <c:pt idx="70">
                  <c:v>9.9380000000000006</c:v>
                </c:pt>
                <c:pt idx="71">
                  <c:v>9.843</c:v>
                </c:pt>
                <c:pt idx="72">
                  <c:v>9.7469999999999999</c:v>
                </c:pt>
                <c:pt idx="73">
                  <c:v>9.6489999999999991</c:v>
                </c:pt>
                <c:pt idx="74">
                  <c:v>9.5510000000000002</c:v>
                </c:pt>
                <c:pt idx="75">
                  <c:v>9.4529999999999994</c:v>
                </c:pt>
                <c:pt idx="76">
                  <c:v>9.2590000000000003</c:v>
                </c:pt>
                <c:pt idx="77">
                  <c:v>9.0229999999999997</c:v>
                </c:pt>
                <c:pt idx="78">
                  <c:v>8.7959999999999994</c:v>
                </c:pt>
                <c:pt idx="79">
                  <c:v>8.5790000000000006</c:v>
                </c:pt>
                <c:pt idx="80">
                  <c:v>8.3719999999999999</c:v>
                </c:pt>
                <c:pt idx="81">
                  <c:v>8.1750000000000007</c:v>
                </c:pt>
                <c:pt idx="82">
                  <c:v>7.9880000000000004</c:v>
                </c:pt>
                <c:pt idx="83">
                  <c:v>7.81</c:v>
                </c:pt>
                <c:pt idx="84">
                  <c:v>7.64</c:v>
                </c:pt>
                <c:pt idx="85">
                  <c:v>7.3250000000000002</c:v>
                </c:pt>
                <c:pt idx="86">
                  <c:v>7.0380000000000003</c:v>
                </c:pt>
                <c:pt idx="87">
                  <c:v>6.7770000000000001</c:v>
                </c:pt>
                <c:pt idx="88">
                  <c:v>6.5369999999999999</c:v>
                </c:pt>
                <c:pt idx="89">
                  <c:v>6.3159999999999998</c:v>
                </c:pt>
                <c:pt idx="90">
                  <c:v>6.1120000000000001</c:v>
                </c:pt>
                <c:pt idx="91">
                  <c:v>5.7480000000000002</c:v>
                </c:pt>
                <c:pt idx="92">
                  <c:v>5.431</c:v>
                </c:pt>
                <c:pt idx="93">
                  <c:v>5.1529999999999996</c:v>
                </c:pt>
                <c:pt idx="94">
                  <c:v>4.9059999999999997</c:v>
                </c:pt>
                <c:pt idx="95">
                  <c:v>4.6859999999999999</c:v>
                </c:pt>
                <c:pt idx="96">
                  <c:v>4.4870000000000001</c:v>
                </c:pt>
                <c:pt idx="97">
                  <c:v>4.3079999999999998</c:v>
                </c:pt>
                <c:pt idx="98">
                  <c:v>4.1440000000000001</c:v>
                </c:pt>
                <c:pt idx="99">
                  <c:v>3.9940000000000002</c:v>
                </c:pt>
                <c:pt idx="100">
                  <c:v>3.8570000000000002</c:v>
                </c:pt>
                <c:pt idx="101">
                  <c:v>3.73</c:v>
                </c:pt>
                <c:pt idx="102">
                  <c:v>3.5030000000000001</c:v>
                </c:pt>
                <c:pt idx="103">
                  <c:v>3.26</c:v>
                </c:pt>
                <c:pt idx="104">
                  <c:v>3.0539999999999998</c:v>
                </c:pt>
                <c:pt idx="105">
                  <c:v>2.875</c:v>
                </c:pt>
                <c:pt idx="106">
                  <c:v>2.7189999999999999</c:v>
                </c:pt>
                <c:pt idx="107">
                  <c:v>2.581</c:v>
                </c:pt>
                <c:pt idx="108">
                  <c:v>2.4580000000000002</c:v>
                </c:pt>
                <c:pt idx="109">
                  <c:v>2.3479999999999999</c:v>
                </c:pt>
                <c:pt idx="110">
                  <c:v>2.2480000000000002</c:v>
                </c:pt>
                <c:pt idx="111">
                  <c:v>2.0750000000000002</c:v>
                </c:pt>
                <c:pt idx="112">
                  <c:v>1.93</c:v>
                </c:pt>
                <c:pt idx="113">
                  <c:v>1.806</c:v>
                </c:pt>
                <c:pt idx="114">
                  <c:v>1.698</c:v>
                </c:pt>
                <c:pt idx="115">
                  <c:v>1.6040000000000001</c:v>
                </c:pt>
                <c:pt idx="116">
                  <c:v>1.5209999999999999</c:v>
                </c:pt>
                <c:pt idx="117">
                  <c:v>1.381</c:v>
                </c:pt>
                <c:pt idx="118">
                  <c:v>1.2669999999999999</c:v>
                </c:pt>
                <c:pt idx="119">
                  <c:v>1.1719999999999999</c:v>
                </c:pt>
                <c:pt idx="120">
                  <c:v>1.0920000000000001</c:v>
                </c:pt>
                <c:pt idx="121">
                  <c:v>1.0229999999999999</c:v>
                </c:pt>
                <c:pt idx="122">
                  <c:v>0.96250000000000002</c:v>
                </c:pt>
                <c:pt idx="123">
                  <c:v>0.90980000000000005</c:v>
                </c:pt>
                <c:pt idx="124">
                  <c:v>0.86309999999999998</c:v>
                </c:pt>
                <c:pt idx="125">
                  <c:v>0.82140000000000002</c:v>
                </c:pt>
                <c:pt idx="126">
                  <c:v>0.78380000000000005</c:v>
                </c:pt>
                <c:pt idx="127">
                  <c:v>0.74990000000000001</c:v>
                </c:pt>
                <c:pt idx="128">
                  <c:v>0.69089999999999996</c:v>
                </c:pt>
                <c:pt idx="129">
                  <c:v>0.63</c:v>
                </c:pt>
                <c:pt idx="130">
                  <c:v>0.57979999999999998</c:v>
                </c:pt>
                <c:pt idx="131">
                  <c:v>0.53769999999999996</c:v>
                </c:pt>
                <c:pt idx="132">
                  <c:v>0.50170000000000003</c:v>
                </c:pt>
                <c:pt idx="133">
                  <c:v>0.47060000000000002</c:v>
                </c:pt>
                <c:pt idx="134">
                  <c:v>0.44340000000000002</c:v>
                </c:pt>
                <c:pt idx="135">
                  <c:v>0.4194</c:v>
                </c:pt>
                <c:pt idx="136">
                  <c:v>0.39810000000000001</c:v>
                </c:pt>
                <c:pt idx="137">
                  <c:v>0.36180000000000001</c:v>
                </c:pt>
                <c:pt idx="138">
                  <c:v>0.33210000000000001</c:v>
                </c:pt>
                <c:pt idx="139">
                  <c:v>0.30709999999999998</c:v>
                </c:pt>
                <c:pt idx="140">
                  <c:v>0.28589999999999999</c:v>
                </c:pt>
                <c:pt idx="141">
                  <c:v>0.26769999999999999</c:v>
                </c:pt>
                <c:pt idx="142">
                  <c:v>0.25180000000000002</c:v>
                </c:pt>
                <c:pt idx="143">
                  <c:v>0.22539999999999999</c:v>
                </c:pt>
                <c:pt idx="144">
                  <c:v>0.20430000000000001</c:v>
                </c:pt>
                <c:pt idx="145">
                  <c:v>0.18709999999999999</c:v>
                </c:pt>
                <c:pt idx="146">
                  <c:v>0.17269999999999999</c:v>
                </c:pt>
                <c:pt idx="147">
                  <c:v>0.1605</c:v>
                </c:pt>
                <c:pt idx="148">
                  <c:v>0.15</c:v>
                </c:pt>
                <c:pt idx="149">
                  <c:v>0.1409</c:v>
                </c:pt>
                <c:pt idx="150">
                  <c:v>0.13289999999999999</c:v>
                </c:pt>
                <c:pt idx="151">
                  <c:v>0.1258</c:v>
                </c:pt>
                <c:pt idx="152">
                  <c:v>0.1195</c:v>
                </c:pt>
                <c:pt idx="153">
                  <c:v>0.1138</c:v>
                </c:pt>
                <c:pt idx="154">
                  <c:v>0.104</c:v>
                </c:pt>
                <c:pt idx="155">
                  <c:v>9.4060000000000005E-2</c:v>
                </c:pt>
                <c:pt idx="156">
                  <c:v>8.5930000000000006E-2</c:v>
                </c:pt>
                <c:pt idx="157">
                  <c:v>7.9170000000000004E-2</c:v>
                </c:pt>
                <c:pt idx="158">
                  <c:v>7.3450000000000001E-2</c:v>
                </c:pt>
                <c:pt idx="159">
                  <c:v>6.8540000000000004E-2</c:v>
                </c:pt>
                <c:pt idx="160">
                  <c:v>6.429E-2</c:v>
                </c:pt>
                <c:pt idx="161">
                  <c:v>6.055E-2</c:v>
                </c:pt>
                <c:pt idx="162">
                  <c:v>5.7259999999999998E-2</c:v>
                </c:pt>
                <c:pt idx="163">
                  <c:v>5.169E-2</c:v>
                </c:pt>
                <c:pt idx="164">
                  <c:v>4.7149999999999997E-2</c:v>
                </c:pt>
                <c:pt idx="165">
                  <c:v>4.3389999999999998E-2</c:v>
                </c:pt>
                <c:pt idx="166">
                  <c:v>4.0210000000000003E-2</c:v>
                </c:pt>
                <c:pt idx="167">
                  <c:v>3.7490000000000002E-2</c:v>
                </c:pt>
                <c:pt idx="168">
                  <c:v>3.5130000000000002E-2</c:v>
                </c:pt>
                <c:pt idx="169">
                  <c:v>3.124E-2</c:v>
                </c:pt>
                <c:pt idx="170">
                  <c:v>2.8160000000000001E-2</c:v>
                </c:pt>
                <c:pt idx="171">
                  <c:v>2.5659999999999999E-2</c:v>
                </c:pt>
                <c:pt idx="172">
                  <c:v>2.359E-2</c:v>
                </c:pt>
                <c:pt idx="173">
                  <c:v>2.1839999999999998E-2</c:v>
                </c:pt>
                <c:pt idx="174">
                  <c:v>2.035E-2</c:v>
                </c:pt>
                <c:pt idx="175">
                  <c:v>1.9050000000000001E-2</c:v>
                </c:pt>
                <c:pt idx="176">
                  <c:v>1.7919999999999998E-2</c:v>
                </c:pt>
                <c:pt idx="177">
                  <c:v>1.6920000000000001E-2</c:v>
                </c:pt>
                <c:pt idx="178">
                  <c:v>1.6039999999999999E-2</c:v>
                </c:pt>
                <c:pt idx="179">
                  <c:v>1.524E-2</c:v>
                </c:pt>
                <c:pt idx="180">
                  <c:v>1.387E-2</c:v>
                </c:pt>
                <c:pt idx="181">
                  <c:v>1.2489999999999999E-2</c:v>
                </c:pt>
                <c:pt idx="182">
                  <c:v>1.137E-2</c:v>
                </c:pt>
                <c:pt idx="183">
                  <c:v>1.044E-2</c:v>
                </c:pt>
                <c:pt idx="184">
                  <c:v>9.6550000000000004E-3</c:v>
                </c:pt>
                <c:pt idx="185">
                  <c:v>8.9859999999999992E-3</c:v>
                </c:pt>
                <c:pt idx="186">
                  <c:v>8.4080000000000005E-3</c:v>
                </c:pt>
                <c:pt idx="187">
                  <c:v>7.9030000000000003E-3</c:v>
                </c:pt>
                <c:pt idx="188">
                  <c:v>7.4570000000000001E-3</c:v>
                </c:pt>
                <c:pt idx="189">
                  <c:v>6.7070000000000003E-3</c:v>
                </c:pt>
                <c:pt idx="190">
                  <c:v>6.1000000000000004E-3</c:v>
                </c:pt>
                <c:pt idx="191">
                  <c:v>5.5970000000000004E-3</c:v>
                </c:pt>
                <c:pt idx="192">
                  <c:v>5.1739999999999998E-3</c:v>
                </c:pt>
                <c:pt idx="193">
                  <c:v>4.8129999999999996E-3</c:v>
                </c:pt>
                <c:pt idx="194">
                  <c:v>4.5009999999999998E-3</c:v>
                </c:pt>
                <c:pt idx="195">
                  <c:v>3.9880000000000002E-3</c:v>
                </c:pt>
                <c:pt idx="196">
                  <c:v>3.5839999999999999E-3</c:v>
                </c:pt>
                <c:pt idx="197">
                  <c:v>3.2569999999999999E-3</c:v>
                </c:pt>
                <c:pt idx="198">
                  <c:v>2.9870000000000001E-3</c:v>
                </c:pt>
                <c:pt idx="199">
                  <c:v>2.7599999999999999E-3</c:v>
                </c:pt>
                <c:pt idx="200">
                  <c:v>2.5660000000000001E-3</c:v>
                </c:pt>
                <c:pt idx="201">
                  <c:v>2.3990000000000001E-3</c:v>
                </c:pt>
                <c:pt idx="202">
                  <c:v>2.2529999999999998E-3</c:v>
                </c:pt>
                <c:pt idx="203">
                  <c:v>2.124E-3</c:v>
                </c:pt>
                <c:pt idx="204">
                  <c:v>2.0100000000000001E-3</c:v>
                </c:pt>
                <c:pt idx="205">
                  <c:v>1.9070000000000001E-3</c:v>
                </c:pt>
                <c:pt idx="206">
                  <c:v>1.732E-3</c:v>
                </c:pt>
                <c:pt idx="207">
                  <c:v>1.5560000000000001E-3</c:v>
                </c:pt>
                <c:pt idx="208">
                  <c:v>1.413E-3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34F-4330-94E1-04B004E468FF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'old238U_Fe(Te,Se)'!$D$20:$D$228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1050.420168067227</c:v>
                </c:pt>
              </c:numCache>
            </c:numRef>
          </c:xVal>
          <c:yVal>
            <c:numRef>
              <c:f>'old238U_Fe(Te,Se)'!$G$20:$G$228</c:f>
              <c:numCache>
                <c:formatCode>0.000E+00</c:formatCode>
                <c:ptCount val="209"/>
                <c:pt idx="0">
                  <c:v>1.9569999999999999</c:v>
                </c:pt>
                <c:pt idx="1">
                  <c:v>2.0573000000000001</c:v>
                </c:pt>
                <c:pt idx="2">
                  <c:v>2.1513999999999998</c:v>
                </c:pt>
                <c:pt idx="3">
                  <c:v>2.2422</c:v>
                </c:pt>
                <c:pt idx="4">
                  <c:v>2.3277999999999999</c:v>
                </c:pt>
                <c:pt idx="5">
                  <c:v>2.4112</c:v>
                </c:pt>
                <c:pt idx="6">
                  <c:v>2.4904000000000002</c:v>
                </c:pt>
                <c:pt idx="7">
                  <c:v>2.6403000000000003</c:v>
                </c:pt>
                <c:pt idx="8">
                  <c:v>2.7808000000000002</c:v>
                </c:pt>
                <c:pt idx="9">
                  <c:v>2.9127000000000001</c:v>
                </c:pt>
                <c:pt idx="10">
                  <c:v>3.0362999999999998</c:v>
                </c:pt>
                <c:pt idx="11">
                  <c:v>3.1544999999999996</c:v>
                </c:pt>
                <c:pt idx="12">
                  <c:v>3.2664</c:v>
                </c:pt>
                <c:pt idx="13">
                  <c:v>3.4765000000000001</c:v>
                </c:pt>
                <c:pt idx="14">
                  <c:v>3.6686000000000001</c:v>
                </c:pt>
                <c:pt idx="15">
                  <c:v>3.8469000000000002</c:v>
                </c:pt>
                <c:pt idx="16">
                  <c:v>4.0125999999999999</c:v>
                </c:pt>
                <c:pt idx="17">
                  <c:v>4.1687000000000003</c:v>
                </c:pt>
                <c:pt idx="18">
                  <c:v>4.3153000000000006</c:v>
                </c:pt>
                <c:pt idx="19">
                  <c:v>4.4545000000000003</c:v>
                </c:pt>
                <c:pt idx="20">
                  <c:v>4.5862999999999996</c:v>
                </c:pt>
                <c:pt idx="21">
                  <c:v>4.7118000000000002</c:v>
                </c:pt>
                <c:pt idx="22">
                  <c:v>4.8308999999999997</c:v>
                </c:pt>
                <c:pt idx="23">
                  <c:v>4.9457000000000004</c:v>
                </c:pt>
                <c:pt idx="24">
                  <c:v>5.1596000000000002</c:v>
                </c:pt>
                <c:pt idx="25">
                  <c:v>5.4058999999999999</c:v>
                </c:pt>
                <c:pt idx="26">
                  <c:v>5.6308999999999996</c:v>
                </c:pt>
                <c:pt idx="27">
                  <c:v>5.8380000000000001</c:v>
                </c:pt>
                <c:pt idx="28">
                  <c:v>6.0301999999999998</c:v>
                </c:pt>
                <c:pt idx="29">
                  <c:v>6.2094999999999994</c:v>
                </c:pt>
                <c:pt idx="30">
                  <c:v>6.3782000000000005</c:v>
                </c:pt>
                <c:pt idx="31">
                  <c:v>6.5353000000000003</c:v>
                </c:pt>
                <c:pt idx="32">
                  <c:v>6.6848000000000001</c:v>
                </c:pt>
                <c:pt idx="33">
                  <c:v>6.9593000000000007</c:v>
                </c:pt>
                <c:pt idx="34">
                  <c:v>7.2072000000000003</c:v>
                </c:pt>
                <c:pt idx="35">
                  <c:v>7.4344999999999999</c:v>
                </c:pt>
                <c:pt idx="36">
                  <c:v>7.6416000000000004</c:v>
                </c:pt>
                <c:pt idx="37">
                  <c:v>7.8336000000000006</c:v>
                </c:pt>
                <c:pt idx="38">
                  <c:v>8.0126000000000008</c:v>
                </c:pt>
                <c:pt idx="39">
                  <c:v>8.3340999999999994</c:v>
                </c:pt>
                <c:pt idx="40">
                  <c:v>8.6166999999999998</c:v>
                </c:pt>
                <c:pt idx="41">
                  <c:v>8.8698999999999995</c:v>
                </c:pt>
                <c:pt idx="42">
                  <c:v>9.0960000000000001</c:v>
                </c:pt>
                <c:pt idx="43">
                  <c:v>9.3022999999999989</c:v>
                </c:pt>
                <c:pt idx="44">
                  <c:v>9.4901000000000018</c:v>
                </c:pt>
                <c:pt idx="45">
                  <c:v>9.6615000000000002</c:v>
                </c:pt>
                <c:pt idx="46">
                  <c:v>9.8209999999999997</c:v>
                </c:pt>
                <c:pt idx="47">
                  <c:v>9.968</c:v>
                </c:pt>
                <c:pt idx="48">
                  <c:v>10.103999999999999</c:v>
                </c:pt>
                <c:pt idx="49">
                  <c:v>10.231</c:v>
                </c:pt>
                <c:pt idx="50">
                  <c:v>10.46</c:v>
                </c:pt>
                <c:pt idx="51">
                  <c:v>10.71</c:v>
                </c:pt>
                <c:pt idx="52">
                  <c:v>10.926</c:v>
                </c:pt>
                <c:pt idx="53">
                  <c:v>11.113999999999999</c:v>
                </c:pt>
                <c:pt idx="54">
                  <c:v>11.28</c:v>
                </c:pt>
                <c:pt idx="55">
                  <c:v>11.427</c:v>
                </c:pt>
                <c:pt idx="56">
                  <c:v>11.558</c:v>
                </c:pt>
                <c:pt idx="57">
                  <c:v>11.672000000000001</c:v>
                </c:pt>
                <c:pt idx="58">
                  <c:v>11.784000000000001</c:v>
                </c:pt>
                <c:pt idx="59">
                  <c:v>11.963000000000001</c:v>
                </c:pt>
                <c:pt idx="60">
                  <c:v>12.059999999999999</c:v>
                </c:pt>
                <c:pt idx="61">
                  <c:v>12.116</c:v>
                </c:pt>
                <c:pt idx="62">
                  <c:v>12.183999999999999</c:v>
                </c:pt>
                <c:pt idx="63">
                  <c:v>12.25</c:v>
                </c:pt>
                <c:pt idx="64">
                  <c:v>12.326000000000001</c:v>
                </c:pt>
                <c:pt idx="65">
                  <c:v>12.469000000000001</c:v>
                </c:pt>
                <c:pt idx="66">
                  <c:v>12.597999999999999</c:v>
                </c:pt>
                <c:pt idx="67">
                  <c:v>12.692</c:v>
                </c:pt>
                <c:pt idx="68">
                  <c:v>12.764999999999999</c:v>
                </c:pt>
                <c:pt idx="69">
                  <c:v>12.798999999999999</c:v>
                </c:pt>
                <c:pt idx="70">
                  <c:v>12.814</c:v>
                </c:pt>
                <c:pt idx="71">
                  <c:v>12.814</c:v>
                </c:pt>
                <c:pt idx="72">
                  <c:v>12.802</c:v>
                </c:pt>
                <c:pt idx="73">
                  <c:v>12.780999999999999</c:v>
                </c:pt>
                <c:pt idx="74">
                  <c:v>12.755000000000001</c:v>
                </c:pt>
                <c:pt idx="75">
                  <c:v>12.724</c:v>
                </c:pt>
                <c:pt idx="76">
                  <c:v>12.658000000000001</c:v>
                </c:pt>
                <c:pt idx="77">
                  <c:v>12.576000000000001</c:v>
                </c:pt>
                <c:pt idx="78">
                  <c:v>12.501999999999999</c:v>
                </c:pt>
                <c:pt idx="79">
                  <c:v>12.440000000000001</c:v>
                </c:pt>
                <c:pt idx="80">
                  <c:v>12.39</c:v>
                </c:pt>
                <c:pt idx="81">
                  <c:v>12.353000000000002</c:v>
                </c:pt>
                <c:pt idx="82">
                  <c:v>12.327000000000002</c:v>
                </c:pt>
                <c:pt idx="83">
                  <c:v>12.309999999999999</c:v>
                </c:pt>
                <c:pt idx="84">
                  <c:v>12.300999999999998</c:v>
                </c:pt>
                <c:pt idx="85">
                  <c:v>12.303000000000001</c:v>
                </c:pt>
                <c:pt idx="86">
                  <c:v>12.321999999999999</c:v>
                </c:pt>
                <c:pt idx="87">
                  <c:v>12.352</c:v>
                </c:pt>
                <c:pt idx="88">
                  <c:v>12.385</c:v>
                </c:pt>
                <c:pt idx="89">
                  <c:v>12.417999999999999</c:v>
                </c:pt>
                <c:pt idx="90">
                  <c:v>12.45</c:v>
                </c:pt>
                <c:pt idx="91">
                  <c:v>12.5</c:v>
                </c:pt>
                <c:pt idx="92">
                  <c:v>12.529</c:v>
                </c:pt>
                <c:pt idx="93">
                  <c:v>12.538</c:v>
                </c:pt>
                <c:pt idx="94">
                  <c:v>12.53</c:v>
                </c:pt>
                <c:pt idx="95">
                  <c:v>12.51</c:v>
                </c:pt>
                <c:pt idx="96">
                  <c:v>12.481999999999999</c:v>
                </c:pt>
                <c:pt idx="97">
                  <c:v>12.451000000000001</c:v>
                </c:pt>
                <c:pt idx="98">
                  <c:v>12.42</c:v>
                </c:pt>
                <c:pt idx="99">
                  <c:v>12.392999999999999</c:v>
                </c:pt>
                <c:pt idx="100">
                  <c:v>12.373999999999999</c:v>
                </c:pt>
                <c:pt idx="101">
                  <c:v>12.362</c:v>
                </c:pt>
                <c:pt idx="102">
                  <c:v>12.370000000000001</c:v>
                </c:pt>
                <c:pt idx="103">
                  <c:v>12.448</c:v>
                </c:pt>
                <c:pt idx="104">
                  <c:v>12.608000000000001</c:v>
                </c:pt>
                <c:pt idx="105">
                  <c:v>12.848000000000001</c:v>
                </c:pt>
                <c:pt idx="106">
                  <c:v>13.158999999999999</c:v>
                </c:pt>
                <c:pt idx="107">
                  <c:v>13.551</c:v>
                </c:pt>
                <c:pt idx="108">
                  <c:v>13.988</c:v>
                </c:pt>
                <c:pt idx="109">
                  <c:v>14.488</c:v>
                </c:pt>
                <c:pt idx="110">
                  <c:v>15.027999999999999</c:v>
                </c:pt>
                <c:pt idx="111">
                  <c:v>16.215</c:v>
                </c:pt>
                <c:pt idx="112">
                  <c:v>17.510000000000002</c:v>
                </c:pt>
                <c:pt idx="113">
                  <c:v>18.866</c:v>
                </c:pt>
                <c:pt idx="114">
                  <c:v>20.248000000000001</c:v>
                </c:pt>
                <c:pt idx="115">
                  <c:v>21.643999999999998</c:v>
                </c:pt>
                <c:pt idx="116">
                  <c:v>23.041</c:v>
                </c:pt>
                <c:pt idx="117">
                  <c:v>25.760999999999999</c:v>
                </c:pt>
                <c:pt idx="118">
                  <c:v>28.346999999999998</c:v>
                </c:pt>
                <c:pt idx="119">
                  <c:v>30.792000000000002</c:v>
                </c:pt>
                <c:pt idx="120">
                  <c:v>33.072000000000003</c:v>
                </c:pt>
                <c:pt idx="121">
                  <c:v>35.203000000000003</c:v>
                </c:pt>
                <c:pt idx="122">
                  <c:v>37.182499999999997</c:v>
                </c:pt>
                <c:pt idx="123">
                  <c:v>39.019799999999996</c:v>
                </c:pt>
                <c:pt idx="124">
                  <c:v>40.7331</c:v>
                </c:pt>
                <c:pt idx="125">
                  <c:v>42.331399999999995</c:v>
                </c:pt>
                <c:pt idx="126">
                  <c:v>43.823799999999999</c:v>
                </c:pt>
                <c:pt idx="127">
                  <c:v>45.219899999999996</c:v>
                </c:pt>
                <c:pt idx="128">
                  <c:v>47.760899999999999</c:v>
                </c:pt>
                <c:pt idx="129">
                  <c:v>50.53</c:v>
                </c:pt>
                <c:pt idx="130">
                  <c:v>52.939799999999998</c:v>
                </c:pt>
                <c:pt idx="131">
                  <c:v>55.057700000000004</c:v>
                </c:pt>
                <c:pt idx="132">
                  <c:v>56.931699999999999</c:v>
                </c:pt>
                <c:pt idx="133">
                  <c:v>58.6006</c:v>
                </c:pt>
                <c:pt idx="134">
                  <c:v>60.103399999999993</c:v>
                </c:pt>
                <c:pt idx="135">
                  <c:v>61.4694</c:v>
                </c:pt>
                <c:pt idx="136">
                  <c:v>62.698099999999997</c:v>
                </c:pt>
                <c:pt idx="137">
                  <c:v>64.871800000000007</c:v>
                </c:pt>
                <c:pt idx="138">
                  <c:v>66.932099999999991</c:v>
                </c:pt>
                <c:pt idx="139">
                  <c:v>68.557100000000005</c:v>
                </c:pt>
                <c:pt idx="140">
                  <c:v>69.785899999999998</c:v>
                </c:pt>
                <c:pt idx="141">
                  <c:v>70.997700000000009</c:v>
                </c:pt>
                <c:pt idx="142">
                  <c:v>72.041800000000009</c:v>
                </c:pt>
                <c:pt idx="143">
                  <c:v>73.775399999999991</c:v>
                </c:pt>
                <c:pt idx="144">
                  <c:v>75.104300000000009</c:v>
                </c:pt>
                <c:pt idx="145">
                  <c:v>76.127099999999999</c:v>
                </c:pt>
                <c:pt idx="146">
                  <c:v>76.922700000000006</c:v>
                </c:pt>
                <c:pt idx="147">
                  <c:v>77.520499999999998</c:v>
                </c:pt>
                <c:pt idx="148">
                  <c:v>77.960000000000008</c:v>
                </c:pt>
                <c:pt idx="149">
                  <c:v>78.280900000000003</c:v>
                </c:pt>
                <c:pt idx="150">
                  <c:v>78.492900000000006</c:v>
                </c:pt>
                <c:pt idx="151">
                  <c:v>78.615799999999993</c:v>
                </c:pt>
                <c:pt idx="152">
                  <c:v>78.659500000000008</c:v>
                </c:pt>
                <c:pt idx="153">
                  <c:v>78.643799999999999</c:v>
                </c:pt>
                <c:pt idx="154">
                  <c:v>78.453999999999994</c:v>
                </c:pt>
                <c:pt idx="155">
                  <c:v>77.974059999999994</c:v>
                </c:pt>
                <c:pt idx="156">
                  <c:v>77.295929999999998</c:v>
                </c:pt>
                <c:pt idx="157">
                  <c:v>76.479170000000011</c:v>
                </c:pt>
                <c:pt idx="158">
                  <c:v>75.563449999999989</c:v>
                </c:pt>
                <c:pt idx="159">
                  <c:v>74.578540000000004</c:v>
                </c:pt>
                <c:pt idx="160">
                  <c:v>73.544290000000004</c:v>
                </c:pt>
                <c:pt idx="161">
                  <c:v>72.470550000000003</c:v>
                </c:pt>
                <c:pt idx="162">
                  <c:v>71.387259999999998</c:v>
                </c:pt>
                <c:pt idx="163">
                  <c:v>69.221689999999995</c:v>
                </c:pt>
                <c:pt idx="164">
                  <c:v>67.117149999999995</c:v>
                </c:pt>
                <c:pt idx="165">
                  <c:v>65.143389999999997</c:v>
                </c:pt>
                <c:pt idx="166">
                  <c:v>63.330210000000001</c:v>
                </c:pt>
                <c:pt idx="167">
                  <c:v>61.70749</c:v>
                </c:pt>
                <c:pt idx="168">
                  <c:v>60.29513</c:v>
                </c:pt>
                <c:pt idx="169">
                  <c:v>57.031239999999997</c:v>
                </c:pt>
                <c:pt idx="170">
                  <c:v>54.038159999999998</c:v>
                </c:pt>
                <c:pt idx="171">
                  <c:v>51.375660000000003</c:v>
                </c:pt>
                <c:pt idx="172">
                  <c:v>49.013590000000001</c:v>
                </c:pt>
                <c:pt idx="173">
                  <c:v>46.891839999999995</c:v>
                </c:pt>
                <c:pt idx="174">
                  <c:v>44.980350000000001</c:v>
                </c:pt>
                <c:pt idx="175">
                  <c:v>43.259050000000002</c:v>
                </c:pt>
                <c:pt idx="176">
                  <c:v>41.687919999999998</c:v>
                </c:pt>
                <c:pt idx="177">
                  <c:v>40.246919999999996</c:v>
                </c:pt>
                <c:pt idx="178">
                  <c:v>38.926039999999993</c:v>
                </c:pt>
                <c:pt idx="179">
                  <c:v>37.715240000000001</c:v>
                </c:pt>
                <c:pt idx="180">
                  <c:v>35.553869999999996</c:v>
                </c:pt>
                <c:pt idx="181">
                  <c:v>33.26249</c:v>
                </c:pt>
                <c:pt idx="182">
                  <c:v>31.33137</c:v>
                </c:pt>
                <c:pt idx="183">
                  <c:v>29.670439999999999</c:v>
                </c:pt>
                <c:pt idx="184">
                  <c:v>28.239654999999999</c:v>
                </c:pt>
                <c:pt idx="185">
                  <c:v>26.988986000000001</c:v>
                </c:pt>
                <c:pt idx="186">
                  <c:v>25.878408</c:v>
                </c:pt>
                <c:pt idx="187">
                  <c:v>24.897902999999999</c:v>
                </c:pt>
                <c:pt idx="188">
                  <c:v>24.017457</c:v>
                </c:pt>
                <c:pt idx="189">
                  <c:v>22.516707</c:v>
                </c:pt>
                <c:pt idx="190">
                  <c:v>21.266100000000002</c:v>
                </c:pt>
                <c:pt idx="191">
                  <c:v>20.225597</c:v>
                </c:pt>
                <c:pt idx="192">
                  <c:v>19.345174</c:v>
                </c:pt>
                <c:pt idx="193">
                  <c:v>18.584812999999997</c:v>
                </c:pt>
                <c:pt idx="194">
                  <c:v>17.924501000000003</c:v>
                </c:pt>
                <c:pt idx="195">
                  <c:v>16.833987999999998</c:v>
                </c:pt>
                <c:pt idx="196">
                  <c:v>15.973584000000001</c:v>
                </c:pt>
                <c:pt idx="197">
                  <c:v>15.283256999999999</c:v>
                </c:pt>
                <c:pt idx="198">
                  <c:v>14.722987</c:v>
                </c:pt>
                <c:pt idx="199">
                  <c:v>14.25276</c:v>
                </c:pt>
                <c:pt idx="200">
                  <c:v>13.852565999999999</c:v>
                </c:pt>
                <c:pt idx="201">
                  <c:v>13.522399</c:v>
                </c:pt>
                <c:pt idx="202">
                  <c:v>13.232253</c:v>
                </c:pt>
                <c:pt idx="203">
                  <c:v>12.982124000000001</c:v>
                </c:pt>
                <c:pt idx="204">
                  <c:v>12.77201</c:v>
                </c:pt>
                <c:pt idx="205">
                  <c:v>12.581906999999999</c:v>
                </c:pt>
                <c:pt idx="206">
                  <c:v>12.271732</c:v>
                </c:pt>
                <c:pt idx="207">
                  <c:v>11.981556000000001</c:v>
                </c:pt>
                <c:pt idx="208">
                  <c:v>11.761412999999999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34F-4330-94E1-04B004E46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22232"/>
        <c:axId val="639828112"/>
      </c:scatterChart>
      <c:valAx>
        <c:axId val="63982223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28112"/>
        <c:crosses val="autoZero"/>
        <c:crossBetween val="midCat"/>
        <c:majorUnit val="10"/>
      </c:valAx>
      <c:valAx>
        <c:axId val="639828112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2223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934128569749676"/>
          <c:y val="0.31356847954135397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'srim238U_(Ba,K)Fe2As2'!$P$5</c:f>
          <c:strCache>
            <c:ptCount val="1"/>
            <c:pt idx="0">
              <c:v>srim238U_(Ba,K)Fe2As2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'srim238U_(Ba,K)Fe2As2'!$D$20:$D$228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'srim238U_(Ba,K)Fe2As2'!$J$20:$J$228</c:f>
              <c:numCache>
                <c:formatCode>0.000</c:formatCode>
                <c:ptCount val="209"/>
                <c:pt idx="0">
                  <c:v>3.5999999999999999E-3</c:v>
                </c:pt>
                <c:pt idx="1">
                  <c:v>3.6999999999999997E-3</c:v>
                </c:pt>
                <c:pt idx="2">
                  <c:v>3.8E-3</c:v>
                </c:pt>
                <c:pt idx="3">
                  <c:v>4.0000000000000001E-3</c:v>
                </c:pt>
                <c:pt idx="4">
                  <c:v>4.1000000000000003E-3</c:v>
                </c:pt>
                <c:pt idx="5">
                  <c:v>4.2000000000000006E-3</c:v>
                </c:pt>
                <c:pt idx="6">
                  <c:v>4.3E-3</c:v>
                </c:pt>
                <c:pt idx="7">
                  <c:v>4.5999999999999999E-3</c:v>
                </c:pt>
                <c:pt idx="8">
                  <c:v>4.8000000000000004E-3</c:v>
                </c:pt>
                <c:pt idx="9">
                  <c:v>5.0000000000000001E-3</c:v>
                </c:pt>
                <c:pt idx="10">
                  <c:v>5.1999999999999998E-3</c:v>
                </c:pt>
                <c:pt idx="11">
                  <c:v>5.4000000000000003E-3</c:v>
                </c:pt>
                <c:pt idx="12">
                  <c:v>5.5999999999999999E-3</c:v>
                </c:pt>
                <c:pt idx="13">
                  <c:v>5.8999999999999999E-3</c:v>
                </c:pt>
                <c:pt idx="14">
                  <c:v>6.3E-3</c:v>
                </c:pt>
                <c:pt idx="15">
                  <c:v>6.6E-3</c:v>
                </c:pt>
                <c:pt idx="16">
                  <c:v>6.9000000000000008E-3</c:v>
                </c:pt>
                <c:pt idx="17">
                  <c:v>7.1999999999999998E-3</c:v>
                </c:pt>
                <c:pt idx="18">
                  <c:v>7.4999999999999997E-3</c:v>
                </c:pt>
                <c:pt idx="19">
                  <c:v>7.7999999999999996E-3</c:v>
                </c:pt>
                <c:pt idx="20">
                  <c:v>8.0000000000000002E-3</c:v>
                </c:pt>
                <c:pt idx="21">
                  <c:v>8.3000000000000001E-3</c:v>
                </c:pt>
                <c:pt idx="22">
                  <c:v>8.6E-3</c:v>
                </c:pt>
                <c:pt idx="23">
                  <c:v>8.7999999999999988E-3</c:v>
                </c:pt>
                <c:pt idx="24">
                  <c:v>9.2999999999999992E-3</c:v>
                </c:pt>
                <c:pt idx="25">
                  <c:v>9.9000000000000008E-3</c:v>
                </c:pt>
                <c:pt idx="26">
                  <c:v>1.0499999999999999E-2</c:v>
                </c:pt>
                <c:pt idx="27">
                  <c:v>1.0999999999999999E-2</c:v>
                </c:pt>
                <c:pt idx="28">
                  <c:v>1.15E-2</c:v>
                </c:pt>
                <c:pt idx="29">
                  <c:v>1.21E-2</c:v>
                </c:pt>
                <c:pt idx="30">
                  <c:v>1.26E-2</c:v>
                </c:pt>
                <c:pt idx="31">
                  <c:v>1.3000000000000001E-2</c:v>
                </c:pt>
                <c:pt idx="32">
                  <c:v>1.3500000000000002E-2</c:v>
                </c:pt>
                <c:pt idx="33">
                  <c:v>1.44E-2</c:v>
                </c:pt>
                <c:pt idx="34">
                  <c:v>1.5299999999999999E-2</c:v>
                </c:pt>
                <c:pt idx="35">
                  <c:v>1.6199999999999999E-2</c:v>
                </c:pt>
                <c:pt idx="36">
                  <c:v>1.7100000000000001E-2</c:v>
                </c:pt>
                <c:pt idx="37">
                  <c:v>1.7899999999999999E-2</c:v>
                </c:pt>
                <c:pt idx="38">
                  <c:v>1.8700000000000001E-2</c:v>
                </c:pt>
                <c:pt idx="39">
                  <c:v>2.0300000000000002E-2</c:v>
                </c:pt>
                <c:pt idx="40">
                  <c:v>2.18E-2</c:v>
                </c:pt>
                <c:pt idx="41">
                  <c:v>2.3300000000000001E-2</c:v>
                </c:pt>
                <c:pt idx="42">
                  <c:v>2.4799999999999999E-2</c:v>
                </c:pt>
                <c:pt idx="43">
                  <c:v>2.6200000000000001E-2</c:v>
                </c:pt>
                <c:pt idx="44">
                  <c:v>2.7600000000000003E-2</c:v>
                </c:pt>
                <c:pt idx="45">
                  <c:v>2.8899999999999999E-2</c:v>
                </c:pt>
                <c:pt idx="46">
                  <c:v>3.0300000000000001E-2</c:v>
                </c:pt>
                <c:pt idx="47">
                  <c:v>3.1600000000000003E-2</c:v>
                </c:pt>
                <c:pt idx="48">
                  <c:v>3.2899999999999999E-2</c:v>
                </c:pt>
                <c:pt idx="49">
                  <c:v>3.4200000000000001E-2</c:v>
                </c:pt>
                <c:pt idx="50">
                  <c:v>3.6799999999999999E-2</c:v>
                </c:pt>
                <c:pt idx="51">
                  <c:v>3.9900000000000005E-2</c:v>
                </c:pt>
                <c:pt idx="52">
                  <c:v>4.2999999999999997E-2</c:v>
                </c:pt>
                <c:pt idx="53">
                  <c:v>4.6100000000000002E-2</c:v>
                </c:pt>
                <c:pt idx="54">
                  <c:v>4.9099999999999998E-2</c:v>
                </c:pt>
                <c:pt idx="55">
                  <c:v>5.2000000000000005E-2</c:v>
                </c:pt>
                <c:pt idx="56">
                  <c:v>5.4900000000000004E-2</c:v>
                </c:pt>
                <c:pt idx="57">
                  <c:v>5.7799999999999997E-2</c:v>
                </c:pt>
                <c:pt idx="58">
                  <c:v>6.0699999999999997E-2</c:v>
                </c:pt>
                <c:pt idx="59">
                  <c:v>6.6400000000000001E-2</c:v>
                </c:pt>
                <c:pt idx="60">
                  <c:v>7.2099999999999997E-2</c:v>
                </c:pt>
                <c:pt idx="61">
                  <c:v>7.7700000000000005E-2</c:v>
                </c:pt>
                <c:pt idx="62">
                  <c:v>8.3299999999999999E-2</c:v>
                </c:pt>
                <c:pt idx="63">
                  <c:v>8.8900000000000007E-2</c:v>
                </c:pt>
                <c:pt idx="64">
                  <c:v>9.4500000000000001E-2</c:v>
                </c:pt>
                <c:pt idx="65">
                  <c:v>0.1056</c:v>
                </c:pt>
                <c:pt idx="66">
                  <c:v>0.1166</c:v>
                </c:pt>
                <c:pt idx="67">
                  <c:v>0.1275</c:v>
                </c:pt>
                <c:pt idx="68">
                  <c:v>0.13830000000000001</c:v>
                </c:pt>
                <c:pt idx="69">
                  <c:v>0.1492</c:v>
                </c:pt>
                <c:pt idx="70">
                  <c:v>0.16</c:v>
                </c:pt>
                <c:pt idx="71">
                  <c:v>0.17080000000000001</c:v>
                </c:pt>
                <c:pt idx="72">
                  <c:v>0.1817</c:v>
                </c:pt>
                <c:pt idx="73">
                  <c:v>0.19259999999999999</c:v>
                </c:pt>
                <c:pt idx="74">
                  <c:v>0.20350000000000001</c:v>
                </c:pt>
                <c:pt idx="75">
                  <c:v>0.2145</c:v>
                </c:pt>
                <c:pt idx="76">
                  <c:v>0.2366</c:v>
                </c:pt>
                <c:pt idx="77">
                  <c:v>0.26440000000000002</c:v>
                </c:pt>
                <c:pt idx="78">
                  <c:v>0.29239999999999999</c:v>
                </c:pt>
                <c:pt idx="79">
                  <c:v>0.3206</c:v>
                </c:pt>
                <c:pt idx="80">
                  <c:v>0.34900000000000003</c:v>
                </c:pt>
                <c:pt idx="81">
                  <c:v>0.3775</c:v>
                </c:pt>
                <c:pt idx="82">
                  <c:v>0.40610000000000002</c:v>
                </c:pt>
                <c:pt idx="83">
                  <c:v>0.43479999999999996</c:v>
                </c:pt>
                <c:pt idx="84">
                  <c:v>0.46360000000000001</c:v>
                </c:pt>
                <c:pt idx="85">
                  <c:v>0.52110000000000001</c:v>
                </c:pt>
                <c:pt idx="86">
                  <c:v>0.57869999999999999</c:v>
                </c:pt>
                <c:pt idx="87">
                  <c:v>0.63619999999999999</c:v>
                </c:pt>
                <c:pt idx="88">
                  <c:v>0.69369999999999998</c:v>
                </c:pt>
                <c:pt idx="89">
                  <c:v>0.751</c:v>
                </c:pt>
                <c:pt idx="90">
                  <c:v>0.80830000000000002</c:v>
                </c:pt>
                <c:pt idx="91">
                  <c:v>0.92279999999999995</c:v>
                </c:pt>
                <c:pt idx="92" formatCode="0.00">
                  <c:v>1.04</c:v>
                </c:pt>
                <c:pt idx="93" formatCode="0.00">
                  <c:v>1.1499999999999999</c:v>
                </c:pt>
                <c:pt idx="94" formatCode="0.00">
                  <c:v>1.27</c:v>
                </c:pt>
                <c:pt idx="95" formatCode="0.00">
                  <c:v>1.38</c:v>
                </c:pt>
                <c:pt idx="96" formatCode="0.00">
                  <c:v>1.5</c:v>
                </c:pt>
                <c:pt idx="97" formatCode="0.00">
                  <c:v>1.61</c:v>
                </c:pt>
                <c:pt idx="98" formatCode="0.00">
                  <c:v>1.73</c:v>
                </c:pt>
                <c:pt idx="99" formatCode="0.00">
                  <c:v>1.85</c:v>
                </c:pt>
                <c:pt idx="100" formatCode="0.00">
                  <c:v>1.97</c:v>
                </c:pt>
                <c:pt idx="101" formatCode="0.00">
                  <c:v>2.08</c:v>
                </c:pt>
                <c:pt idx="102" formatCode="0.00">
                  <c:v>2.3199999999999998</c:v>
                </c:pt>
                <c:pt idx="103" formatCode="0.00">
                  <c:v>2.62</c:v>
                </c:pt>
                <c:pt idx="104" formatCode="0.00">
                  <c:v>2.91</c:v>
                </c:pt>
                <c:pt idx="105" formatCode="0.00">
                  <c:v>3.2</c:v>
                </c:pt>
                <c:pt idx="106" formatCode="0.00">
                  <c:v>3.49</c:v>
                </c:pt>
                <c:pt idx="107" formatCode="0.00">
                  <c:v>3.77</c:v>
                </c:pt>
                <c:pt idx="108" formatCode="0.00">
                  <c:v>4.04</c:v>
                </c:pt>
                <c:pt idx="109" formatCode="0.00">
                  <c:v>4.3</c:v>
                </c:pt>
                <c:pt idx="110" formatCode="0.00">
                  <c:v>4.5599999999999996</c:v>
                </c:pt>
                <c:pt idx="111" formatCode="0.00">
                  <c:v>5.04</c:v>
                </c:pt>
                <c:pt idx="112" formatCode="0.00">
                  <c:v>5.49</c:v>
                </c:pt>
                <c:pt idx="113" formatCode="0.00">
                  <c:v>5.91</c:v>
                </c:pt>
                <c:pt idx="114" formatCode="0.00">
                  <c:v>6.31</c:v>
                </c:pt>
                <c:pt idx="115" formatCode="0.00">
                  <c:v>6.67</c:v>
                </c:pt>
                <c:pt idx="116" formatCode="0.00">
                  <c:v>7.02</c:v>
                </c:pt>
                <c:pt idx="117" formatCode="0.00">
                  <c:v>7.66</c:v>
                </c:pt>
                <c:pt idx="118" formatCode="0.00">
                  <c:v>8.24</c:v>
                </c:pt>
                <c:pt idx="119" formatCode="0.00">
                  <c:v>8.77</c:v>
                </c:pt>
                <c:pt idx="120" formatCode="0.00">
                  <c:v>9.27</c:v>
                </c:pt>
                <c:pt idx="121" formatCode="0.00">
                  <c:v>9.73</c:v>
                </c:pt>
                <c:pt idx="122" formatCode="0.00">
                  <c:v>10.17</c:v>
                </c:pt>
                <c:pt idx="123" formatCode="0.00">
                  <c:v>10.59</c:v>
                </c:pt>
                <c:pt idx="124" formatCode="0.00">
                  <c:v>10.99</c:v>
                </c:pt>
                <c:pt idx="125" formatCode="0.00">
                  <c:v>11.37</c:v>
                </c:pt>
                <c:pt idx="126" formatCode="0.00">
                  <c:v>11.74</c:v>
                </c:pt>
                <c:pt idx="127" formatCode="0.00">
                  <c:v>12.1</c:v>
                </c:pt>
                <c:pt idx="128" formatCode="0.00">
                  <c:v>12.79</c:v>
                </c:pt>
                <c:pt idx="129" formatCode="0.00">
                  <c:v>13.61</c:v>
                </c:pt>
                <c:pt idx="130" formatCode="0.00">
                  <c:v>14.39</c:v>
                </c:pt>
                <c:pt idx="131" formatCode="0.00">
                  <c:v>15.13</c:v>
                </c:pt>
                <c:pt idx="132" formatCode="0.00">
                  <c:v>15.85</c:v>
                </c:pt>
                <c:pt idx="133" formatCode="0.00">
                  <c:v>16.55</c:v>
                </c:pt>
                <c:pt idx="134" formatCode="0.00">
                  <c:v>17.23</c:v>
                </c:pt>
                <c:pt idx="135" formatCode="0.00">
                  <c:v>17.89</c:v>
                </c:pt>
                <c:pt idx="136" formatCode="0.00">
                  <c:v>18.54</c:v>
                </c:pt>
                <c:pt idx="137" formatCode="0.00">
                  <c:v>19.809999999999999</c:v>
                </c:pt>
                <c:pt idx="138" formatCode="0.00">
                  <c:v>21.03</c:v>
                </c:pt>
                <c:pt idx="139" formatCode="0.00">
                  <c:v>22.22</c:v>
                </c:pt>
                <c:pt idx="140" formatCode="0.00">
                  <c:v>23.39</c:v>
                </c:pt>
                <c:pt idx="141" formatCode="0.00">
                  <c:v>24.54</c:v>
                </c:pt>
                <c:pt idx="142" formatCode="0.00">
                  <c:v>25.67</c:v>
                </c:pt>
                <c:pt idx="143" formatCode="0.00">
                  <c:v>27.88</c:v>
                </c:pt>
                <c:pt idx="144" formatCode="0.00">
                  <c:v>30.06</c:v>
                </c:pt>
                <c:pt idx="145" formatCode="0.00">
                  <c:v>32.200000000000003</c:v>
                </c:pt>
                <c:pt idx="146" formatCode="0.00">
                  <c:v>34.31</c:v>
                </c:pt>
                <c:pt idx="147" formatCode="0.00">
                  <c:v>36.409999999999997</c:v>
                </c:pt>
                <c:pt idx="148" formatCode="0.00">
                  <c:v>38.5</c:v>
                </c:pt>
                <c:pt idx="149" formatCode="0.00">
                  <c:v>40.58</c:v>
                </c:pt>
                <c:pt idx="150" formatCode="0.00">
                  <c:v>42.65</c:v>
                </c:pt>
                <c:pt idx="151" formatCode="0.00">
                  <c:v>44.72</c:v>
                </c:pt>
                <c:pt idx="152" formatCode="0.00">
                  <c:v>46.79</c:v>
                </c:pt>
                <c:pt idx="153" formatCode="0.00">
                  <c:v>48.86</c:v>
                </c:pt>
                <c:pt idx="154" formatCode="0.00">
                  <c:v>53.01</c:v>
                </c:pt>
                <c:pt idx="155" formatCode="0.00">
                  <c:v>58.23</c:v>
                </c:pt>
                <c:pt idx="156" formatCode="0.00">
                  <c:v>63.5</c:v>
                </c:pt>
                <c:pt idx="157" formatCode="0.00">
                  <c:v>68.84</c:v>
                </c:pt>
                <c:pt idx="158" formatCode="0.00">
                  <c:v>74.239999999999995</c:v>
                </c:pt>
                <c:pt idx="159" formatCode="0.00">
                  <c:v>79.72</c:v>
                </c:pt>
                <c:pt idx="160" formatCode="0.00">
                  <c:v>85.29</c:v>
                </c:pt>
                <c:pt idx="161" formatCode="0.00">
                  <c:v>90.94</c:v>
                </c:pt>
                <c:pt idx="162" formatCode="0.00">
                  <c:v>96.69</c:v>
                </c:pt>
                <c:pt idx="163" formatCode="0.00">
                  <c:v>108.46</c:v>
                </c:pt>
                <c:pt idx="164" formatCode="0.00">
                  <c:v>120.63</c:v>
                </c:pt>
                <c:pt idx="165" formatCode="0.00">
                  <c:v>133.16999999999999</c:v>
                </c:pt>
                <c:pt idx="166" formatCode="0.00">
                  <c:v>146.07</c:v>
                </c:pt>
                <c:pt idx="167" formatCode="0.00">
                  <c:v>159.31</c:v>
                </c:pt>
                <c:pt idx="168" formatCode="0.00">
                  <c:v>172.85</c:v>
                </c:pt>
                <c:pt idx="169" formatCode="0.00">
                  <c:v>200.96</c:v>
                </c:pt>
                <c:pt idx="170" formatCode="0.00">
                  <c:v>230.65</c:v>
                </c:pt>
                <c:pt idx="171" formatCode="0.00">
                  <c:v>261.95</c:v>
                </c:pt>
                <c:pt idx="172" formatCode="0.00">
                  <c:v>294.81</c:v>
                </c:pt>
                <c:pt idx="173" formatCode="0.00">
                  <c:v>329.22</c:v>
                </c:pt>
                <c:pt idx="174" formatCode="0.00">
                  <c:v>365.15</c:v>
                </c:pt>
                <c:pt idx="175" formatCode="0.00">
                  <c:v>402.56</c:v>
                </c:pt>
                <c:pt idx="176" formatCode="0.00">
                  <c:v>441.44</c:v>
                </c:pt>
                <c:pt idx="177" formatCode="0.00">
                  <c:v>481.74</c:v>
                </c:pt>
                <c:pt idx="178" formatCode="0.00">
                  <c:v>523.46</c:v>
                </c:pt>
                <c:pt idx="179" formatCode="0.00">
                  <c:v>566.54999999999995</c:v>
                </c:pt>
                <c:pt idx="180" formatCode="0.00">
                  <c:v>656.77</c:v>
                </c:pt>
                <c:pt idx="181" formatCode="0.00">
                  <c:v>776.88</c:v>
                </c:pt>
                <c:pt idx="182" formatCode="0.00">
                  <c:v>904.85</c:v>
                </c:pt>
                <c:pt idx="183" formatCode="0.0">
                  <c:v>1040</c:v>
                </c:pt>
                <c:pt idx="184" formatCode="0.0">
                  <c:v>1180</c:v>
                </c:pt>
                <c:pt idx="185" formatCode="0.0">
                  <c:v>1330</c:v>
                </c:pt>
                <c:pt idx="186" formatCode="0.0">
                  <c:v>1490</c:v>
                </c:pt>
                <c:pt idx="187" formatCode="0.0">
                  <c:v>1650</c:v>
                </c:pt>
                <c:pt idx="188" formatCode="0.0">
                  <c:v>1820</c:v>
                </c:pt>
                <c:pt idx="189" formatCode="0.0">
                  <c:v>2180</c:v>
                </c:pt>
                <c:pt idx="190" formatCode="0.0">
                  <c:v>2550</c:v>
                </c:pt>
                <c:pt idx="191" formatCode="0.0">
                  <c:v>2950</c:v>
                </c:pt>
                <c:pt idx="192" formatCode="0.0">
                  <c:v>3370</c:v>
                </c:pt>
                <c:pt idx="193" formatCode="0.0">
                  <c:v>3810</c:v>
                </c:pt>
                <c:pt idx="194" formatCode="0.0">
                  <c:v>4260</c:v>
                </c:pt>
                <c:pt idx="195" formatCode="0.0">
                  <c:v>5210</c:v>
                </c:pt>
                <c:pt idx="196" formatCode="0.0">
                  <c:v>6220</c:v>
                </c:pt>
                <c:pt idx="197" formatCode="0.0">
                  <c:v>7280</c:v>
                </c:pt>
                <c:pt idx="198" formatCode="0.0">
                  <c:v>8390</c:v>
                </c:pt>
                <c:pt idx="199" formatCode="0.0">
                  <c:v>9530</c:v>
                </c:pt>
                <c:pt idx="200" formatCode="0.0">
                  <c:v>10710</c:v>
                </c:pt>
                <c:pt idx="201" formatCode="0.0">
                  <c:v>11920</c:v>
                </c:pt>
                <c:pt idx="202" formatCode="0.0">
                  <c:v>13150</c:v>
                </c:pt>
                <c:pt idx="203" formatCode="0.0">
                  <c:v>14420</c:v>
                </c:pt>
                <c:pt idx="204" formatCode="0.0">
                  <c:v>15700</c:v>
                </c:pt>
                <c:pt idx="205" formatCode="0.0">
                  <c:v>17010</c:v>
                </c:pt>
                <c:pt idx="206" formatCode="0.0">
                  <c:v>19670</c:v>
                </c:pt>
                <c:pt idx="207" formatCode="0.0">
                  <c:v>23090</c:v>
                </c:pt>
                <c:pt idx="208" formatCode="0.0">
                  <c:v>24890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17-457A-96B6-033145F9CE16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'srim238U_(Ba,K)Fe2As2'!$D$20:$D$228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'srim238U_(Ba,K)Fe2As2'!$M$20:$M$228</c:f>
              <c:numCache>
                <c:formatCode>0.000</c:formatCode>
                <c:ptCount val="209"/>
                <c:pt idx="0">
                  <c:v>1.5E-3</c:v>
                </c:pt>
                <c:pt idx="1">
                  <c:v>1.6000000000000001E-3</c:v>
                </c:pt>
                <c:pt idx="2">
                  <c:v>1.7000000000000001E-3</c:v>
                </c:pt>
                <c:pt idx="3">
                  <c:v>1.7000000000000001E-3</c:v>
                </c:pt>
                <c:pt idx="4">
                  <c:v>1.8E-3</c:v>
                </c:pt>
                <c:pt idx="5">
                  <c:v>1.8E-3</c:v>
                </c:pt>
                <c:pt idx="6">
                  <c:v>1.9E-3</c:v>
                </c:pt>
                <c:pt idx="7">
                  <c:v>1.9E-3</c:v>
                </c:pt>
                <c:pt idx="8">
                  <c:v>2E-3</c:v>
                </c:pt>
                <c:pt idx="9">
                  <c:v>2.1000000000000003E-3</c:v>
                </c:pt>
                <c:pt idx="10">
                  <c:v>2.1999999999999997E-3</c:v>
                </c:pt>
                <c:pt idx="11">
                  <c:v>2.3E-3</c:v>
                </c:pt>
                <c:pt idx="12">
                  <c:v>2.3E-3</c:v>
                </c:pt>
                <c:pt idx="13">
                  <c:v>2.5000000000000001E-3</c:v>
                </c:pt>
                <c:pt idx="14">
                  <c:v>2.5999999999999999E-3</c:v>
                </c:pt>
                <c:pt idx="15">
                  <c:v>2.7000000000000001E-3</c:v>
                </c:pt>
                <c:pt idx="16">
                  <c:v>2.8E-3</c:v>
                </c:pt>
                <c:pt idx="17">
                  <c:v>2.9000000000000002E-3</c:v>
                </c:pt>
                <c:pt idx="18">
                  <c:v>3.0000000000000001E-3</c:v>
                </c:pt>
                <c:pt idx="19">
                  <c:v>3.0999999999999999E-3</c:v>
                </c:pt>
                <c:pt idx="20">
                  <c:v>3.2000000000000002E-3</c:v>
                </c:pt>
                <c:pt idx="21">
                  <c:v>3.3E-3</c:v>
                </c:pt>
                <c:pt idx="22">
                  <c:v>3.4000000000000002E-3</c:v>
                </c:pt>
                <c:pt idx="23">
                  <c:v>3.5000000000000005E-3</c:v>
                </c:pt>
                <c:pt idx="24">
                  <c:v>3.6999999999999997E-3</c:v>
                </c:pt>
                <c:pt idx="25">
                  <c:v>3.8999999999999998E-3</c:v>
                </c:pt>
                <c:pt idx="26">
                  <c:v>4.0000000000000001E-3</c:v>
                </c:pt>
                <c:pt idx="27">
                  <c:v>4.2000000000000006E-3</c:v>
                </c:pt>
                <c:pt idx="28">
                  <c:v>4.3999999999999994E-3</c:v>
                </c:pt>
                <c:pt idx="29">
                  <c:v>4.5999999999999999E-3</c:v>
                </c:pt>
                <c:pt idx="30">
                  <c:v>4.7000000000000002E-3</c:v>
                </c:pt>
                <c:pt idx="31">
                  <c:v>4.8999999999999998E-3</c:v>
                </c:pt>
                <c:pt idx="32">
                  <c:v>5.0000000000000001E-3</c:v>
                </c:pt>
                <c:pt idx="33">
                  <c:v>5.3E-3</c:v>
                </c:pt>
                <c:pt idx="34">
                  <c:v>5.5999999999999999E-3</c:v>
                </c:pt>
                <c:pt idx="35">
                  <c:v>5.8999999999999999E-3</c:v>
                </c:pt>
                <c:pt idx="36">
                  <c:v>6.0999999999999995E-3</c:v>
                </c:pt>
                <c:pt idx="37">
                  <c:v>6.4000000000000003E-3</c:v>
                </c:pt>
                <c:pt idx="38">
                  <c:v>6.6E-3</c:v>
                </c:pt>
                <c:pt idx="39">
                  <c:v>7.0999999999999995E-3</c:v>
                </c:pt>
                <c:pt idx="40">
                  <c:v>7.4999999999999997E-3</c:v>
                </c:pt>
                <c:pt idx="41">
                  <c:v>7.9000000000000008E-3</c:v>
                </c:pt>
                <c:pt idx="42">
                  <c:v>8.4000000000000012E-3</c:v>
                </c:pt>
                <c:pt idx="43">
                  <c:v>8.7999999999999988E-3</c:v>
                </c:pt>
                <c:pt idx="44">
                  <c:v>9.1000000000000004E-3</c:v>
                </c:pt>
                <c:pt idx="45">
                  <c:v>9.4999999999999998E-3</c:v>
                </c:pt>
                <c:pt idx="46">
                  <c:v>9.9000000000000008E-3</c:v>
                </c:pt>
                <c:pt idx="47">
                  <c:v>1.03E-2</c:v>
                </c:pt>
                <c:pt idx="48">
                  <c:v>1.06E-2</c:v>
                </c:pt>
                <c:pt idx="49">
                  <c:v>1.0999999999999999E-2</c:v>
                </c:pt>
                <c:pt idx="50">
                  <c:v>1.17E-2</c:v>
                </c:pt>
                <c:pt idx="51">
                  <c:v>1.2500000000000001E-2</c:v>
                </c:pt>
                <c:pt idx="52">
                  <c:v>1.3300000000000001E-2</c:v>
                </c:pt>
                <c:pt idx="53">
                  <c:v>1.4099999999999998E-2</c:v>
                </c:pt>
                <c:pt idx="54">
                  <c:v>1.49E-2</c:v>
                </c:pt>
                <c:pt idx="55">
                  <c:v>1.5599999999999999E-2</c:v>
                </c:pt>
                <c:pt idx="56">
                  <c:v>1.6400000000000001E-2</c:v>
                </c:pt>
                <c:pt idx="57">
                  <c:v>1.7100000000000001E-2</c:v>
                </c:pt>
                <c:pt idx="58">
                  <c:v>1.7899999999999999E-2</c:v>
                </c:pt>
                <c:pt idx="59">
                  <c:v>1.9300000000000001E-2</c:v>
                </c:pt>
                <c:pt idx="60">
                  <c:v>2.07E-2</c:v>
                </c:pt>
                <c:pt idx="61">
                  <c:v>2.2100000000000002E-2</c:v>
                </c:pt>
                <c:pt idx="62">
                  <c:v>2.3400000000000001E-2</c:v>
                </c:pt>
                <c:pt idx="63">
                  <c:v>2.4799999999999999E-2</c:v>
                </c:pt>
                <c:pt idx="64">
                  <c:v>2.6100000000000002E-2</c:v>
                </c:pt>
                <c:pt idx="65">
                  <c:v>2.8699999999999996E-2</c:v>
                </c:pt>
                <c:pt idx="66">
                  <c:v>3.1300000000000001E-2</c:v>
                </c:pt>
                <c:pt idx="67">
                  <c:v>3.3800000000000004E-2</c:v>
                </c:pt>
                <c:pt idx="68">
                  <c:v>3.6199999999999996E-2</c:v>
                </c:pt>
                <c:pt idx="69">
                  <c:v>3.8600000000000002E-2</c:v>
                </c:pt>
                <c:pt idx="70">
                  <c:v>4.0999999999999995E-2</c:v>
                </c:pt>
                <c:pt idx="71">
                  <c:v>4.3299999999999998E-2</c:v>
                </c:pt>
                <c:pt idx="72">
                  <c:v>4.5700000000000005E-2</c:v>
                </c:pt>
                <c:pt idx="73">
                  <c:v>4.7899999999999998E-2</c:v>
                </c:pt>
                <c:pt idx="74">
                  <c:v>5.0200000000000002E-2</c:v>
                </c:pt>
                <c:pt idx="75">
                  <c:v>5.2500000000000005E-2</c:v>
                </c:pt>
                <c:pt idx="76">
                  <c:v>5.6999999999999995E-2</c:v>
                </c:pt>
                <c:pt idx="77">
                  <c:v>6.2600000000000003E-2</c:v>
                </c:pt>
                <c:pt idx="78">
                  <c:v>6.8100000000000008E-2</c:v>
                </c:pt>
                <c:pt idx="79">
                  <c:v>7.3499999999999996E-2</c:v>
                </c:pt>
                <c:pt idx="80">
                  <c:v>7.8800000000000009E-2</c:v>
                </c:pt>
                <c:pt idx="81">
                  <c:v>8.3999999999999991E-2</c:v>
                </c:pt>
                <c:pt idx="82">
                  <c:v>8.9099999999999999E-2</c:v>
                </c:pt>
                <c:pt idx="83">
                  <c:v>9.4099999999999989E-2</c:v>
                </c:pt>
                <c:pt idx="84">
                  <c:v>9.9099999999999994E-2</c:v>
                </c:pt>
                <c:pt idx="85">
                  <c:v>0.10869999999999999</c:v>
                </c:pt>
                <c:pt idx="86">
                  <c:v>0.11799999999999999</c:v>
                </c:pt>
                <c:pt idx="87">
                  <c:v>0.127</c:v>
                </c:pt>
                <c:pt idx="88">
                  <c:v>0.1356</c:v>
                </c:pt>
                <c:pt idx="89">
                  <c:v>0.1439</c:v>
                </c:pt>
                <c:pt idx="90">
                  <c:v>0.15189999999999998</c:v>
                </c:pt>
                <c:pt idx="91">
                  <c:v>0.16750000000000001</c:v>
                </c:pt>
                <c:pt idx="92">
                  <c:v>0.18229999999999999</c:v>
                </c:pt>
                <c:pt idx="93">
                  <c:v>0.19639999999999999</c:v>
                </c:pt>
                <c:pt idx="94">
                  <c:v>0.20990000000000003</c:v>
                </c:pt>
                <c:pt idx="95">
                  <c:v>0.22290000000000001</c:v>
                </c:pt>
                <c:pt idx="96">
                  <c:v>0.23549999999999999</c:v>
                </c:pt>
                <c:pt idx="97">
                  <c:v>0.24769999999999998</c:v>
                </c:pt>
                <c:pt idx="98">
                  <c:v>0.2596</c:v>
                </c:pt>
                <c:pt idx="99">
                  <c:v>0.2712</c:v>
                </c:pt>
                <c:pt idx="100">
                  <c:v>0.28250000000000003</c:v>
                </c:pt>
                <c:pt idx="101">
                  <c:v>0.29349999999999998</c:v>
                </c:pt>
                <c:pt idx="102">
                  <c:v>0.31559999999999999</c:v>
                </c:pt>
                <c:pt idx="103">
                  <c:v>0.34209999999999996</c:v>
                </c:pt>
                <c:pt idx="104">
                  <c:v>0.36680000000000001</c:v>
                </c:pt>
                <c:pt idx="105">
                  <c:v>0.38980000000000004</c:v>
                </c:pt>
                <c:pt idx="106">
                  <c:v>0.41109999999999997</c:v>
                </c:pt>
                <c:pt idx="107">
                  <c:v>0.43070000000000003</c:v>
                </c:pt>
                <c:pt idx="108">
                  <c:v>0.44880000000000003</c:v>
                </c:pt>
                <c:pt idx="109">
                  <c:v>0.46529999999999994</c:v>
                </c:pt>
                <c:pt idx="110">
                  <c:v>0.48040000000000005</c:v>
                </c:pt>
                <c:pt idx="111">
                  <c:v>0.5091</c:v>
                </c:pt>
                <c:pt idx="112">
                  <c:v>0.53310000000000002</c:v>
                </c:pt>
                <c:pt idx="113">
                  <c:v>0.55330000000000001</c:v>
                </c:pt>
                <c:pt idx="114">
                  <c:v>0.57050000000000001</c:v>
                </c:pt>
                <c:pt idx="115">
                  <c:v>0.58520000000000005</c:v>
                </c:pt>
                <c:pt idx="116">
                  <c:v>0.59789999999999999</c:v>
                </c:pt>
                <c:pt idx="117">
                  <c:v>0.62209999999999999</c:v>
                </c:pt>
                <c:pt idx="118">
                  <c:v>0.6411</c:v>
                </c:pt>
                <c:pt idx="119">
                  <c:v>0.65659999999999996</c:v>
                </c:pt>
                <c:pt idx="120">
                  <c:v>0.6694</c:v>
                </c:pt>
                <c:pt idx="121">
                  <c:v>0.6804</c:v>
                </c:pt>
                <c:pt idx="122">
                  <c:v>0.68989999999999996</c:v>
                </c:pt>
                <c:pt idx="123">
                  <c:v>0.69820000000000004</c:v>
                </c:pt>
                <c:pt idx="124">
                  <c:v>0.7056</c:v>
                </c:pt>
                <c:pt idx="125">
                  <c:v>0.71230000000000004</c:v>
                </c:pt>
                <c:pt idx="126">
                  <c:v>0.71840000000000004</c:v>
                </c:pt>
                <c:pt idx="127">
                  <c:v>0.72389999999999999</c:v>
                </c:pt>
                <c:pt idx="128">
                  <c:v>0.73699999999999999</c:v>
                </c:pt>
                <c:pt idx="129">
                  <c:v>0.75270000000000004</c:v>
                </c:pt>
                <c:pt idx="130">
                  <c:v>0.76639999999999997</c:v>
                </c:pt>
                <c:pt idx="131">
                  <c:v>0.77839999999999998</c:v>
                </c:pt>
                <c:pt idx="132">
                  <c:v>0.7893</c:v>
                </c:pt>
                <c:pt idx="133">
                  <c:v>0.79920000000000002</c:v>
                </c:pt>
                <c:pt idx="134">
                  <c:v>0.80840000000000001</c:v>
                </c:pt>
                <c:pt idx="135">
                  <c:v>0.81690000000000007</c:v>
                </c:pt>
                <c:pt idx="136">
                  <c:v>0.82479999999999998</c:v>
                </c:pt>
                <c:pt idx="137">
                  <c:v>0.8489000000000001</c:v>
                </c:pt>
                <c:pt idx="138">
                  <c:v>0.87050000000000005</c:v>
                </c:pt>
                <c:pt idx="139">
                  <c:v>0.89039999999999997</c:v>
                </c:pt>
                <c:pt idx="140">
                  <c:v>0.90890000000000004</c:v>
                </c:pt>
                <c:pt idx="141">
                  <c:v>0.92620000000000002</c:v>
                </c:pt>
                <c:pt idx="142">
                  <c:v>0.94269999999999998</c:v>
                </c:pt>
                <c:pt idx="143">
                  <c:v>0.99819999999999998</c:v>
                </c:pt>
                <c:pt idx="144" formatCode="0.00">
                  <c:v>1.05</c:v>
                </c:pt>
                <c:pt idx="145" formatCode="0.00">
                  <c:v>1.0900000000000001</c:v>
                </c:pt>
                <c:pt idx="146" formatCode="0.00">
                  <c:v>1.1399999999999999</c:v>
                </c:pt>
                <c:pt idx="147" formatCode="0.00">
                  <c:v>1.18</c:v>
                </c:pt>
                <c:pt idx="148" formatCode="0.00">
                  <c:v>1.22</c:v>
                </c:pt>
                <c:pt idx="149" formatCode="0.00">
                  <c:v>1.26</c:v>
                </c:pt>
                <c:pt idx="150" formatCode="0.00">
                  <c:v>1.29</c:v>
                </c:pt>
                <c:pt idx="151" formatCode="0.00">
                  <c:v>1.33</c:v>
                </c:pt>
                <c:pt idx="152" formatCode="0.00">
                  <c:v>1.36</c:v>
                </c:pt>
                <c:pt idx="153" formatCode="0.00">
                  <c:v>1.39</c:v>
                </c:pt>
                <c:pt idx="154" formatCode="0.00">
                  <c:v>1.52</c:v>
                </c:pt>
                <c:pt idx="155" formatCode="0.00">
                  <c:v>1.69</c:v>
                </c:pt>
                <c:pt idx="156" formatCode="0.00">
                  <c:v>1.85</c:v>
                </c:pt>
                <c:pt idx="157" formatCode="0.00">
                  <c:v>2</c:v>
                </c:pt>
                <c:pt idx="158" formatCode="0.00">
                  <c:v>2.15</c:v>
                </c:pt>
                <c:pt idx="159" formatCode="0.00">
                  <c:v>2.2799999999999998</c:v>
                </c:pt>
                <c:pt idx="160" formatCode="0.00">
                  <c:v>2.42</c:v>
                </c:pt>
                <c:pt idx="161" formatCode="0.00">
                  <c:v>2.5499999999999998</c:v>
                </c:pt>
                <c:pt idx="162" formatCode="0.00">
                  <c:v>2.68</c:v>
                </c:pt>
                <c:pt idx="163" formatCode="0.00">
                  <c:v>3.16</c:v>
                </c:pt>
                <c:pt idx="164" formatCode="0.00">
                  <c:v>3.6</c:v>
                </c:pt>
                <c:pt idx="165" formatCode="0.00">
                  <c:v>4.0199999999999996</c:v>
                </c:pt>
                <c:pt idx="166" formatCode="0.00">
                  <c:v>4.42</c:v>
                </c:pt>
                <c:pt idx="167" formatCode="0.00">
                  <c:v>4.8</c:v>
                </c:pt>
                <c:pt idx="168" formatCode="0.00">
                  <c:v>5.17</c:v>
                </c:pt>
                <c:pt idx="169" formatCode="0.00">
                  <c:v>6.53</c:v>
                </c:pt>
                <c:pt idx="170" formatCode="0.00">
                  <c:v>7.77</c:v>
                </c:pt>
                <c:pt idx="171" formatCode="0.00">
                  <c:v>8.9499999999999993</c:v>
                </c:pt>
                <c:pt idx="172" formatCode="0.00">
                  <c:v>10.09</c:v>
                </c:pt>
                <c:pt idx="173" formatCode="0.00">
                  <c:v>11.2</c:v>
                </c:pt>
                <c:pt idx="174" formatCode="0.00">
                  <c:v>12.31</c:v>
                </c:pt>
                <c:pt idx="175" formatCode="0.00">
                  <c:v>13.4</c:v>
                </c:pt>
                <c:pt idx="176" formatCode="0.00">
                  <c:v>14.49</c:v>
                </c:pt>
                <c:pt idx="177" formatCode="0.00">
                  <c:v>15.58</c:v>
                </c:pt>
                <c:pt idx="178" formatCode="0.00">
                  <c:v>16.66</c:v>
                </c:pt>
                <c:pt idx="179" formatCode="0.00">
                  <c:v>17.75</c:v>
                </c:pt>
                <c:pt idx="180" formatCode="0.00">
                  <c:v>21.87</c:v>
                </c:pt>
                <c:pt idx="181" formatCode="0.00">
                  <c:v>27.71</c:v>
                </c:pt>
                <c:pt idx="182" formatCode="0.00">
                  <c:v>33.11</c:v>
                </c:pt>
                <c:pt idx="183" formatCode="0.00">
                  <c:v>38.270000000000003</c:v>
                </c:pt>
                <c:pt idx="184" formatCode="0.00">
                  <c:v>43.28</c:v>
                </c:pt>
                <c:pt idx="185" formatCode="0.00">
                  <c:v>48.19</c:v>
                </c:pt>
                <c:pt idx="186" formatCode="0.00">
                  <c:v>53.04</c:v>
                </c:pt>
                <c:pt idx="187" formatCode="0.00">
                  <c:v>57.84</c:v>
                </c:pt>
                <c:pt idx="188" formatCode="0.00">
                  <c:v>62.6</c:v>
                </c:pt>
                <c:pt idx="189" formatCode="0.00">
                  <c:v>80.33</c:v>
                </c:pt>
                <c:pt idx="190" formatCode="0.00">
                  <c:v>96.52</c:v>
                </c:pt>
                <c:pt idx="191" formatCode="0.00">
                  <c:v>111.81</c:v>
                </c:pt>
                <c:pt idx="192" formatCode="0.00">
                  <c:v>126.52</c:v>
                </c:pt>
                <c:pt idx="193" formatCode="0.00">
                  <c:v>140.79</c:v>
                </c:pt>
                <c:pt idx="194" formatCode="0.00">
                  <c:v>154.72</c:v>
                </c:pt>
                <c:pt idx="195" formatCode="0.00">
                  <c:v>205.21</c:v>
                </c:pt>
                <c:pt idx="196" formatCode="0.00">
                  <c:v>250.01</c:v>
                </c:pt>
                <c:pt idx="197" formatCode="0.00">
                  <c:v>291.49</c:v>
                </c:pt>
                <c:pt idx="198" formatCode="0.00">
                  <c:v>330.68</c:v>
                </c:pt>
                <c:pt idx="199" formatCode="0.00">
                  <c:v>368.11</c:v>
                </c:pt>
                <c:pt idx="200" formatCode="0.00">
                  <c:v>404.1</c:v>
                </c:pt>
                <c:pt idx="201" formatCode="0.00">
                  <c:v>438.86</c:v>
                </c:pt>
                <c:pt idx="202" formatCode="0.00">
                  <c:v>472.52</c:v>
                </c:pt>
                <c:pt idx="203" formatCode="0.00">
                  <c:v>505.2</c:v>
                </c:pt>
                <c:pt idx="204" formatCode="0.00">
                  <c:v>536.97</c:v>
                </c:pt>
                <c:pt idx="205" formatCode="0.00">
                  <c:v>567.9</c:v>
                </c:pt>
                <c:pt idx="206" formatCode="0.00">
                  <c:v>681.65</c:v>
                </c:pt>
                <c:pt idx="207" formatCode="0.00">
                  <c:v>835.41</c:v>
                </c:pt>
                <c:pt idx="208" formatCode="0.00">
                  <c:v>873.6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17-457A-96B6-033145F9CE16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'srim238U_(Ba,K)Fe2As2'!$D$20:$D$228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'srim238U_(Ba,K)Fe2As2'!$P$20:$P$228</c:f>
              <c:numCache>
                <c:formatCode>0.000</c:formatCode>
                <c:ptCount val="209"/>
                <c:pt idx="0">
                  <c:v>1.0999999999999998E-3</c:v>
                </c:pt>
                <c:pt idx="1">
                  <c:v>1.2000000000000001E-3</c:v>
                </c:pt>
                <c:pt idx="2">
                  <c:v>1.2000000000000001E-3</c:v>
                </c:pt>
                <c:pt idx="3">
                  <c:v>1.2999999999999999E-3</c:v>
                </c:pt>
                <c:pt idx="4">
                  <c:v>1.2999999999999999E-3</c:v>
                </c:pt>
                <c:pt idx="5">
                  <c:v>1.2999999999999999E-3</c:v>
                </c:pt>
                <c:pt idx="6">
                  <c:v>1.4E-3</c:v>
                </c:pt>
                <c:pt idx="7">
                  <c:v>1.4E-3</c:v>
                </c:pt>
                <c:pt idx="8">
                  <c:v>1.5E-3</c:v>
                </c:pt>
                <c:pt idx="9">
                  <c:v>1.5E-3</c:v>
                </c:pt>
                <c:pt idx="10">
                  <c:v>1.6000000000000001E-3</c:v>
                </c:pt>
                <c:pt idx="11">
                  <c:v>1.6000000000000001E-3</c:v>
                </c:pt>
                <c:pt idx="12">
                  <c:v>1.7000000000000001E-3</c:v>
                </c:pt>
                <c:pt idx="13">
                  <c:v>1.8E-3</c:v>
                </c:pt>
                <c:pt idx="14">
                  <c:v>1.9E-3</c:v>
                </c:pt>
                <c:pt idx="15">
                  <c:v>2E-3</c:v>
                </c:pt>
                <c:pt idx="16">
                  <c:v>2.1000000000000003E-3</c:v>
                </c:pt>
                <c:pt idx="17">
                  <c:v>2.1000000000000003E-3</c:v>
                </c:pt>
                <c:pt idx="18">
                  <c:v>2.1999999999999997E-3</c:v>
                </c:pt>
                <c:pt idx="19">
                  <c:v>2.3E-3</c:v>
                </c:pt>
                <c:pt idx="20">
                  <c:v>2.4000000000000002E-3</c:v>
                </c:pt>
                <c:pt idx="21">
                  <c:v>2.4000000000000002E-3</c:v>
                </c:pt>
                <c:pt idx="22">
                  <c:v>2.5000000000000001E-3</c:v>
                </c:pt>
                <c:pt idx="23">
                  <c:v>2.5999999999999999E-3</c:v>
                </c:pt>
                <c:pt idx="24">
                  <c:v>2.7000000000000001E-3</c:v>
                </c:pt>
                <c:pt idx="25">
                  <c:v>2.8E-3</c:v>
                </c:pt>
                <c:pt idx="26">
                  <c:v>3.0000000000000001E-3</c:v>
                </c:pt>
                <c:pt idx="27">
                  <c:v>3.0999999999999999E-3</c:v>
                </c:pt>
                <c:pt idx="28">
                  <c:v>3.3E-3</c:v>
                </c:pt>
                <c:pt idx="29">
                  <c:v>3.4000000000000002E-3</c:v>
                </c:pt>
                <c:pt idx="30">
                  <c:v>3.5000000000000005E-3</c:v>
                </c:pt>
                <c:pt idx="31">
                  <c:v>3.5999999999999999E-3</c:v>
                </c:pt>
                <c:pt idx="32">
                  <c:v>3.6999999999999997E-3</c:v>
                </c:pt>
                <c:pt idx="33">
                  <c:v>4.0000000000000001E-3</c:v>
                </c:pt>
                <c:pt idx="34">
                  <c:v>4.2000000000000006E-3</c:v>
                </c:pt>
                <c:pt idx="35">
                  <c:v>4.3999999999999994E-3</c:v>
                </c:pt>
                <c:pt idx="36">
                  <c:v>4.5999999999999999E-3</c:v>
                </c:pt>
                <c:pt idx="37">
                  <c:v>4.8000000000000004E-3</c:v>
                </c:pt>
                <c:pt idx="38">
                  <c:v>5.0000000000000001E-3</c:v>
                </c:pt>
                <c:pt idx="39">
                  <c:v>5.4000000000000003E-3</c:v>
                </c:pt>
                <c:pt idx="40">
                  <c:v>5.7000000000000002E-3</c:v>
                </c:pt>
                <c:pt idx="41">
                  <c:v>6.0999999999999995E-3</c:v>
                </c:pt>
                <c:pt idx="42">
                  <c:v>6.4000000000000003E-3</c:v>
                </c:pt>
                <c:pt idx="43">
                  <c:v>6.7000000000000002E-3</c:v>
                </c:pt>
                <c:pt idx="44">
                  <c:v>7.0999999999999995E-3</c:v>
                </c:pt>
                <c:pt idx="45">
                  <c:v>7.3999999999999995E-3</c:v>
                </c:pt>
                <c:pt idx="46">
                  <c:v>7.7000000000000002E-3</c:v>
                </c:pt>
                <c:pt idx="47">
                  <c:v>8.0000000000000002E-3</c:v>
                </c:pt>
                <c:pt idx="48">
                  <c:v>8.3000000000000001E-3</c:v>
                </c:pt>
                <c:pt idx="49">
                  <c:v>8.5000000000000006E-3</c:v>
                </c:pt>
                <c:pt idx="50">
                  <c:v>9.1000000000000004E-3</c:v>
                </c:pt>
                <c:pt idx="51">
                  <c:v>9.7999999999999997E-3</c:v>
                </c:pt>
                <c:pt idx="52">
                  <c:v>1.04E-2</c:v>
                </c:pt>
                <c:pt idx="53">
                  <c:v>1.11E-2</c:v>
                </c:pt>
                <c:pt idx="54">
                  <c:v>1.17E-2</c:v>
                </c:pt>
                <c:pt idx="55">
                  <c:v>1.23E-2</c:v>
                </c:pt>
                <c:pt idx="56">
                  <c:v>1.29E-2</c:v>
                </c:pt>
                <c:pt idx="57">
                  <c:v>1.3500000000000002E-2</c:v>
                </c:pt>
                <c:pt idx="58">
                  <c:v>1.4099999999999998E-2</c:v>
                </c:pt>
                <c:pt idx="59">
                  <c:v>1.52E-2</c:v>
                </c:pt>
                <c:pt idx="60">
                  <c:v>1.6300000000000002E-2</c:v>
                </c:pt>
                <c:pt idx="61">
                  <c:v>1.7399999999999999E-2</c:v>
                </c:pt>
                <c:pt idx="62">
                  <c:v>1.8499999999999999E-2</c:v>
                </c:pt>
                <c:pt idx="63">
                  <c:v>1.9599999999999999E-2</c:v>
                </c:pt>
                <c:pt idx="64">
                  <c:v>2.06E-2</c:v>
                </c:pt>
                <c:pt idx="65">
                  <c:v>2.2700000000000001E-2</c:v>
                </c:pt>
                <c:pt idx="66">
                  <c:v>2.47E-2</c:v>
                </c:pt>
                <c:pt idx="67">
                  <c:v>2.6600000000000002E-2</c:v>
                </c:pt>
                <c:pt idx="68">
                  <c:v>2.8599999999999997E-2</c:v>
                </c:pt>
                <c:pt idx="69">
                  <c:v>3.0499999999999999E-2</c:v>
                </c:pt>
                <c:pt idx="70">
                  <c:v>3.2399999999999998E-2</c:v>
                </c:pt>
                <c:pt idx="71">
                  <c:v>3.4200000000000001E-2</c:v>
                </c:pt>
                <c:pt idx="72">
                  <c:v>3.61E-2</c:v>
                </c:pt>
                <c:pt idx="73">
                  <c:v>3.7900000000000003E-2</c:v>
                </c:pt>
                <c:pt idx="74">
                  <c:v>3.9699999999999999E-2</c:v>
                </c:pt>
                <c:pt idx="75">
                  <c:v>4.1499999999999995E-2</c:v>
                </c:pt>
                <c:pt idx="76">
                  <c:v>4.5100000000000001E-2</c:v>
                </c:pt>
                <c:pt idx="77">
                  <c:v>4.9500000000000002E-2</c:v>
                </c:pt>
                <c:pt idx="78">
                  <c:v>5.3900000000000003E-2</c:v>
                </c:pt>
                <c:pt idx="79">
                  <c:v>5.8299999999999998E-2</c:v>
                </c:pt>
                <c:pt idx="80">
                  <c:v>6.2700000000000006E-2</c:v>
                </c:pt>
                <c:pt idx="81">
                  <c:v>6.7000000000000004E-2</c:v>
                </c:pt>
                <c:pt idx="82">
                  <c:v>7.1300000000000002E-2</c:v>
                </c:pt>
                <c:pt idx="83">
                  <c:v>7.5600000000000001E-2</c:v>
                </c:pt>
                <c:pt idx="84">
                  <c:v>7.980000000000001E-2</c:v>
                </c:pt>
                <c:pt idx="85">
                  <c:v>8.8300000000000003E-2</c:v>
                </c:pt>
                <c:pt idx="86">
                  <c:v>9.6599999999999991E-2</c:v>
                </c:pt>
                <c:pt idx="87">
                  <c:v>0.1048</c:v>
                </c:pt>
                <c:pt idx="88">
                  <c:v>0.1129</c:v>
                </c:pt>
                <c:pt idx="89">
                  <c:v>0.12090000000000001</c:v>
                </c:pt>
                <c:pt idx="90">
                  <c:v>0.1288</c:v>
                </c:pt>
                <c:pt idx="91">
                  <c:v>0.14419999999999999</c:v>
                </c:pt>
                <c:pt idx="92">
                  <c:v>0.15909999999999999</c:v>
                </c:pt>
                <c:pt idx="93">
                  <c:v>0.17380000000000001</c:v>
                </c:pt>
                <c:pt idx="94">
                  <c:v>0.188</c:v>
                </c:pt>
                <c:pt idx="95">
                  <c:v>0.2021</c:v>
                </c:pt>
                <c:pt idx="96">
                  <c:v>0.21579999999999999</c:v>
                </c:pt>
                <c:pt idx="97">
                  <c:v>0.22939999999999999</c:v>
                </c:pt>
                <c:pt idx="98">
                  <c:v>0.2427</c:v>
                </c:pt>
                <c:pt idx="99">
                  <c:v>0.25590000000000002</c:v>
                </c:pt>
                <c:pt idx="100">
                  <c:v>0.26890000000000003</c:v>
                </c:pt>
                <c:pt idx="101">
                  <c:v>0.28170000000000001</c:v>
                </c:pt>
                <c:pt idx="102">
                  <c:v>0.307</c:v>
                </c:pt>
                <c:pt idx="103">
                  <c:v>0.3377</c:v>
                </c:pt>
                <c:pt idx="104">
                  <c:v>0.36730000000000002</c:v>
                </c:pt>
                <c:pt idx="105">
                  <c:v>0.39580000000000004</c:v>
                </c:pt>
                <c:pt idx="106">
                  <c:v>0.42320000000000002</c:v>
                </c:pt>
                <c:pt idx="107">
                  <c:v>0.44930000000000003</c:v>
                </c:pt>
                <c:pt idx="108">
                  <c:v>0.47409999999999997</c:v>
                </c:pt>
                <c:pt idx="109">
                  <c:v>0.49759999999999999</c:v>
                </c:pt>
                <c:pt idx="110">
                  <c:v>0.51980000000000004</c:v>
                </c:pt>
                <c:pt idx="111">
                  <c:v>0.56040000000000001</c:v>
                </c:pt>
                <c:pt idx="112">
                  <c:v>0.59640000000000004</c:v>
                </c:pt>
                <c:pt idx="113">
                  <c:v>0.62819999999999998</c:v>
                </c:pt>
                <c:pt idx="114">
                  <c:v>0.65650000000000008</c:v>
                </c:pt>
                <c:pt idx="115">
                  <c:v>0.68169999999999997</c:v>
                </c:pt>
                <c:pt idx="116">
                  <c:v>0.70430000000000004</c:v>
                </c:pt>
                <c:pt idx="117">
                  <c:v>0.74299999999999999</c:v>
                </c:pt>
                <c:pt idx="118">
                  <c:v>0.77489999999999992</c:v>
                </c:pt>
                <c:pt idx="119">
                  <c:v>0.80180000000000007</c:v>
                </c:pt>
                <c:pt idx="120">
                  <c:v>0.82490000000000008</c:v>
                </c:pt>
                <c:pt idx="121">
                  <c:v>0.84489999999999998</c:v>
                </c:pt>
                <c:pt idx="122">
                  <c:v>0.86259999999999992</c:v>
                </c:pt>
                <c:pt idx="123">
                  <c:v>0.87829999999999997</c:v>
                </c:pt>
                <c:pt idx="124">
                  <c:v>0.89250000000000007</c:v>
                </c:pt>
                <c:pt idx="125">
                  <c:v>0.9053000000000001</c:v>
                </c:pt>
                <c:pt idx="126" formatCode="0.00">
                  <c:v>0.91700000000000004</c:v>
                </c:pt>
                <c:pt idx="127" formatCode="0.00">
                  <c:v>0.92780000000000007</c:v>
                </c:pt>
                <c:pt idx="128" formatCode="0.00">
                  <c:v>0.94700000000000006</c:v>
                </c:pt>
                <c:pt idx="129" formatCode="0.00">
                  <c:v>0.96760000000000002</c:v>
                </c:pt>
                <c:pt idx="130" formatCode="0.00">
                  <c:v>0.98539999999999994</c:v>
                </c:pt>
                <c:pt idx="131" formatCode="0.00">
                  <c:v>1</c:v>
                </c:pt>
                <c:pt idx="132" formatCode="0.00">
                  <c:v>1.01</c:v>
                </c:pt>
                <c:pt idx="133" formatCode="0.00">
                  <c:v>1.03</c:v>
                </c:pt>
                <c:pt idx="134" formatCode="0.00">
                  <c:v>1.04</c:v>
                </c:pt>
                <c:pt idx="135" formatCode="0.00">
                  <c:v>1.05</c:v>
                </c:pt>
                <c:pt idx="136" formatCode="0.00">
                  <c:v>1.06</c:v>
                </c:pt>
                <c:pt idx="137" formatCode="0.00">
                  <c:v>1.08</c:v>
                </c:pt>
                <c:pt idx="138" formatCode="0.00">
                  <c:v>1.0900000000000001</c:v>
                </c:pt>
                <c:pt idx="139" formatCode="0.00">
                  <c:v>1.1100000000000001</c:v>
                </c:pt>
                <c:pt idx="140" formatCode="0.00">
                  <c:v>1.1200000000000001</c:v>
                </c:pt>
                <c:pt idx="141" formatCode="0.00">
                  <c:v>1.1299999999999999</c:v>
                </c:pt>
                <c:pt idx="142" formatCode="0.00">
                  <c:v>1.1399999999999999</c:v>
                </c:pt>
                <c:pt idx="143" formatCode="0.00">
                  <c:v>1.1599999999999999</c:v>
                </c:pt>
                <c:pt idx="144" formatCode="0.00">
                  <c:v>1.18</c:v>
                </c:pt>
                <c:pt idx="145" formatCode="0.00">
                  <c:v>1.2</c:v>
                </c:pt>
                <c:pt idx="146" formatCode="0.00">
                  <c:v>1.21</c:v>
                </c:pt>
                <c:pt idx="147" formatCode="0.00">
                  <c:v>1.22</c:v>
                </c:pt>
                <c:pt idx="148" formatCode="0.00">
                  <c:v>1.24</c:v>
                </c:pt>
                <c:pt idx="149" formatCode="0.00">
                  <c:v>1.25</c:v>
                </c:pt>
                <c:pt idx="150" formatCode="0.00">
                  <c:v>1.26</c:v>
                </c:pt>
                <c:pt idx="151" formatCode="0.00">
                  <c:v>1.27</c:v>
                </c:pt>
                <c:pt idx="152" formatCode="0.00">
                  <c:v>1.29</c:v>
                </c:pt>
                <c:pt idx="153" formatCode="0.00">
                  <c:v>1.3</c:v>
                </c:pt>
                <c:pt idx="154" formatCode="0.00">
                  <c:v>1.32</c:v>
                </c:pt>
                <c:pt idx="155" formatCode="0.00">
                  <c:v>1.34</c:v>
                </c:pt>
                <c:pt idx="156" formatCode="0.00">
                  <c:v>1.37</c:v>
                </c:pt>
                <c:pt idx="157" formatCode="0.00">
                  <c:v>1.39</c:v>
                </c:pt>
                <c:pt idx="158" formatCode="0.00">
                  <c:v>1.42</c:v>
                </c:pt>
                <c:pt idx="159" formatCode="0.00">
                  <c:v>1.44</c:v>
                </c:pt>
                <c:pt idx="160" formatCode="0.00">
                  <c:v>1.46</c:v>
                </c:pt>
                <c:pt idx="161" formatCode="0.00">
                  <c:v>1.48</c:v>
                </c:pt>
                <c:pt idx="162" formatCode="0.00">
                  <c:v>1.51</c:v>
                </c:pt>
                <c:pt idx="163" formatCode="0.00">
                  <c:v>1.55</c:v>
                </c:pt>
                <c:pt idx="164" formatCode="0.00">
                  <c:v>1.6</c:v>
                </c:pt>
                <c:pt idx="165" formatCode="0.00">
                  <c:v>1.65</c:v>
                </c:pt>
                <c:pt idx="166" formatCode="0.00">
                  <c:v>1.7</c:v>
                </c:pt>
                <c:pt idx="167" formatCode="0.00">
                  <c:v>1.75</c:v>
                </c:pt>
                <c:pt idx="168" formatCode="0.00">
                  <c:v>1.8</c:v>
                </c:pt>
                <c:pt idx="169" formatCode="0.00">
                  <c:v>1.9</c:v>
                </c:pt>
                <c:pt idx="170" formatCode="0.00">
                  <c:v>2.0099999999999998</c:v>
                </c:pt>
                <c:pt idx="171" formatCode="0.00">
                  <c:v>2.12</c:v>
                </c:pt>
                <c:pt idx="172" formatCode="0.00">
                  <c:v>2.25</c:v>
                </c:pt>
                <c:pt idx="173" formatCode="0.00">
                  <c:v>2.37</c:v>
                </c:pt>
                <c:pt idx="174" formatCode="0.00">
                  <c:v>2.5</c:v>
                </c:pt>
                <c:pt idx="175" formatCode="0.00">
                  <c:v>2.64</c:v>
                </c:pt>
                <c:pt idx="176" formatCode="0.00">
                  <c:v>2.78</c:v>
                </c:pt>
                <c:pt idx="177" formatCode="0.00">
                  <c:v>2.93</c:v>
                </c:pt>
                <c:pt idx="178" formatCode="0.00">
                  <c:v>3.09</c:v>
                </c:pt>
                <c:pt idx="179" formatCode="0.00">
                  <c:v>3.24</c:v>
                </c:pt>
                <c:pt idx="180" formatCode="0.00">
                  <c:v>3.58</c:v>
                </c:pt>
                <c:pt idx="181" formatCode="0.00">
                  <c:v>4.0199999999999996</c:v>
                </c:pt>
                <c:pt idx="182" formatCode="0.00">
                  <c:v>4.49</c:v>
                </c:pt>
                <c:pt idx="183" formatCode="0.00">
                  <c:v>4.9800000000000004</c:v>
                </c:pt>
                <c:pt idx="184" formatCode="0.00">
                  <c:v>5.49</c:v>
                </c:pt>
                <c:pt idx="185" formatCode="0.00">
                  <c:v>6.03</c:v>
                </c:pt>
                <c:pt idx="186" formatCode="0.00">
                  <c:v>6.59</c:v>
                </c:pt>
                <c:pt idx="187" formatCode="0.00">
                  <c:v>7.17</c:v>
                </c:pt>
                <c:pt idx="188" formatCode="0.00">
                  <c:v>7.76</c:v>
                </c:pt>
                <c:pt idx="189" formatCode="0.00">
                  <c:v>9</c:v>
                </c:pt>
                <c:pt idx="190" formatCode="0.00">
                  <c:v>10.3</c:v>
                </c:pt>
                <c:pt idx="191" formatCode="0.00">
                  <c:v>11.65</c:v>
                </c:pt>
                <c:pt idx="192" formatCode="0.00">
                  <c:v>13.05</c:v>
                </c:pt>
                <c:pt idx="193" formatCode="0.00">
                  <c:v>14.49</c:v>
                </c:pt>
                <c:pt idx="194" formatCode="0.00">
                  <c:v>15.97</c:v>
                </c:pt>
                <c:pt idx="195" formatCode="0.00">
                  <c:v>19.03</c:v>
                </c:pt>
                <c:pt idx="196" formatCode="0.00">
                  <c:v>22.19</c:v>
                </c:pt>
                <c:pt idx="197" formatCode="0.00">
                  <c:v>25.44</c:v>
                </c:pt>
                <c:pt idx="198" formatCode="0.00">
                  <c:v>28.75</c:v>
                </c:pt>
                <c:pt idx="199" formatCode="0.00">
                  <c:v>32.119999999999997</c:v>
                </c:pt>
                <c:pt idx="200" formatCode="0.00">
                  <c:v>35.520000000000003</c:v>
                </c:pt>
                <c:pt idx="201" formatCode="0.00">
                  <c:v>38.950000000000003</c:v>
                </c:pt>
                <c:pt idx="202" formatCode="0.00">
                  <c:v>42.4</c:v>
                </c:pt>
                <c:pt idx="203" formatCode="0.00">
                  <c:v>45.86</c:v>
                </c:pt>
                <c:pt idx="204" formatCode="0.00">
                  <c:v>49.32</c:v>
                </c:pt>
                <c:pt idx="205" formatCode="0.00">
                  <c:v>52.78</c:v>
                </c:pt>
                <c:pt idx="206" formatCode="0.00">
                  <c:v>59.68</c:v>
                </c:pt>
                <c:pt idx="207" formatCode="0.00">
                  <c:v>68.23</c:v>
                </c:pt>
                <c:pt idx="208" formatCode="0.00">
                  <c:v>72.63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417-457A-96B6-033145F9C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23016"/>
        <c:axId val="639826936"/>
      </c:scatterChart>
      <c:valAx>
        <c:axId val="63982301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26936"/>
        <c:crosses val="autoZero"/>
        <c:crossBetween val="midCat"/>
        <c:majorUnit val="10"/>
      </c:valAx>
      <c:valAx>
        <c:axId val="63982693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2301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'old238U_Fe(Te,Se)'!$P$5</c:f>
          <c:strCache>
            <c:ptCount val="1"/>
            <c:pt idx="0">
              <c:v>old238U_Fe(Te,Se)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'old238U_Fe(Te,Se)'!$D$20:$D$228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1050.420168067227</c:v>
                </c:pt>
              </c:numCache>
            </c:numRef>
          </c:xVal>
          <c:yVal>
            <c:numRef>
              <c:f>'old238U_Fe(Te,Se)'!$J$20:$J$228</c:f>
              <c:numCache>
                <c:formatCode>0.000</c:formatCode>
                <c:ptCount val="209"/>
                <c:pt idx="0">
                  <c:v>3.2000000000000002E-3</c:v>
                </c:pt>
                <c:pt idx="1">
                  <c:v>3.4000000000000002E-3</c:v>
                </c:pt>
                <c:pt idx="2">
                  <c:v>3.5000000000000005E-3</c:v>
                </c:pt>
                <c:pt idx="3">
                  <c:v>3.5999999999999999E-3</c:v>
                </c:pt>
                <c:pt idx="4">
                  <c:v>3.6999999999999997E-3</c:v>
                </c:pt>
                <c:pt idx="5">
                  <c:v>3.8999999999999998E-3</c:v>
                </c:pt>
                <c:pt idx="6">
                  <c:v>4.0000000000000001E-3</c:v>
                </c:pt>
                <c:pt idx="7">
                  <c:v>4.2000000000000006E-3</c:v>
                </c:pt>
                <c:pt idx="8">
                  <c:v>4.3999999999999994E-3</c:v>
                </c:pt>
                <c:pt idx="9">
                  <c:v>4.5999999999999999E-3</c:v>
                </c:pt>
                <c:pt idx="10">
                  <c:v>4.7000000000000002E-3</c:v>
                </c:pt>
                <c:pt idx="11">
                  <c:v>4.8999999999999998E-3</c:v>
                </c:pt>
                <c:pt idx="12">
                  <c:v>5.0999999999999995E-3</c:v>
                </c:pt>
                <c:pt idx="13">
                  <c:v>5.4000000000000003E-3</c:v>
                </c:pt>
                <c:pt idx="14">
                  <c:v>5.7000000000000002E-3</c:v>
                </c:pt>
                <c:pt idx="15">
                  <c:v>6.0000000000000001E-3</c:v>
                </c:pt>
                <c:pt idx="16">
                  <c:v>6.3E-3</c:v>
                </c:pt>
                <c:pt idx="17">
                  <c:v>6.6E-3</c:v>
                </c:pt>
                <c:pt idx="18">
                  <c:v>6.8000000000000005E-3</c:v>
                </c:pt>
                <c:pt idx="19">
                  <c:v>7.0999999999999995E-3</c:v>
                </c:pt>
                <c:pt idx="20">
                  <c:v>7.2999999999999992E-3</c:v>
                </c:pt>
                <c:pt idx="21">
                  <c:v>7.6E-3</c:v>
                </c:pt>
                <c:pt idx="22">
                  <c:v>7.7999999999999996E-3</c:v>
                </c:pt>
                <c:pt idx="23">
                  <c:v>8.0999999999999996E-3</c:v>
                </c:pt>
                <c:pt idx="24">
                  <c:v>8.5000000000000006E-3</c:v>
                </c:pt>
                <c:pt idx="25">
                  <c:v>8.9999999999999993E-3</c:v>
                </c:pt>
                <c:pt idx="26">
                  <c:v>9.6000000000000009E-3</c:v>
                </c:pt>
                <c:pt idx="27">
                  <c:v>1.0100000000000001E-2</c:v>
                </c:pt>
                <c:pt idx="28">
                  <c:v>1.0499999999999999E-2</c:v>
                </c:pt>
                <c:pt idx="29">
                  <c:v>1.0999999999999999E-2</c:v>
                </c:pt>
                <c:pt idx="30">
                  <c:v>1.15E-2</c:v>
                </c:pt>
                <c:pt idx="31">
                  <c:v>1.1899999999999999E-2</c:v>
                </c:pt>
                <c:pt idx="32">
                  <c:v>1.24E-2</c:v>
                </c:pt>
                <c:pt idx="33">
                  <c:v>1.32E-2</c:v>
                </c:pt>
                <c:pt idx="34">
                  <c:v>1.4099999999999998E-2</c:v>
                </c:pt>
                <c:pt idx="35">
                  <c:v>1.49E-2</c:v>
                </c:pt>
                <c:pt idx="36">
                  <c:v>1.5599999999999999E-2</c:v>
                </c:pt>
                <c:pt idx="37">
                  <c:v>1.6400000000000001E-2</c:v>
                </c:pt>
                <c:pt idx="38">
                  <c:v>1.7100000000000001E-2</c:v>
                </c:pt>
                <c:pt idx="39">
                  <c:v>1.8599999999999998E-2</c:v>
                </c:pt>
                <c:pt idx="40">
                  <c:v>0.02</c:v>
                </c:pt>
                <c:pt idx="41">
                  <c:v>2.1399999999999999E-2</c:v>
                </c:pt>
                <c:pt idx="42">
                  <c:v>2.2700000000000001E-2</c:v>
                </c:pt>
                <c:pt idx="43">
                  <c:v>2.4E-2</c:v>
                </c:pt>
                <c:pt idx="44">
                  <c:v>2.53E-2</c:v>
                </c:pt>
                <c:pt idx="45">
                  <c:v>2.6600000000000002E-2</c:v>
                </c:pt>
                <c:pt idx="46">
                  <c:v>2.7800000000000002E-2</c:v>
                </c:pt>
                <c:pt idx="47">
                  <c:v>2.9099999999999997E-2</c:v>
                </c:pt>
                <c:pt idx="48">
                  <c:v>3.0300000000000001E-2</c:v>
                </c:pt>
                <c:pt idx="49">
                  <c:v>3.15E-2</c:v>
                </c:pt>
                <c:pt idx="50">
                  <c:v>3.39E-2</c:v>
                </c:pt>
                <c:pt idx="51">
                  <c:v>3.6799999999999999E-2</c:v>
                </c:pt>
                <c:pt idx="52">
                  <c:v>3.9600000000000003E-2</c:v>
                </c:pt>
                <c:pt idx="53">
                  <c:v>4.24E-2</c:v>
                </c:pt>
                <c:pt idx="54">
                  <c:v>4.5200000000000004E-2</c:v>
                </c:pt>
                <c:pt idx="55">
                  <c:v>4.8000000000000001E-2</c:v>
                </c:pt>
                <c:pt idx="56">
                  <c:v>5.0700000000000002E-2</c:v>
                </c:pt>
                <c:pt idx="57">
                  <c:v>5.3400000000000003E-2</c:v>
                </c:pt>
                <c:pt idx="58">
                  <c:v>5.6100000000000004E-2</c:v>
                </c:pt>
                <c:pt idx="59">
                  <c:v>6.1399999999999996E-2</c:v>
                </c:pt>
                <c:pt idx="60">
                  <c:v>6.6700000000000009E-2</c:v>
                </c:pt>
                <c:pt idx="61">
                  <c:v>7.1899999999999992E-2</c:v>
                </c:pt>
                <c:pt idx="62">
                  <c:v>7.7200000000000005E-2</c:v>
                </c:pt>
                <c:pt idx="63">
                  <c:v>8.2400000000000001E-2</c:v>
                </c:pt>
                <c:pt idx="64">
                  <c:v>8.7599999999999997E-2</c:v>
                </c:pt>
                <c:pt idx="65">
                  <c:v>9.8000000000000004E-2</c:v>
                </c:pt>
                <c:pt idx="66">
                  <c:v>0.10829999999999999</c:v>
                </c:pt>
                <c:pt idx="67">
                  <c:v>0.11850000000000001</c:v>
                </c:pt>
                <c:pt idx="68">
                  <c:v>0.12869999999999998</c:v>
                </c:pt>
                <c:pt idx="69">
                  <c:v>0.1389</c:v>
                </c:pt>
                <c:pt idx="70">
                  <c:v>0.14910000000000001</c:v>
                </c:pt>
                <c:pt idx="71">
                  <c:v>0.1593</c:v>
                </c:pt>
                <c:pt idx="72">
                  <c:v>0.1696</c:v>
                </c:pt>
                <c:pt idx="73">
                  <c:v>0.1799</c:v>
                </c:pt>
                <c:pt idx="74">
                  <c:v>0.19019999999999998</c:v>
                </c:pt>
                <c:pt idx="75">
                  <c:v>0.20059999999999997</c:v>
                </c:pt>
                <c:pt idx="76">
                  <c:v>0.22149999999999997</c:v>
                </c:pt>
                <c:pt idx="77">
                  <c:v>0.24790000000000001</c:v>
                </c:pt>
                <c:pt idx="78">
                  <c:v>0.27460000000000001</c:v>
                </c:pt>
                <c:pt idx="79">
                  <c:v>0.30149999999999999</c:v>
                </c:pt>
                <c:pt idx="80">
                  <c:v>0.3286</c:v>
                </c:pt>
                <c:pt idx="81">
                  <c:v>0.35580000000000001</c:v>
                </c:pt>
                <c:pt idx="82">
                  <c:v>0.38319999999999999</c:v>
                </c:pt>
                <c:pt idx="83">
                  <c:v>0.41070000000000001</c:v>
                </c:pt>
                <c:pt idx="84">
                  <c:v>0.43830000000000002</c:v>
                </c:pt>
                <c:pt idx="85">
                  <c:v>0.49370000000000003</c:v>
                </c:pt>
                <c:pt idx="86">
                  <c:v>0.54920000000000002</c:v>
                </c:pt>
                <c:pt idx="87">
                  <c:v>0.6048</c:v>
                </c:pt>
                <c:pt idx="88">
                  <c:v>0.66039999999999999</c:v>
                </c:pt>
                <c:pt idx="89">
                  <c:v>0.71599999999999997</c:v>
                </c:pt>
                <c:pt idx="90">
                  <c:v>0.77149999999999996</c:v>
                </c:pt>
                <c:pt idx="91">
                  <c:v>0.88279999999999992</c:v>
                </c:pt>
                <c:pt idx="92">
                  <c:v>0.99410000000000009</c:v>
                </c:pt>
                <c:pt idx="93" formatCode="0.00">
                  <c:v>1.1100000000000001</c:v>
                </c:pt>
                <c:pt idx="94" formatCode="0.00">
                  <c:v>1.22</c:v>
                </c:pt>
                <c:pt idx="95" formatCode="0.00">
                  <c:v>1.33</c:v>
                </c:pt>
                <c:pt idx="96" formatCode="0.00">
                  <c:v>1.44</c:v>
                </c:pt>
                <c:pt idx="97" formatCode="0.00">
                  <c:v>1.56</c:v>
                </c:pt>
                <c:pt idx="98" formatCode="0.00">
                  <c:v>1.67</c:v>
                </c:pt>
                <c:pt idx="99" formatCode="0.00">
                  <c:v>1.78</c:v>
                </c:pt>
                <c:pt idx="100" formatCode="0.00">
                  <c:v>1.9</c:v>
                </c:pt>
                <c:pt idx="101" formatCode="0.00">
                  <c:v>2.0099999999999998</c:v>
                </c:pt>
                <c:pt idx="102" formatCode="0.00">
                  <c:v>2.2400000000000002</c:v>
                </c:pt>
                <c:pt idx="103" formatCode="0.00">
                  <c:v>2.5299999999999998</c:v>
                </c:pt>
                <c:pt idx="104" formatCode="0.00">
                  <c:v>2.82</c:v>
                </c:pt>
                <c:pt idx="105" formatCode="0.00">
                  <c:v>3.1</c:v>
                </c:pt>
                <c:pt idx="106" formatCode="0.00">
                  <c:v>3.38</c:v>
                </c:pt>
                <c:pt idx="107" formatCode="0.00">
                  <c:v>3.65</c:v>
                </c:pt>
                <c:pt idx="108" formatCode="0.00">
                  <c:v>3.91</c:v>
                </c:pt>
                <c:pt idx="109" formatCode="0.00">
                  <c:v>4.16</c:v>
                </c:pt>
                <c:pt idx="110" formatCode="0.00">
                  <c:v>4.41</c:v>
                </c:pt>
                <c:pt idx="111" formatCode="0.00">
                  <c:v>4.87</c:v>
                </c:pt>
                <c:pt idx="112" formatCode="0.00">
                  <c:v>5.31</c:v>
                </c:pt>
                <c:pt idx="113" formatCode="0.00">
                  <c:v>5.71</c:v>
                </c:pt>
                <c:pt idx="114" formatCode="0.00">
                  <c:v>6.08</c:v>
                </c:pt>
                <c:pt idx="115" formatCode="0.00">
                  <c:v>6.43</c:v>
                </c:pt>
                <c:pt idx="116" formatCode="0.00">
                  <c:v>6.76</c:v>
                </c:pt>
                <c:pt idx="117" formatCode="0.00">
                  <c:v>7.36</c:v>
                </c:pt>
                <c:pt idx="118" formatCode="0.00">
                  <c:v>7.9</c:v>
                </c:pt>
                <c:pt idx="119" formatCode="0.00">
                  <c:v>8.4</c:v>
                </c:pt>
                <c:pt idx="120" formatCode="0.00">
                  <c:v>8.86</c:v>
                </c:pt>
                <c:pt idx="121" formatCode="0.00">
                  <c:v>9.3000000000000007</c:v>
                </c:pt>
                <c:pt idx="122" formatCode="0.00">
                  <c:v>9.7100000000000009</c:v>
                </c:pt>
                <c:pt idx="123" formatCode="0.00">
                  <c:v>10.09</c:v>
                </c:pt>
                <c:pt idx="124" formatCode="0.00">
                  <c:v>10.47</c:v>
                </c:pt>
                <c:pt idx="125" formatCode="0.00">
                  <c:v>10.82</c:v>
                </c:pt>
                <c:pt idx="126" formatCode="0.00">
                  <c:v>11.17</c:v>
                </c:pt>
                <c:pt idx="127" formatCode="0.00">
                  <c:v>11.5</c:v>
                </c:pt>
                <c:pt idx="128" formatCode="0.00">
                  <c:v>12.14</c:v>
                </c:pt>
                <c:pt idx="129" formatCode="0.00">
                  <c:v>12.89</c:v>
                </c:pt>
                <c:pt idx="130" formatCode="0.00">
                  <c:v>13.61</c:v>
                </c:pt>
                <c:pt idx="131" formatCode="0.00">
                  <c:v>14.3</c:v>
                </c:pt>
                <c:pt idx="132" formatCode="0.00">
                  <c:v>14.97</c:v>
                </c:pt>
                <c:pt idx="133" formatCode="0.00">
                  <c:v>15.61</c:v>
                </c:pt>
                <c:pt idx="134" formatCode="0.00">
                  <c:v>16.239999999999998</c:v>
                </c:pt>
                <c:pt idx="135" formatCode="0.00">
                  <c:v>16.850000000000001</c:v>
                </c:pt>
                <c:pt idx="136" formatCode="0.00">
                  <c:v>17.45</c:v>
                </c:pt>
                <c:pt idx="137" formatCode="0.00">
                  <c:v>18.62</c:v>
                </c:pt>
                <c:pt idx="138" formatCode="0.00">
                  <c:v>19.75</c:v>
                </c:pt>
                <c:pt idx="139" formatCode="0.00">
                  <c:v>20.85</c:v>
                </c:pt>
                <c:pt idx="140" formatCode="0.00">
                  <c:v>21.92</c:v>
                </c:pt>
                <c:pt idx="141" formatCode="0.00">
                  <c:v>22.98</c:v>
                </c:pt>
                <c:pt idx="142" formatCode="0.00">
                  <c:v>24.03</c:v>
                </c:pt>
                <c:pt idx="143" formatCode="0.00">
                  <c:v>26.07</c:v>
                </c:pt>
                <c:pt idx="144" formatCode="0.00">
                  <c:v>28.08</c:v>
                </c:pt>
                <c:pt idx="145" formatCode="0.00">
                  <c:v>30.05</c:v>
                </c:pt>
                <c:pt idx="146" formatCode="0.00">
                  <c:v>32</c:v>
                </c:pt>
                <c:pt idx="147" formatCode="0.00">
                  <c:v>33.93</c:v>
                </c:pt>
                <c:pt idx="148" formatCode="0.00">
                  <c:v>35.85</c:v>
                </c:pt>
                <c:pt idx="149" formatCode="0.00">
                  <c:v>37.76</c:v>
                </c:pt>
                <c:pt idx="150" formatCode="0.00">
                  <c:v>39.659999999999997</c:v>
                </c:pt>
                <c:pt idx="151" formatCode="0.00">
                  <c:v>41.56</c:v>
                </c:pt>
                <c:pt idx="152" formatCode="0.00">
                  <c:v>43.46</c:v>
                </c:pt>
                <c:pt idx="153" formatCode="0.00">
                  <c:v>45.36</c:v>
                </c:pt>
                <c:pt idx="154" formatCode="0.00">
                  <c:v>49.16</c:v>
                </c:pt>
                <c:pt idx="155" formatCode="0.00">
                  <c:v>53.93</c:v>
                </c:pt>
                <c:pt idx="156" formatCode="0.00">
                  <c:v>58.74</c:v>
                </c:pt>
                <c:pt idx="157" formatCode="0.00">
                  <c:v>63.59</c:v>
                </c:pt>
                <c:pt idx="158" formatCode="0.00">
                  <c:v>68.5</c:v>
                </c:pt>
                <c:pt idx="159" formatCode="0.00">
                  <c:v>73.47</c:v>
                </c:pt>
                <c:pt idx="160" formatCode="0.00">
                  <c:v>78.510000000000005</c:v>
                </c:pt>
                <c:pt idx="161" formatCode="0.00">
                  <c:v>83.62</c:v>
                </c:pt>
                <c:pt idx="162" formatCode="0.00">
                  <c:v>88.81</c:v>
                </c:pt>
                <c:pt idx="163" formatCode="0.00">
                  <c:v>99.43</c:v>
                </c:pt>
                <c:pt idx="164" formatCode="0.00">
                  <c:v>110.39</c:v>
                </c:pt>
                <c:pt idx="165" formatCode="0.00">
                  <c:v>121.68</c:v>
                </c:pt>
                <c:pt idx="166" formatCode="0.00">
                  <c:v>133.30000000000001</c:v>
                </c:pt>
                <c:pt idx="167" formatCode="0.00">
                  <c:v>145.25</c:v>
                </c:pt>
                <c:pt idx="168" formatCode="0.00">
                  <c:v>157.49</c:v>
                </c:pt>
                <c:pt idx="169" formatCode="0.00">
                  <c:v>182.96</c:v>
                </c:pt>
                <c:pt idx="170" formatCode="0.00">
                  <c:v>209.86</c:v>
                </c:pt>
                <c:pt idx="171" formatCode="0.00">
                  <c:v>238.2</c:v>
                </c:pt>
                <c:pt idx="172" formatCode="0.00">
                  <c:v>267.97000000000003</c:v>
                </c:pt>
                <c:pt idx="173" formatCode="0.00">
                  <c:v>299.12</c:v>
                </c:pt>
                <c:pt idx="174" formatCode="0.00">
                  <c:v>331.63</c:v>
                </c:pt>
                <c:pt idx="175" formatCode="0.00">
                  <c:v>365.49</c:v>
                </c:pt>
                <c:pt idx="176" formatCode="0.00">
                  <c:v>400.65</c:v>
                </c:pt>
                <c:pt idx="177" formatCode="0.00">
                  <c:v>437.11</c:v>
                </c:pt>
                <c:pt idx="178" formatCode="0.00">
                  <c:v>474.84</c:v>
                </c:pt>
                <c:pt idx="179" formatCode="0.00">
                  <c:v>513.82000000000005</c:v>
                </c:pt>
                <c:pt idx="180" formatCode="0.00">
                  <c:v>595.39</c:v>
                </c:pt>
                <c:pt idx="181" formatCode="0.00">
                  <c:v>703.96</c:v>
                </c:pt>
                <c:pt idx="182" formatCode="0.00">
                  <c:v>819.62</c:v>
                </c:pt>
                <c:pt idx="183" formatCode="0.00">
                  <c:v>942.08</c:v>
                </c:pt>
                <c:pt idx="184" formatCode="0.0">
                  <c:v>1070</c:v>
                </c:pt>
                <c:pt idx="185" formatCode="0.0">
                  <c:v>1210</c:v>
                </c:pt>
                <c:pt idx="186" formatCode="0.0">
                  <c:v>1350</c:v>
                </c:pt>
                <c:pt idx="187" formatCode="0.0">
                  <c:v>1490</c:v>
                </c:pt>
                <c:pt idx="188" formatCode="0.0">
                  <c:v>1650</c:v>
                </c:pt>
                <c:pt idx="189" formatCode="0.0">
                  <c:v>1970</c:v>
                </c:pt>
                <c:pt idx="190" formatCode="0.0">
                  <c:v>2310</c:v>
                </c:pt>
                <c:pt idx="191" formatCode="0.0">
                  <c:v>2670</c:v>
                </c:pt>
                <c:pt idx="192" formatCode="0.0">
                  <c:v>3050</c:v>
                </c:pt>
                <c:pt idx="193" formatCode="0.0">
                  <c:v>3440</c:v>
                </c:pt>
                <c:pt idx="194" formatCode="0.0">
                  <c:v>3850</c:v>
                </c:pt>
                <c:pt idx="195" formatCode="0.0">
                  <c:v>4710</c:v>
                </c:pt>
                <c:pt idx="196" formatCode="0.0">
                  <c:v>5620</c:v>
                </c:pt>
                <c:pt idx="197" formatCode="0.0">
                  <c:v>6580</c:v>
                </c:pt>
                <c:pt idx="198" formatCode="0.0">
                  <c:v>7570</c:v>
                </c:pt>
                <c:pt idx="199" formatCode="0.0">
                  <c:v>8600</c:v>
                </c:pt>
                <c:pt idx="200" formatCode="0.0">
                  <c:v>9670</c:v>
                </c:pt>
                <c:pt idx="201" formatCode="0.0">
                  <c:v>10760</c:v>
                </c:pt>
                <c:pt idx="202" formatCode="0.0">
                  <c:v>11870</c:v>
                </c:pt>
                <c:pt idx="203" formatCode="0.0">
                  <c:v>13010</c:v>
                </c:pt>
                <c:pt idx="204" formatCode="0.0">
                  <c:v>14170</c:v>
                </c:pt>
                <c:pt idx="205" formatCode="0.0">
                  <c:v>15350</c:v>
                </c:pt>
                <c:pt idx="206" formatCode="0.0">
                  <c:v>17750</c:v>
                </c:pt>
                <c:pt idx="207" formatCode="0.0">
                  <c:v>20830</c:v>
                </c:pt>
                <c:pt idx="208" formatCode="0.0">
                  <c:v>23980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AB-473B-87E1-9CF41ED35E75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'old238U_Fe(Te,Se)'!$D$20:$D$228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1050.420168067227</c:v>
                </c:pt>
              </c:numCache>
            </c:numRef>
          </c:xVal>
          <c:yVal>
            <c:numRef>
              <c:f>'old238U_Fe(Te,Se)'!$M$20:$M$228</c:f>
              <c:numCache>
                <c:formatCode>0.000</c:formatCode>
                <c:ptCount val="209"/>
                <c:pt idx="0">
                  <c:v>1.5E-3</c:v>
                </c:pt>
                <c:pt idx="1">
                  <c:v>1.5E-3</c:v>
                </c:pt>
                <c:pt idx="2">
                  <c:v>1.6000000000000001E-3</c:v>
                </c:pt>
                <c:pt idx="3">
                  <c:v>1.6000000000000001E-3</c:v>
                </c:pt>
                <c:pt idx="4">
                  <c:v>1.7000000000000001E-3</c:v>
                </c:pt>
                <c:pt idx="5">
                  <c:v>1.7000000000000001E-3</c:v>
                </c:pt>
                <c:pt idx="6">
                  <c:v>1.8E-3</c:v>
                </c:pt>
                <c:pt idx="7">
                  <c:v>1.9E-3</c:v>
                </c:pt>
                <c:pt idx="8">
                  <c:v>2E-3</c:v>
                </c:pt>
                <c:pt idx="9">
                  <c:v>2E-3</c:v>
                </c:pt>
                <c:pt idx="10">
                  <c:v>2.1000000000000003E-3</c:v>
                </c:pt>
                <c:pt idx="11">
                  <c:v>2.1999999999999997E-3</c:v>
                </c:pt>
                <c:pt idx="12">
                  <c:v>2.3E-3</c:v>
                </c:pt>
                <c:pt idx="13">
                  <c:v>2.4000000000000002E-3</c:v>
                </c:pt>
                <c:pt idx="14">
                  <c:v>2.5000000000000001E-3</c:v>
                </c:pt>
                <c:pt idx="15">
                  <c:v>2.5999999999999999E-3</c:v>
                </c:pt>
                <c:pt idx="16">
                  <c:v>2.7000000000000001E-3</c:v>
                </c:pt>
                <c:pt idx="17">
                  <c:v>2.8E-3</c:v>
                </c:pt>
                <c:pt idx="18">
                  <c:v>2.9000000000000002E-3</c:v>
                </c:pt>
                <c:pt idx="19">
                  <c:v>3.0000000000000001E-3</c:v>
                </c:pt>
                <c:pt idx="20">
                  <c:v>3.0999999999999999E-3</c:v>
                </c:pt>
                <c:pt idx="21">
                  <c:v>3.2000000000000002E-3</c:v>
                </c:pt>
                <c:pt idx="22">
                  <c:v>3.3E-3</c:v>
                </c:pt>
                <c:pt idx="23">
                  <c:v>3.4000000000000002E-3</c:v>
                </c:pt>
                <c:pt idx="24">
                  <c:v>3.5000000000000005E-3</c:v>
                </c:pt>
                <c:pt idx="25">
                  <c:v>3.6999999999999997E-3</c:v>
                </c:pt>
                <c:pt idx="26">
                  <c:v>3.8999999999999998E-3</c:v>
                </c:pt>
                <c:pt idx="27">
                  <c:v>4.1000000000000003E-3</c:v>
                </c:pt>
                <c:pt idx="28">
                  <c:v>4.2000000000000006E-3</c:v>
                </c:pt>
                <c:pt idx="29">
                  <c:v>4.3999999999999994E-3</c:v>
                </c:pt>
                <c:pt idx="30">
                  <c:v>4.5999999999999999E-3</c:v>
                </c:pt>
                <c:pt idx="31">
                  <c:v>4.7000000000000002E-3</c:v>
                </c:pt>
                <c:pt idx="32">
                  <c:v>4.8999999999999998E-3</c:v>
                </c:pt>
                <c:pt idx="33">
                  <c:v>5.0999999999999995E-3</c:v>
                </c:pt>
                <c:pt idx="34">
                  <c:v>5.4000000000000003E-3</c:v>
                </c:pt>
                <c:pt idx="35">
                  <c:v>5.7000000000000002E-3</c:v>
                </c:pt>
                <c:pt idx="36">
                  <c:v>5.8999999999999999E-3</c:v>
                </c:pt>
                <c:pt idx="37">
                  <c:v>6.1999999999999998E-3</c:v>
                </c:pt>
                <c:pt idx="38">
                  <c:v>6.4000000000000003E-3</c:v>
                </c:pt>
                <c:pt idx="39">
                  <c:v>6.9000000000000008E-3</c:v>
                </c:pt>
                <c:pt idx="40">
                  <c:v>7.2999999999999992E-3</c:v>
                </c:pt>
                <c:pt idx="41">
                  <c:v>7.7000000000000002E-3</c:v>
                </c:pt>
                <c:pt idx="42">
                  <c:v>8.0999999999999996E-3</c:v>
                </c:pt>
                <c:pt idx="43">
                  <c:v>8.5000000000000006E-3</c:v>
                </c:pt>
                <c:pt idx="44">
                  <c:v>8.8999999999999999E-3</c:v>
                </c:pt>
                <c:pt idx="45">
                  <c:v>9.2999999999999992E-3</c:v>
                </c:pt>
                <c:pt idx="46">
                  <c:v>9.6000000000000009E-3</c:v>
                </c:pt>
                <c:pt idx="47">
                  <c:v>0.01</c:v>
                </c:pt>
                <c:pt idx="48">
                  <c:v>1.04E-2</c:v>
                </c:pt>
                <c:pt idx="49">
                  <c:v>1.0699999999999999E-2</c:v>
                </c:pt>
                <c:pt idx="50">
                  <c:v>1.14E-2</c:v>
                </c:pt>
                <c:pt idx="51">
                  <c:v>1.2199999999999999E-2</c:v>
                </c:pt>
                <c:pt idx="52">
                  <c:v>1.3000000000000001E-2</c:v>
                </c:pt>
                <c:pt idx="53">
                  <c:v>1.3800000000000002E-2</c:v>
                </c:pt>
                <c:pt idx="54">
                  <c:v>1.4599999999999998E-2</c:v>
                </c:pt>
                <c:pt idx="55">
                  <c:v>1.5299999999999999E-2</c:v>
                </c:pt>
                <c:pt idx="56">
                  <c:v>1.61E-2</c:v>
                </c:pt>
                <c:pt idx="57">
                  <c:v>1.6800000000000002E-2</c:v>
                </c:pt>
                <c:pt idx="58">
                  <c:v>1.7499999999999998E-2</c:v>
                </c:pt>
                <c:pt idx="59">
                  <c:v>1.89E-2</c:v>
                </c:pt>
                <c:pt idx="60">
                  <c:v>2.0300000000000002E-2</c:v>
                </c:pt>
                <c:pt idx="61">
                  <c:v>2.1700000000000001E-2</c:v>
                </c:pt>
                <c:pt idx="62">
                  <c:v>2.3100000000000002E-2</c:v>
                </c:pt>
                <c:pt idx="63">
                  <c:v>2.4399999999999998E-2</c:v>
                </c:pt>
                <c:pt idx="64">
                  <c:v>2.58E-2</c:v>
                </c:pt>
                <c:pt idx="65">
                  <c:v>2.8399999999999998E-2</c:v>
                </c:pt>
                <c:pt idx="66">
                  <c:v>3.1E-2</c:v>
                </c:pt>
                <c:pt idx="67">
                  <c:v>3.3500000000000002E-2</c:v>
                </c:pt>
                <c:pt idx="68">
                  <c:v>3.5999999999999997E-2</c:v>
                </c:pt>
                <c:pt idx="69">
                  <c:v>3.8400000000000004E-2</c:v>
                </c:pt>
                <c:pt idx="70">
                  <c:v>4.0799999999999996E-2</c:v>
                </c:pt>
                <c:pt idx="71">
                  <c:v>4.3200000000000002E-2</c:v>
                </c:pt>
                <c:pt idx="72">
                  <c:v>4.5499999999999999E-2</c:v>
                </c:pt>
                <c:pt idx="73">
                  <c:v>4.7899999999999998E-2</c:v>
                </c:pt>
                <c:pt idx="74">
                  <c:v>5.0200000000000002E-2</c:v>
                </c:pt>
                <c:pt idx="75">
                  <c:v>5.2500000000000005E-2</c:v>
                </c:pt>
                <c:pt idx="76">
                  <c:v>5.7099999999999998E-2</c:v>
                </c:pt>
                <c:pt idx="77">
                  <c:v>6.2899999999999998E-2</c:v>
                </c:pt>
                <c:pt idx="78">
                  <c:v>6.8500000000000005E-2</c:v>
                </c:pt>
                <c:pt idx="79">
                  <c:v>7.4099999999999999E-2</c:v>
                </c:pt>
                <c:pt idx="80">
                  <c:v>7.9600000000000004E-2</c:v>
                </c:pt>
                <c:pt idx="81">
                  <c:v>8.4999999999999992E-2</c:v>
                </c:pt>
                <c:pt idx="82">
                  <c:v>9.0300000000000005E-2</c:v>
                </c:pt>
                <c:pt idx="83">
                  <c:v>9.5599999999999991E-2</c:v>
                </c:pt>
                <c:pt idx="84">
                  <c:v>0.10069999999999998</c:v>
                </c:pt>
                <c:pt idx="85">
                  <c:v>0.11080000000000001</c:v>
                </c:pt>
                <c:pt idx="86">
                  <c:v>0.1206</c:v>
                </c:pt>
                <c:pt idx="87">
                  <c:v>0.13</c:v>
                </c:pt>
                <c:pt idx="88">
                  <c:v>0.1391</c:v>
                </c:pt>
                <c:pt idx="89">
                  <c:v>0.1479</c:v>
                </c:pt>
                <c:pt idx="90">
                  <c:v>0.15640000000000001</c:v>
                </c:pt>
                <c:pt idx="91">
                  <c:v>0.1731</c:v>
                </c:pt>
                <c:pt idx="92">
                  <c:v>0.1888</c:v>
                </c:pt>
                <c:pt idx="93">
                  <c:v>0.20379999999999998</c:v>
                </c:pt>
                <c:pt idx="94">
                  <c:v>0.21820000000000001</c:v>
                </c:pt>
                <c:pt idx="95">
                  <c:v>0.23210000000000003</c:v>
                </c:pt>
                <c:pt idx="96">
                  <c:v>0.24559999999999998</c:v>
                </c:pt>
                <c:pt idx="97">
                  <c:v>0.25870000000000004</c:v>
                </c:pt>
                <c:pt idx="98">
                  <c:v>0.27139999999999997</c:v>
                </c:pt>
                <c:pt idx="99">
                  <c:v>0.2838</c:v>
                </c:pt>
                <c:pt idx="100">
                  <c:v>0.2959</c:v>
                </c:pt>
                <c:pt idx="101">
                  <c:v>0.30769999999999997</c:v>
                </c:pt>
                <c:pt idx="102">
                  <c:v>0.33110000000000001</c:v>
                </c:pt>
                <c:pt idx="103">
                  <c:v>0.35920000000000002</c:v>
                </c:pt>
                <c:pt idx="104">
                  <c:v>0.38530000000000003</c:v>
                </c:pt>
                <c:pt idx="105">
                  <c:v>0.40960000000000002</c:v>
                </c:pt>
                <c:pt idx="106">
                  <c:v>0.43200000000000005</c:v>
                </c:pt>
                <c:pt idx="107">
                  <c:v>0.4526</c:v>
                </c:pt>
                <c:pt idx="108">
                  <c:v>0.47149999999999997</c:v>
                </c:pt>
                <c:pt idx="109">
                  <c:v>0.48880000000000001</c:v>
                </c:pt>
                <c:pt idx="110">
                  <c:v>0.50449999999999995</c:v>
                </c:pt>
                <c:pt idx="111">
                  <c:v>0.53390000000000004</c:v>
                </c:pt>
                <c:pt idx="112">
                  <c:v>0.55830000000000002</c:v>
                </c:pt>
                <c:pt idx="113">
                  <c:v>0.57879999999999998</c:v>
                </c:pt>
                <c:pt idx="114">
                  <c:v>0.59619999999999995</c:v>
                </c:pt>
                <c:pt idx="115">
                  <c:v>0.61099999999999999</c:v>
                </c:pt>
                <c:pt idx="116">
                  <c:v>0.62370000000000003</c:v>
                </c:pt>
                <c:pt idx="117">
                  <c:v>0.64729999999999999</c:v>
                </c:pt>
                <c:pt idx="118">
                  <c:v>0.66580000000000006</c:v>
                </c:pt>
                <c:pt idx="119">
                  <c:v>0.68070000000000008</c:v>
                </c:pt>
                <c:pt idx="120">
                  <c:v>0.69299999999999995</c:v>
                </c:pt>
                <c:pt idx="121">
                  <c:v>0.70350000000000001</c:v>
                </c:pt>
                <c:pt idx="122">
                  <c:v>0.71250000000000002</c:v>
                </c:pt>
                <c:pt idx="123">
                  <c:v>0.72039999999999993</c:v>
                </c:pt>
                <c:pt idx="124">
                  <c:v>0.72750000000000004</c:v>
                </c:pt>
                <c:pt idx="125">
                  <c:v>0.73370000000000002</c:v>
                </c:pt>
                <c:pt idx="126">
                  <c:v>0.73940000000000006</c:v>
                </c:pt>
                <c:pt idx="127">
                  <c:v>0.74459999999999993</c:v>
                </c:pt>
                <c:pt idx="128">
                  <c:v>0.75650000000000006</c:v>
                </c:pt>
                <c:pt idx="129">
                  <c:v>0.77060000000000006</c:v>
                </c:pt>
                <c:pt idx="130">
                  <c:v>0.78289999999999993</c:v>
                </c:pt>
                <c:pt idx="131">
                  <c:v>0.79370000000000007</c:v>
                </c:pt>
                <c:pt idx="132">
                  <c:v>0.80340000000000011</c:v>
                </c:pt>
                <c:pt idx="133">
                  <c:v>0.81229999999999991</c:v>
                </c:pt>
                <c:pt idx="134">
                  <c:v>0.82040000000000002</c:v>
                </c:pt>
                <c:pt idx="135">
                  <c:v>0.82799999999999996</c:v>
                </c:pt>
                <c:pt idx="136">
                  <c:v>0.83510000000000006</c:v>
                </c:pt>
                <c:pt idx="137">
                  <c:v>0.85609999999999997</c:v>
                </c:pt>
                <c:pt idx="138">
                  <c:v>0.87509999999999999</c:v>
                </c:pt>
                <c:pt idx="139">
                  <c:v>0.89239999999999997</c:v>
                </c:pt>
                <c:pt idx="140">
                  <c:v>0.90860000000000007</c:v>
                </c:pt>
                <c:pt idx="141">
                  <c:v>0.92379999999999995</c:v>
                </c:pt>
                <c:pt idx="142">
                  <c:v>0.93819999999999992</c:v>
                </c:pt>
                <c:pt idx="143">
                  <c:v>0.98650000000000004</c:v>
                </c:pt>
                <c:pt idx="144" formatCode="0.00">
                  <c:v>1.03</c:v>
                </c:pt>
                <c:pt idx="145" formatCode="0.00">
                  <c:v>1.07</c:v>
                </c:pt>
                <c:pt idx="146" formatCode="0.00">
                  <c:v>1.1100000000000001</c:v>
                </c:pt>
                <c:pt idx="147" formatCode="0.00">
                  <c:v>1.1499999999999999</c:v>
                </c:pt>
                <c:pt idx="148" formatCode="0.00">
                  <c:v>1.18</c:v>
                </c:pt>
                <c:pt idx="149" formatCode="0.00">
                  <c:v>1.21</c:v>
                </c:pt>
                <c:pt idx="150" formatCode="0.00">
                  <c:v>1.24</c:v>
                </c:pt>
                <c:pt idx="151" formatCode="0.00">
                  <c:v>1.28</c:v>
                </c:pt>
                <c:pt idx="152" formatCode="0.00">
                  <c:v>1.31</c:v>
                </c:pt>
                <c:pt idx="153" formatCode="0.00">
                  <c:v>1.33</c:v>
                </c:pt>
                <c:pt idx="154" formatCode="0.00">
                  <c:v>1.44</c:v>
                </c:pt>
                <c:pt idx="155" formatCode="0.00">
                  <c:v>1.6</c:v>
                </c:pt>
                <c:pt idx="156" formatCode="0.00">
                  <c:v>1.74</c:v>
                </c:pt>
                <c:pt idx="157" formatCode="0.00">
                  <c:v>1.87</c:v>
                </c:pt>
                <c:pt idx="158" formatCode="0.00">
                  <c:v>2</c:v>
                </c:pt>
                <c:pt idx="159" formatCode="0.00">
                  <c:v>2.12</c:v>
                </c:pt>
                <c:pt idx="160" formatCode="0.00">
                  <c:v>2.2400000000000002</c:v>
                </c:pt>
                <c:pt idx="161" formatCode="0.00">
                  <c:v>2.36</c:v>
                </c:pt>
                <c:pt idx="162" formatCode="0.00">
                  <c:v>2.4700000000000002</c:v>
                </c:pt>
                <c:pt idx="163" formatCode="0.00">
                  <c:v>2.9</c:v>
                </c:pt>
                <c:pt idx="164" formatCode="0.00">
                  <c:v>3.29</c:v>
                </c:pt>
                <c:pt idx="165" formatCode="0.00">
                  <c:v>3.66</c:v>
                </c:pt>
                <c:pt idx="166" formatCode="0.00">
                  <c:v>4.0199999999999996</c:v>
                </c:pt>
                <c:pt idx="167" formatCode="0.00">
                  <c:v>4.3600000000000003</c:v>
                </c:pt>
                <c:pt idx="168" formatCode="0.00">
                  <c:v>4.6900000000000004</c:v>
                </c:pt>
                <c:pt idx="169" formatCode="0.00">
                  <c:v>5.92</c:v>
                </c:pt>
                <c:pt idx="170" formatCode="0.00">
                  <c:v>7.05</c:v>
                </c:pt>
                <c:pt idx="171" formatCode="0.00">
                  <c:v>8.11</c:v>
                </c:pt>
                <c:pt idx="172" formatCode="0.00">
                  <c:v>9.14</c:v>
                </c:pt>
                <c:pt idx="173" formatCode="0.00">
                  <c:v>10.16</c:v>
                </c:pt>
                <c:pt idx="174" formatCode="0.00">
                  <c:v>11.15</c:v>
                </c:pt>
                <c:pt idx="175" formatCode="0.00">
                  <c:v>12.14</c:v>
                </c:pt>
                <c:pt idx="176" formatCode="0.00">
                  <c:v>13.13</c:v>
                </c:pt>
                <c:pt idx="177" formatCode="0.00">
                  <c:v>14.11</c:v>
                </c:pt>
                <c:pt idx="178" formatCode="0.00">
                  <c:v>15.09</c:v>
                </c:pt>
                <c:pt idx="179" formatCode="0.00">
                  <c:v>16.07</c:v>
                </c:pt>
                <c:pt idx="180" formatCode="0.00">
                  <c:v>19.79</c:v>
                </c:pt>
                <c:pt idx="181" formatCode="0.00">
                  <c:v>25.07</c:v>
                </c:pt>
                <c:pt idx="182" formatCode="0.00">
                  <c:v>29.94</c:v>
                </c:pt>
                <c:pt idx="183" formatCode="0.00">
                  <c:v>34.6</c:v>
                </c:pt>
                <c:pt idx="184" formatCode="0.00">
                  <c:v>39.130000000000003</c:v>
                </c:pt>
                <c:pt idx="185" formatCode="0.00">
                  <c:v>43.57</c:v>
                </c:pt>
                <c:pt idx="186" formatCode="0.00">
                  <c:v>47.95</c:v>
                </c:pt>
                <c:pt idx="187" formatCode="0.00">
                  <c:v>52.28</c:v>
                </c:pt>
                <c:pt idx="188" formatCode="0.00">
                  <c:v>56.58</c:v>
                </c:pt>
                <c:pt idx="189" formatCode="0.00">
                  <c:v>72.58</c:v>
                </c:pt>
                <c:pt idx="190" formatCode="0.00">
                  <c:v>87.19</c:v>
                </c:pt>
                <c:pt idx="191" formatCode="0.00">
                  <c:v>101</c:v>
                </c:pt>
                <c:pt idx="192" formatCode="0.00">
                  <c:v>114.26</c:v>
                </c:pt>
                <c:pt idx="193" formatCode="0.00">
                  <c:v>127.14</c:v>
                </c:pt>
                <c:pt idx="194" formatCode="0.00">
                  <c:v>139.71</c:v>
                </c:pt>
                <c:pt idx="195" formatCode="0.00">
                  <c:v>185.27</c:v>
                </c:pt>
                <c:pt idx="196" formatCode="0.00">
                  <c:v>225.69</c:v>
                </c:pt>
                <c:pt idx="197" formatCode="0.00">
                  <c:v>263.11</c:v>
                </c:pt>
                <c:pt idx="198" formatCode="0.00">
                  <c:v>298.45999999999998</c:v>
                </c:pt>
                <c:pt idx="199" formatCode="0.00">
                  <c:v>332.23</c:v>
                </c:pt>
                <c:pt idx="200" formatCode="0.00">
                  <c:v>364.69</c:v>
                </c:pt>
                <c:pt idx="201" formatCode="0.00">
                  <c:v>396.04</c:v>
                </c:pt>
                <c:pt idx="202" formatCode="0.00">
                  <c:v>426.41</c:v>
                </c:pt>
                <c:pt idx="203" formatCode="0.00">
                  <c:v>455.88</c:v>
                </c:pt>
                <c:pt idx="204" formatCode="0.00">
                  <c:v>484.53</c:v>
                </c:pt>
                <c:pt idx="205" formatCode="0.00">
                  <c:v>512.42999999999995</c:v>
                </c:pt>
                <c:pt idx="206" formatCode="0.00">
                  <c:v>615.02</c:v>
                </c:pt>
                <c:pt idx="207" formatCode="0.00">
                  <c:v>753.68</c:v>
                </c:pt>
                <c:pt idx="208" formatCode="0.00">
                  <c:v>875.24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AB-473B-87E1-9CF41ED35E75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'old238U_Fe(Te,Se)'!$D$20:$D$228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1050.420168067227</c:v>
                </c:pt>
              </c:numCache>
            </c:numRef>
          </c:xVal>
          <c:yVal>
            <c:numRef>
              <c:f>'old238U_Fe(Te,Se)'!$P$20:$P$228</c:f>
              <c:numCache>
                <c:formatCode>0.000</c:formatCode>
                <c:ptCount val="209"/>
                <c:pt idx="0">
                  <c:v>1.0999999999999998E-3</c:v>
                </c:pt>
                <c:pt idx="1">
                  <c:v>1.0999999999999998E-3</c:v>
                </c:pt>
                <c:pt idx="2">
                  <c:v>1.2000000000000001E-3</c:v>
                </c:pt>
                <c:pt idx="3">
                  <c:v>1.2000000000000001E-3</c:v>
                </c:pt>
                <c:pt idx="4">
                  <c:v>1.2000000000000001E-3</c:v>
                </c:pt>
                <c:pt idx="5">
                  <c:v>1.2999999999999999E-3</c:v>
                </c:pt>
                <c:pt idx="6">
                  <c:v>1.2999999999999999E-3</c:v>
                </c:pt>
                <c:pt idx="7">
                  <c:v>1.4E-3</c:v>
                </c:pt>
                <c:pt idx="8">
                  <c:v>1.4E-3</c:v>
                </c:pt>
                <c:pt idx="9">
                  <c:v>1.5E-3</c:v>
                </c:pt>
                <c:pt idx="10">
                  <c:v>1.5E-3</c:v>
                </c:pt>
                <c:pt idx="11">
                  <c:v>1.6000000000000001E-3</c:v>
                </c:pt>
                <c:pt idx="12">
                  <c:v>1.6000000000000001E-3</c:v>
                </c:pt>
                <c:pt idx="13">
                  <c:v>1.7000000000000001E-3</c:v>
                </c:pt>
                <c:pt idx="14">
                  <c:v>1.8E-3</c:v>
                </c:pt>
                <c:pt idx="15">
                  <c:v>1.9E-3</c:v>
                </c:pt>
                <c:pt idx="16">
                  <c:v>2E-3</c:v>
                </c:pt>
                <c:pt idx="17">
                  <c:v>2.1000000000000003E-3</c:v>
                </c:pt>
                <c:pt idx="18">
                  <c:v>2.1000000000000003E-3</c:v>
                </c:pt>
                <c:pt idx="19">
                  <c:v>2.1999999999999997E-3</c:v>
                </c:pt>
                <c:pt idx="20">
                  <c:v>2.3E-3</c:v>
                </c:pt>
                <c:pt idx="21">
                  <c:v>2.3E-3</c:v>
                </c:pt>
                <c:pt idx="22">
                  <c:v>2.4000000000000002E-3</c:v>
                </c:pt>
                <c:pt idx="23">
                  <c:v>2.5000000000000001E-3</c:v>
                </c:pt>
                <c:pt idx="24">
                  <c:v>2.5999999999999999E-3</c:v>
                </c:pt>
                <c:pt idx="25">
                  <c:v>2.7000000000000001E-3</c:v>
                </c:pt>
                <c:pt idx="26">
                  <c:v>2.9000000000000002E-3</c:v>
                </c:pt>
                <c:pt idx="27">
                  <c:v>3.0000000000000001E-3</c:v>
                </c:pt>
                <c:pt idx="28">
                  <c:v>3.0999999999999999E-3</c:v>
                </c:pt>
                <c:pt idx="29">
                  <c:v>3.3E-3</c:v>
                </c:pt>
                <c:pt idx="30">
                  <c:v>3.4000000000000002E-3</c:v>
                </c:pt>
                <c:pt idx="31">
                  <c:v>3.5000000000000005E-3</c:v>
                </c:pt>
                <c:pt idx="32">
                  <c:v>3.5999999999999999E-3</c:v>
                </c:pt>
                <c:pt idx="33">
                  <c:v>3.8E-3</c:v>
                </c:pt>
                <c:pt idx="34">
                  <c:v>4.1000000000000003E-3</c:v>
                </c:pt>
                <c:pt idx="35">
                  <c:v>4.3E-3</c:v>
                </c:pt>
                <c:pt idx="36">
                  <c:v>4.4999999999999997E-3</c:v>
                </c:pt>
                <c:pt idx="37">
                  <c:v>4.5999999999999999E-3</c:v>
                </c:pt>
                <c:pt idx="38">
                  <c:v>4.8000000000000004E-3</c:v>
                </c:pt>
                <c:pt idx="39">
                  <c:v>5.1999999999999998E-3</c:v>
                </c:pt>
                <c:pt idx="40">
                  <c:v>5.4999999999999997E-3</c:v>
                </c:pt>
                <c:pt idx="41">
                  <c:v>5.8999999999999999E-3</c:v>
                </c:pt>
                <c:pt idx="42">
                  <c:v>6.1999999999999998E-3</c:v>
                </c:pt>
                <c:pt idx="43">
                  <c:v>6.5000000000000006E-3</c:v>
                </c:pt>
                <c:pt idx="44">
                  <c:v>6.8000000000000005E-3</c:v>
                </c:pt>
                <c:pt idx="45">
                  <c:v>7.0999999999999995E-3</c:v>
                </c:pt>
                <c:pt idx="46">
                  <c:v>7.3999999999999995E-3</c:v>
                </c:pt>
                <c:pt idx="47">
                  <c:v>7.7000000000000002E-3</c:v>
                </c:pt>
                <c:pt idx="48">
                  <c:v>8.0000000000000002E-3</c:v>
                </c:pt>
                <c:pt idx="49">
                  <c:v>8.3000000000000001E-3</c:v>
                </c:pt>
                <c:pt idx="50">
                  <c:v>8.7999999999999988E-3</c:v>
                </c:pt>
                <c:pt idx="51">
                  <c:v>9.4999999999999998E-3</c:v>
                </c:pt>
                <c:pt idx="52">
                  <c:v>1.0100000000000001E-2</c:v>
                </c:pt>
                <c:pt idx="53">
                  <c:v>1.0699999999999999E-2</c:v>
                </c:pt>
                <c:pt idx="54">
                  <c:v>1.1300000000000001E-2</c:v>
                </c:pt>
                <c:pt idx="55">
                  <c:v>1.1899999999999999E-2</c:v>
                </c:pt>
                <c:pt idx="56">
                  <c:v>1.2500000000000001E-2</c:v>
                </c:pt>
                <c:pt idx="57">
                  <c:v>1.3100000000000001E-2</c:v>
                </c:pt>
                <c:pt idx="58">
                  <c:v>1.37E-2</c:v>
                </c:pt>
                <c:pt idx="59">
                  <c:v>1.4799999999999999E-2</c:v>
                </c:pt>
                <c:pt idx="60">
                  <c:v>1.5900000000000001E-2</c:v>
                </c:pt>
                <c:pt idx="61">
                  <c:v>1.6900000000000002E-2</c:v>
                </c:pt>
                <c:pt idx="62">
                  <c:v>1.7999999999999999E-2</c:v>
                </c:pt>
                <c:pt idx="63">
                  <c:v>1.9E-2</c:v>
                </c:pt>
                <c:pt idx="64">
                  <c:v>2.01E-2</c:v>
                </c:pt>
                <c:pt idx="65">
                  <c:v>2.2100000000000002E-2</c:v>
                </c:pt>
                <c:pt idx="66">
                  <c:v>2.4E-2</c:v>
                </c:pt>
                <c:pt idx="67">
                  <c:v>2.6000000000000002E-2</c:v>
                </c:pt>
                <c:pt idx="68">
                  <c:v>2.7900000000000001E-2</c:v>
                </c:pt>
                <c:pt idx="69">
                  <c:v>2.98E-2</c:v>
                </c:pt>
                <c:pt idx="70">
                  <c:v>3.1699999999999999E-2</c:v>
                </c:pt>
                <c:pt idx="71">
                  <c:v>3.3500000000000002E-2</c:v>
                </c:pt>
                <c:pt idx="72">
                  <c:v>3.5299999999999998E-2</c:v>
                </c:pt>
                <c:pt idx="73">
                  <c:v>3.7199999999999997E-2</c:v>
                </c:pt>
                <c:pt idx="74">
                  <c:v>3.9E-2</c:v>
                </c:pt>
                <c:pt idx="75">
                  <c:v>4.0799999999999996E-2</c:v>
                </c:pt>
                <c:pt idx="76">
                  <c:v>4.4299999999999999E-2</c:v>
                </c:pt>
                <c:pt idx="77">
                  <c:v>4.8799999999999996E-2</c:v>
                </c:pt>
                <c:pt idx="78">
                  <c:v>5.3200000000000004E-2</c:v>
                </c:pt>
                <c:pt idx="79">
                  <c:v>5.7599999999999998E-2</c:v>
                </c:pt>
                <c:pt idx="80">
                  <c:v>6.2E-2</c:v>
                </c:pt>
                <c:pt idx="81">
                  <c:v>6.6299999999999998E-2</c:v>
                </c:pt>
                <c:pt idx="82">
                  <c:v>7.0699999999999999E-2</c:v>
                </c:pt>
                <c:pt idx="83">
                  <c:v>7.4999999999999997E-2</c:v>
                </c:pt>
                <c:pt idx="84">
                  <c:v>7.9399999999999998E-2</c:v>
                </c:pt>
                <c:pt idx="85">
                  <c:v>8.7999999999999995E-2</c:v>
                </c:pt>
                <c:pt idx="86">
                  <c:v>9.6500000000000002E-2</c:v>
                </c:pt>
                <c:pt idx="87">
                  <c:v>0.10500000000000001</c:v>
                </c:pt>
                <c:pt idx="88">
                  <c:v>0.1133</c:v>
                </c:pt>
                <c:pt idx="89">
                  <c:v>0.1216</c:v>
                </c:pt>
                <c:pt idx="90">
                  <c:v>0.1298</c:v>
                </c:pt>
                <c:pt idx="91">
                  <c:v>0.14579999999999999</c:v>
                </c:pt>
                <c:pt idx="92">
                  <c:v>0.16140000000000002</c:v>
                </c:pt>
                <c:pt idx="93">
                  <c:v>0.1767</c:v>
                </c:pt>
                <c:pt idx="94">
                  <c:v>0.19170000000000001</c:v>
                </c:pt>
                <c:pt idx="95">
                  <c:v>0.20649999999999999</c:v>
                </c:pt>
                <c:pt idx="96">
                  <c:v>0.22090000000000001</c:v>
                </c:pt>
                <c:pt idx="97">
                  <c:v>0.23519999999999999</c:v>
                </c:pt>
                <c:pt idx="98">
                  <c:v>0.2492</c:v>
                </c:pt>
                <c:pt idx="99">
                  <c:v>0.2631</c:v>
                </c:pt>
                <c:pt idx="100">
                  <c:v>0.27679999999999999</c:v>
                </c:pt>
                <c:pt idx="101">
                  <c:v>0.29039999999999999</c:v>
                </c:pt>
                <c:pt idx="102">
                  <c:v>0.317</c:v>
                </c:pt>
                <c:pt idx="103">
                  <c:v>0.3493</c:v>
                </c:pt>
                <c:pt idx="104">
                  <c:v>0.3805</c:v>
                </c:pt>
                <c:pt idx="105">
                  <c:v>0.41050000000000003</c:v>
                </c:pt>
                <c:pt idx="106">
                  <c:v>0.43929999999999997</c:v>
                </c:pt>
                <c:pt idx="107">
                  <c:v>0.46660000000000001</c:v>
                </c:pt>
                <c:pt idx="108">
                  <c:v>0.49260000000000004</c:v>
                </c:pt>
                <c:pt idx="109">
                  <c:v>0.51719999999999999</c:v>
                </c:pt>
                <c:pt idx="110">
                  <c:v>0.5403</c:v>
                </c:pt>
                <c:pt idx="111">
                  <c:v>0.58260000000000001</c:v>
                </c:pt>
                <c:pt idx="112">
                  <c:v>0.61990000000000001</c:v>
                </c:pt>
                <c:pt idx="113">
                  <c:v>0.65279999999999994</c:v>
                </c:pt>
                <c:pt idx="114">
                  <c:v>0.68189999999999995</c:v>
                </c:pt>
                <c:pt idx="115">
                  <c:v>0.70779999999999998</c:v>
                </c:pt>
                <c:pt idx="116">
                  <c:v>0.73080000000000001</c:v>
                </c:pt>
                <c:pt idx="117">
                  <c:v>0.77010000000000001</c:v>
                </c:pt>
                <c:pt idx="118">
                  <c:v>0.80239999999999989</c:v>
                </c:pt>
                <c:pt idx="119">
                  <c:v>0.82950000000000002</c:v>
                </c:pt>
                <c:pt idx="120">
                  <c:v>0.85260000000000002</c:v>
                </c:pt>
                <c:pt idx="121">
                  <c:v>0.87270000000000003</c:v>
                </c:pt>
                <c:pt idx="122">
                  <c:v>0.89019999999999988</c:v>
                </c:pt>
                <c:pt idx="123">
                  <c:v>0.90579999999999994</c:v>
                </c:pt>
                <c:pt idx="124">
                  <c:v>0.91980000000000006</c:v>
                </c:pt>
                <c:pt idx="125">
                  <c:v>0.93249999999999988</c:v>
                </c:pt>
                <c:pt idx="126" formatCode="0.00">
                  <c:v>0.94410000000000005</c:v>
                </c:pt>
                <c:pt idx="127" formatCode="0.00">
                  <c:v>0.9547000000000001</c:v>
                </c:pt>
                <c:pt idx="128" formatCode="0.00">
                  <c:v>0.97349999999999992</c:v>
                </c:pt>
                <c:pt idx="129" formatCode="0.00">
                  <c:v>0.99369999999999992</c:v>
                </c:pt>
                <c:pt idx="130" formatCode="0.00">
                  <c:v>1.01</c:v>
                </c:pt>
                <c:pt idx="131" formatCode="0.00">
                  <c:v>1.03</c:v>
                </c:pt>
                <c:pt idx="132" formatCode="0.00">
                  <c:v>1.04</c:v>
                </c:pt>
                <c:pt idx="133" formatCode="0.00">
                  <c:v>1.05</c:v>
                </c:pt>
                <c:pt idx="134" formatCode="0.00">
                  <c:v>1.06</c:v>
                </c:pt>
                <c:pt idx="135" formatCode="0.00">
                  <c:v>1.07</c:v>
                </c:pt>
                <c:pt idx="136" formatCode="0.00">
                  <c:v>1.08</c:v>
                </c:pt>
                <c:pt idx="137" formatCode="0.00">
                  <c:v>1.1000000000000001</c:v>
                </c:pt>
                <c:pt idx="138" formatCode="0.00">
                  <c:v>1.1100000000000001</c:v>
                </c:pt>
                <c:pt idx="139" formatCode="0.00">
                  <c:v>1.1299999999999999</c:v>
                </c:pt>
                <c:pt idx="140" formatCode="0.00">
                  <c:v>1.1399999999999999</c:v>
                </c:pt>
                <c:pt idx="141" formatCode="0.00">
                  <c:v>1.1499999999999999</c:v>
                </c:pt>
                <c:pt idx="142" formatCode="0.00">
                  <c:v>1.1599999999999999</c:v>
                </c:pt>
                <c:pt idx="143" formatCode="0.00">
                  <c:v>1.18</c:v>
                </c:pt>
                <c:pt idx="144" formatCode="0.00">
                  <c:v>1.2</c:v>
                </c:pt>
                <c:pt idx="145" formatCode="0.00">
                  <c:v>1.21</c:v>
                </c:pt>
                <c:pt idx="146" formatCode="0.00">
                  <c:v>1.23</c:v>
                </c:pt>
                <c:pt idx="147" formatCode="0.00">
                  <c:v>1.24</c:v>
                </c:pt>
                <c:pt idx="148" formatCode="0.00">
                  <c:v>1.25</c:v>
                </c:pt>
                <c:pt idx="149" formatCode="0.00">
                  <c:v>1.27</c:v>
                </c:pt>
                <c:pt idx="150" formatCode="0.00">
                  <c:v>1.28</c:v>
                </c:pt>
                <c:pt idx="151" formatCode="0.00">
                  <c:v>1.29</c:v>
                </c:pt>
                <c:pt idx="152" formatCode="0.00">
                  <c:v>1.3</c:v>
                </c:pt>
                <c:pt idx="153" formatCode="0.00">
                  <c:v>1.31</c:v>
                </c:pt>
                <c:pt idx="154" formatCode="0.00">
                  <c:v>1.33</c:v>
                </c:pt>
                <c:pt idx="155" formatCode="0.00">
                  <c:v>1.35</c:v>
                </c:pt>
                <c:pt idx="156" formatCode="0.00">
                  <c:v>1.38</c:v>
                </c:pt>
                <c:pt idx="157" formatCode="0.00">
                  <c:v>1.4</c:v>
                </c:pt>
                <c:pt idx="158" formatCode="0.00">
                  <c:v>1.42</c:v>
                </c:pt>
                <c:pt idx="159" formatCode="0.00">
                  <c:v>1.44</c:v>
                </c:pt>
                <c:pt idx="160" formatCode="0.00">
                  <c:v>1.46</c:v>
                </c:pt>
                <c:pt idx="161" formatCode="0.00">
                  <c:v>1.49</c:v>
                </c:pt>
                <c:pt idx="162" formatCode="0.00">
                  <c:v>1.51</c:v>
                </c:pt>
                <c:pt idx="163" formatCode="0.00">
                  <c:v>1.55</c:v>
                </c:pt>
                <c:pt idx="164" formatCode="0.00">
                  <c:v>1.59</c:v>
                </c:pt>
                <c:pt idx="165" formatCode="0.00">
                  <c:v>1.64</c:v>
                </c:pt>
                <c:pt idx="166" formatCode="0.00">
                  <c:v>1.68</c:v>
                </c:pt>
                <c:pt idx="167" formatCode="0.00">
                  <c:v>1.73</c:v>
                </c:pt>
                <c:pt idx="168" formatCode="0.00">
                  <c:v>1.77</c:v>
                </c:pt>
                <c:pt idx="169" formatCode="0.00">
                  <c:v>1.87</c:v>
                </c:pt>
                <c:pt idx="170" formatCode="0.00">
                  <c:v>1.97</c:v>
                </c:pt>
                <c:pt idx="171" formatCode="0.00">
                  <c:v>2.0699999999999998</c:v>
                </c:pt>
                <c:pt idx="172" formatCode="0.00">
                  <c:v>2.19</c:v>
                </c:pt>
                <c:pt idx="173" formatCode="0.00">
                  <c:v>2.2999999999999998</c:v>
                </c:pt>
                <c:pt idx="174" formatCode="0.00">
                  <c:v>2.4300000000000002</c:v>
                </c:pt>
                <c:pt idx="175" formatCode="0.00">
                  <c:v>2.5499999999999998</c:v>
                </c:pt>
                <c:pt idx="176" formatCode="0.00">
                  <c:v>2.69</c:v>
                </c:pt>
                <c:pt idx="177" formatCode="0.00">
                  <c:v>2.82</c:v>
                </c:pt>
                <c:pt idx="178" formatCode="0.00">
                  <c:v>2.97</c:v>
                </c:pt>
                <c:pt idx="179" formatCode="0.00">
                  <c:v>3.12</c:v>
                </c:pt>
                <c:pt idx="180" formatCode="0.00">
                  <c:v>3.43</c:v>
                </c:pt>
                <c:pt idx="181" formatCode="0.00">
                  <c:v>3.84</c:v>
                </c:pt>
                <c:pt idx="182" formatCode="0.00">
                  <c:v>4.28</c:v>
                </c:pt>
                <c:pt idx="183" formatCode="0.00">
                  <c:v>4.74</c:v>
                </c:pt>
                <c:pt idx="184" formatCode="0.00">
                  <c:v>5.22</c:v>
                </c:pt>
                <c:pt idx="185" formatCode="0.00">
                  <c:v>5.73</c:v>
                </c:pt>
                <c:pt idx="186" formatCode="0.00">
                  <c:v>6.25</c:v>
                </c:pt>
                <c:pt idx="187" formatCode="0.00">
                  <c:v>6.8</c:v>
                </c:pt>
                <c:pt idx="188" formatCode="0.00">
                  <c:v>7.35</c:v>
                </c:pt>
                <c:pt idx="189" formatCode="0.00">
                  <c:v>8.52</c:v>
                </c:pt>
                <c:pt idx="190" formatCode="0.00">
                  <c:v>9.74</c:v>
                </c:pt>
                <c:pt idx="191" formatCode="0.00">
                  <c:v>11.01</c:v>
                </c:pt>
                <c:pt idx="192" formatCode="0.00">
                  <c:v>12.33</c:v>
                </c:pt>
                <c:pt idx="193" formatCode="0.00">
                  <c:v>13.69</c:v>
                </c:pt>
                <c:pt idx="194" formatCode="0.00">
                  <c:v>15.08</c:v>
                </c:pt>
                <c:pt idx="195" formatCode="0.00">
                  <c:v>17.95</c:v>
                </c:pt>
                <c:pt idx="196" formatCode="0.00">
                  <c:v>20.93</c:v>
                </c:pt>
                <c:pt idx="197" formatCode="0.00">
                  <c:v>23.99</c:v>
                </c:pt>
                <c:pt idx="198" formatCode="0.00">
                  <c:v>27.11</c:v>
                </c:pt>
                <c:pt idx="199" formatCode="0.00">
                  <c:v>30.27</c:v>
                </c:pt>
                <c:pt idx="200" formatCode="0.00">
                  <c:v>33.479999999999997</c:v>
                </c:pt>
                <c:pt idx="201" formatCode="0.00">
                  <c:v>36.71</c:v>
                </c:pt>
                <c:pt idx="202" formatCode="0.00">
                  <c:v>39.950000000000003</c:v>
                </c:pt>
                <c:pt idx="203" formatCode="0.00">
                  <c:v>43.21</c:v>
                </c:pt>
                <c:pt idx="204" formatCode="0.00">
                  <c:v>46.46</c:v>
                </c:pt>
                <c:pt idx="205" formatCode="0.00">
                  <c:v>49.72</c:v>
                </c:pt>
                <c:pt idx="206" formatCode="0.00">
                  <c:v>56.21</c:v>
                </c:pt>
                <c:pt idx="207" formatCode="0.00">
                  <c:v>64.260000000000005</c:v>
                </c:pt>
                <c:pt idx="208" formatCode="0.00">
                  <c:v>72.19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8AB-473B-87E1-9CF41ED35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23016"/>
        <c:axId val="639826936"/>
      </c:scatterChart>
      <c:valAx>
        <c:axId val="63982301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26936"/>
        <c:crosses val="autoZero"/>
        <c:crossBetween val="midCat"/>
        <c:majorUnit val="10"/>
      </c:valAx>
      <c:valAx>
        <c:axId val="63982693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2301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'old238U_Fe(Te,Se)_D6'!$P$5</c:f>
          <c:strCache>
            <c:ptCount val="1"/>
            <c:pt idx="0">
              <c:v>old238U_Fe(Te,Se)_D6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'old238U_Fe(Te,Se)_D6'!$D$20:$D$228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1050.420168067227</c:v>
                </c:pt>
              </c:numCache>
            </c:numRef>
          </c:xVal>
          <c:yVal>
            <c:numRef>
              <c:f>'old238U_Fe(Te,Se)_D6'!$E$20:$E$228</c:f>
              <c:numCache>
                <c:formatCode>0.000E+00</c:formatCode>
                <c:ptCount val="209"/>
                <c:pt idx="0">
                  <c:v>0.13</c:v>
                </c:pt>
                <c:pt idx="1">
                  <c:v>0.1363</c:v>
                </c:pt>
                <c:pt idx="2">
                  <c:v>0.1424</c:v>
                </c:pt>
                <c:pt idx="3">
                  <c:v>0.1482</c:v>
                </c:pt>
                <c:pt idx="4">
                  <c:v>0.15379999999999999</c:v>
                </c:pt>
                <c:pt idx="5">
                  <c:v>0.15920000000000001</c:v>
                </c:pt>
                <c:pt idx="6">
                  <c:v>0.16439999999999999</c:v>
                </c:pt>
                <c:pt idx="7">
                  <c:v>0.17430000000000001</c:v>
                </c:pt>
                <c:pt idx="8">
                  <c:v>0.18379999999999999</c:v>
                </c:pt>
                <c:pt idx="9">
                  <c:v>0.19270000000000001</c:v>
                </c:pt>
                <c:pt idx="10">
                  <c:v>0.20130000000000001</c:v>
                </c:pt>
                <c:pt idx="11">
                  <c:v>0.20949999999999999</c:v>
                </c:pt>
                <c:pt idx="12">
                  <c:v>0.21740000000000001</c:v>
                </c:pt>
                <c:pt idx="13">
                  <c:v>0.23250000000000001</c:v>
                </c:pt>
                <c:pt idx="14">
                  <c:v>0.24660000000000001</c:v>
                </c:pt>
                <c:pt idx="15">
                  <c:v>0.25990000000000002</c:v>
                </c:pt>
                <c:pt idx="16">
                  <c:v>0.27260000000000001</c:v>
                </c:pt>
                <c:pt idx="17">
                  <c:v>0.28470000000000001</c:v>
                </c:pt>
                <c:pt idx="18">
                  <c:v>0.29630000000000001</c:v>
                </c:pt>
                <c:pt idx="19">
                  <c:v>0.3075</c:v>
                </c:pt>
                <c:pt idx="20">
                  <c:v>0.31830000000000003</c:v>
                </c:pt>
                <c:pt idx="21">
                  <c:v>0.32879999999999998</c:v>
                </c:pt>
                <c:pt idx="22">
                  <c:v>0.33889999999999998</c:v>
                </c:pt>
                <c:pt idx="23">
                  <c:v>0.34870000000000001</c:v>
                </c:pt>
                <c:pt idx="24">
                  <c:v>0.36759999999999998</c:v>
                </c:pt>
                <c:pt idx="25">
                  <c:v>0.38990000000000002</c:v>
                </c:pt>
                <c:pt idx="26">
                  <c:v>0.41089999999999999</c:v>
                </c:pt>
                <c:pt idx="27">
                  <c:v>0.43099999999999999</c:v>
                </c:pt>
                <c:pt idx="28">
                  <c:v>0.45019999999999999</c:v>
                </c:pt>
                <c:pt idx="29">
                  <c:v>0.46850000000000003</c:v>
                </c:pt>
                <c:pt idx="30">
                  <c:v>0.48620000000000002</c:v>
                </c:pt>
                <c:pt idx="31">
                  <c:v>0.50329999999999997</c:v>
                </c:pt>
                <c:pt idx="32">
                  <c:v>0.51980000000000004</c:v>
                </c:pt>
                <c:pt idx="33">
                  <c:v>0.55130000000000001</c:v>
                </c:pt>
                <c:pt idx="34">
                  <c:v>0.58120000000000005</c:v>
                </c:pt>
                <c:pt idx="35">
                  <c:v>0.60950000000000004</c:v>
                </c:pt>
                <c:pt idx="36">
                  <c:v>0.63660000000000005</c:v>
                </c:pt>
                <c:pt idx="37">
                  <c:v>0.66259999999999997</c:v>
                </c:pt>
                <c:pt idx="38">
                  <c:v>0.68759999999999999</c:v>
                </c:pt>
                <c:pt idx="39">
                  <c:v>0.73509999999999998</c:v>
                </c:pt>
                <c:pt idx="40">
                  <c:v>0.77969999999999995</c:v>
                </c:pt>
                <c:pt idx="41">
                  <c:v>0.82189999999999996</c:v>
                </c:pt>
                <c:pt idx="42">
                  <c:v>0.86199999999999999</c:v>
                </c:pt>
                <c:pt idx="43">
                  <c:v>0.90029999999999999</c:v>
                </c:pt>
                <c:pt idx="44">
                  <c:v>0.93710000000000004</c:v>
                </c:pt>
                <c:pt idx="45">
                  <c:v>0.97250000000000003</c:v>
                </c:pt>
                <c:pt idx="46">
                  <c:v>1.0069999999999999</c:v>
                </c:pt>
                <c:pt idx="47">
                  <c:v>1.04</c:v>
                </c:pt>
                <c:pt idx="48">
                  <c:v>1.0720000000000001</c:v>
                </c:pt>
                <c:pt idx="49">
                  <c:v>1.103</c:v>
                </c:pt>
                <c:pt idx="50">
                  <c:v>1.1619999999999999</c:v>
                </c:pt>
                <c:pt idx="51">
                  <c:v>1.2330000000000001</c:v>
                </c:pt>
                <c:pt idx="52">
                  <c:v>1.3</c:v>
                </c:pt>
                <c:pt idx="53">
                  <c:v>1.363</c:v>
                </c:pt>
                <c:pt idx="54">
                  <c:v>1.4239999999999999</c:v>
                </c:pt>
                <c:pt idx="55">
                  <c:v>1.482</c:v>
                </c:pt>
                <c:pt idx="56">
                  <c:v>1.538</c:v>
                </c:pt>
                <c:pt idx="57">
                  <c:v>1.5920000000000001</c:v>
                </c:pt>
                <c:pt idx="58">
                  <c:v>1.6439999999999999</c:v>
                </c:pt>
                <c:pt idx="59">
                  <c:v>1.7430000000000001</c:v>
                </c:pt>
                <c:pt idx="60">
                  <c:v>1.78</c:v>
                </c:pt>
                <c:pt idx="61">
                  <c:v>1.796</c:v>
                </c:pt>
                <c:pt idx="62">
                  <c:v>1.8440000000000001</c:v>
                </c:pt>
                <c:pt idx="63">
                  <c:v>1.91</c:v>
                </c:pt>
                <c:pt idx="64">
                  <c:v>1.986</c:v>
                </c:pt>
                <c:pt idx="65">
                  <c:v>2.1589999999999998</c:v>
                </c:pt>
                <c:pt idx="66">
                  <c:v>2.3380000000000001</c:v>
                </c:pt>
                <c:pt idx="67">
                  <c:v>2.5019999999999998</c:v>
                </c:pt>
                <c:pt idx="68">
                  <c:v>2.645</c:v>
                </c:pt>
                <c:pt idx="69">
                  <c:v>2.7690000000000001</c:v>
                </c:pt>
                <c:pt idx="70">
                  <c:v>2.8759999999999999</c:v>
                </c:pt>
                <c:pt idx="71">
                  <c:v>2.9710000000000001</c:v>
                </c:pt>
                <c:pt idx="72">
                  <c:v>3.0550000000000002</c:v>
                </c:pt>
                <c:pt idx="73">
                  <c:v>3.1320000000000001</c:v>
                </c:pt>
                <c:pt idx="74">
                  <c:v>3.2040000000000002</c:v>
                </c:pt>
                <c:pt idx="75">
                  <c:v>3.2709999999999999</c:v>
                </c:pt>
                <c:pt idx="76">
                  <c:v>3.399</c:v>
                </c:pt>
                <c:pt idx="77">
                  <c:v>3.5529999999999999</c:v>
                </c:pt>
                <c:pt idx="78">
                  <c:v>3.706</c:v>
                </c:pt>
                <c:pt idx="79">
                  <c:v>3.8610000000000002</c:v>
                </c:pt>
                <c:pt idx="80">
                  <c:v>4.0179999999999998</c:v>
                </c:pt>
                <c:pt idx="81">
                  <c:v>4.1779999999999999</c:v>
                </c:pt>
                <c:pt idx="82">
                  <c:v>4.3390000000000004</c:v>
                </c:pt>
                <c:pt idx="83">
                  <c:v>4.5</c:v>
                </c:pt>
                <c:pt idx="84">
                  <c:v>4.6609999999999996</c:v>
                </c:pt>
                <c:pt idx="85">
                  <c:v>4.9779999999999998</c:v>
                </c:pt>
                <c:pt idx="86">
                  <c:v>5.2839999999999998</c:v>
                </c:pt>
                <c:pt idx="87">
                  <c:v>5.5750000000000002</c:v>
                </c:pt>
                <c:pt idx="88">
                  <c:v>5.8479999999999999</c:v>
                </c:pt>
                <c:pt idx="89">
                  <c:v>6.1020000000000003</c:v>
                </c:pt>
                <c:pt idx="90">
                  <c:v>6.3380000000000001</c:v>
                </c:pt>
                <c:pt idx="91">
                  <c:v>6.7519999999999998</c:v>
                </c:pt>
                <c:pt idx="92">
                  <c:v>7.0979999999999999</c:v>
                </c:pt>
                <c:pt idx="93">
                  <c:v>7.3849999999999998</c:v>
                </c:pt>
                <c:pt idx="94">
                  <c:v>7.6239999999999997</c:v>
                </c:pt>
                <c:pt idx="95">
                  <c:v>7.8239999999999998</c:v>
                </c:pt>
                <c:pt idx="96">
                  <c:v>7.9950000000000001</c:v>
                </c:pt>
                <c:pt idx="97">
                  <c:v>8.1430000000000007</c:v>
                </c:pt>
                <c:pt idx="98">
                  <c:v>8.2759999999999998</c:v>
                </c:pt>
                <c:pt idx="99">
                  <c:v>8.3989999999999991</c:v>
                </c:pt>
                <c:pt idx="100">
                  <c:v>8.5169999999999995</c:v>
                </c:pt>
                <c:pt idx="101">
                  <c:v>8.6319999999999997</c:v>
                </c:pt>
                <c:pt idx="102">
                  <c:v>8.8670000000000009</c:v>
                </c:pt>
                <c:pt idx="103">
                  <c:v>9.1880000000000006</c:v>
                </c:pt>
                <c:pt idx="104">
                  <c:v>9.5540000000000003</c:v>
                </c:pt>
                <c:pt idx="105">
                  <c:v>9.9730000000000008</c:v>
                </c:pt>
                <c:pt idx="106">
                  <c:v>10.44</c:v>
                </c:pt>
                <c:pt idx="107">
                  <c:v>10.97</c:v>
                </c:pt>
                <c:pt idx="108">
                  <c:v>11.53</c:v>
                </c:pt>
                <c:pt idx="109">
                  <c:v>12.14</c:v>
                </c:pt>
                <c:pt idx="110">
                  <c:v>12.78</c:v>
                </c:pt>
                <c:pt idx="111">
                  <c:v>14.14</c:v>
                </c:pt>
                <c:pt idx="112">
                  <c:v>15.58</c:v>
                </c:pt>
                <c:pt idx="113">
                  <c:v>17.059999999999999</c:v>
                </c:pt>
                <c:pt idx="114">
                  <c:v>18.55</c:v>
                </c:pt>
                <c:pt idx="115">
                  <c:v>20.04</c:v>
                </c:pt>
                <c:pt idx="116">
                  <c:v>21.52</c:v>
                </c:pt>
                <c:pt idx="117">
                  <c:v>24.38</c:v>
                </c:pt>
                <c:pt idx="118">
                  <c:v>27.08</c:v>
                </c:pt>
                <c:pt idx="119">
                  <c:v>29.62</c:v>
                </c:pt>
                <c:pt idx="120">
                  <c:v>31.98</c:v>
                </c:pt>
                <c:pt idx="121">
                  <c:v>34.18</c:v>
                </c:pt>
                <c:pt idx="122">
                  <c:v>36.22</c:v>
                </c:pt>
                <c:pt idx="123">
                  <c:v>38.11</c:v>
                </c:pt>
                <c:pt idx="124">
                  <c:v>39.869999999999997</c:v>
                </c:pt>
                <c:pt idx="125">
                  <c:v>41.51</c:v>
                </c:pt>
                <c:pt idx="126">
                  <c:v>43.04</c:v>
                </c:pt>
                <c:pt idx="127">
                  <c:v>44.47</c:v>
                </c:pt>
                <c:pt idx="128">
                  <c:v>47.07</c:v>
                </c:pt>
                <c:pt idx="129">
                  <c:v>49.9</c:v>
                </c:pt>
                <c:pt idx="130">
                  <c:v>52.36</c:v>
                </c:pt>
                <c:pt idx="131">
                  <c:v>54.52</c:v>
                </c:pt>
                <c:pt idx="132">
                  <c:v>56.43</c:v>
                </c:pt>
                <c:pt idx="133">
                  <c:v>58.13</c:v>
                </c:pt>
                <c:pt idx="134">
                  <c:v>59.66</c:v>
                </c:pt>
                <c:pt idx="135">
                  <c:v>61.05</c:v>
                </c:pt>
                <c:pt idx="136">
                  <c:v>62.3</c:v>
                </c:pt>
                <c:pt idx="137">
                  <c:v>64.510000000000005</c:v>
                </c:pt>
                <c:pt idx="138">
                  <c:v>66.599999999999994</c:v>
                </c:pt>
                <c:pt idx="139">
                  <c:v>68.25</c:v>
                </c:pt>
                <c:pt idx="140">
                  <c:v>69.5</c:v>
                </c:pt>
                <c:pt idx="141">
                  <c:v>70.73</c:v>
                </c:pt>
                <c:pt idx="142">
                  <c:v>71.790000000000006</c:v>
                </c:pt>
                <c:pt idx="143">
                  <c:v>73.55</c:v>
                </c:pt>
                <c:pt idx="144">
                  <c:v>74.900000000000006</c:v>
                </c:pt>
                <c:pt idx="145">
                  <c:v>75.94</c:v>
                </c:pt>
                <c:pt idx="146">
                  <c:v>76.75</c:v>
                </c:pt>
                <c:pt idx="147">
                  <c:v>77.36</c:v>
                </c:pt>
                <c:pt idx="148">
                  <c:v>77.81</c:v>
                </c:pt>
                <c:pt idx="149">
                  <c:v>78.14</c:v>
                </c:pt>
                <c:pt idx="150">
                  <c:v>78.36</c:v>
                </c:pt>
                <c:pt idx="151">
                  <c:v>78.489999999999995</c:v>
                </c:pt>
                <c:pt idx="152">
                  <c:v>78.540000000000006</c:v>
                </c:pt>
                <c:pt idx="153">
                  <c:v>78.53</c:v>
                </c:pt>
                <c:pt idx="154">
                  <c:v>78.349999999999994</c:v>
                </c:pt>
                <c:pt idx="155">
                  <c:v>77.88</c:v>
                </c:pt>
                <c:pt idx="156">
                  <c:v>77.209999999999994</c:v>
                </c:pt>
                <c:pt idx="157">
                  <c:v>76.400000000000006</c:v>
                </c:pt>
                <c:pt idx="158">
                  <c:v>75.489999999999995</c:v>
                </c:pt>
                <c:pt idx="159">
                  <c:v>74.510000000000005</c:v>
                </c:pt>
                <c:pt idx="160">
                  <c:v>73.48</c:v>
                </c:pt>
                <c:pt idx="161">
                  <c:v>72.41</c:v>
                </c:pt>
                <c:pt idx="162">
                  <c:v>71.33</c:v>
                </c:pt>
                <c:pt idx="163">
                  <c:v>69.17</c:v>
                </c:pt>
                <c:pt idx="164">
                  <c:v>67.069999999999993</c:v>
                </c:pt>
                <c:pt idx="165">
                  <c:v>65.099999999999994</c:v>
                </c:pt>
                <c:pt idx="166">
                  <c:v>63.29</c:v>
                </c:pt>
                <c:pt idx="167">
                  <c:v>61.67</c:v>
                </c:pt>
                <c:pt idx="168">
                  <c:v>60.26</c:v>
                </c:pt>
                <c:pt idx="169">
                  <c:v>57</c:v>
                </c:pt>
                <c:pt idx="170">
                  <c:v>54.01</c:v>
                </c:pt>
                <c:pt idx="171">
                  <c:v>51.35</c:v>
                </c:pt>
                <c:pt idx="172">
                  <c:v>48.99</c:v>
                </c:pt>
                <c:pt idx="173">
                  <c:v>46.87</c:v>
                </c:pt>
                <c:pt idx="174">
                  <c:v>44.96</c:v>
                </c:pt>
                <c:pt idx="175">
                  <c:v>43.24</c:v>
                </c:pt>
                <c:pt idx="176">
                  <c:v>41.67</c:v>
                </c:pt>
                <c:pt idx="177">
                  <c:v>40.229999999999997</c:v>
                </c:pt>
                <c:pt idx="178">
                  <c:v>38.909999999999997</c:v>
                </c:pt>
                <c:pt idx="179">
                  <c:v>37.700000000000003</c:v>
                </c:pt>
                <c:pt idx="180">
                  <c:v>35.54</c:v>
                </c:pt>
                <c:pt idx="181">
                  <c:v>33.25</c:v>
                </c:pt>
                <c:pt idx="182">
                  <c:v>31.32</c:v>
                </c:pt>
                <c:pt idx="183">
                  <c:v>29.66</c:v>
                </c:pt>
                <c:pt idx="184">
                  <c:v>28.23</c:v>
                </c:pt>
                <c:pt idx="185">
                  <c:v>26.98</c:v>
                </c:pt>
                <c:pt idx="186">
                  <c:v>25.87</c:v>
                </c:pt>
                <c:pt idx="187">
                  <c:v>24.89</c:v>
                </c:pt>
                <c:pt idx="188">
                  <c:v>24.01</c:v>
                </c:pt>
                <c:pt idx="189">
                  <c:v>22.51</c:v>
                </c:pt>
                <c:pt idx="190">
                  <c:v>21.26</c:v>
                </c:pt>
                <c:pt idx="191">
                  <c:v>20.22</c:v>
                </c:pt>
                <c:pt idx="192">
                  <c:v>19.34</c:v>
                </c:pt>
                <c:pt idx="193">
                  <c:v>18.579999999999998</c:v>
                </c:pt>
                <c:pt idx="194">
                  <c:v>17.920000000000002</c:v>
                </c:pt>
                <c:pt idx="195">
                  <c:v>16.829999999999998</c:v>
                </c:pt>
                <c:pt idx="196">
                  <c:v>15.97</c:v>
                </c:pt>
                <c:pt idx="197">
                  <c:v>15.28</c:v>
                </c:pt>
                <c:pt idx="198">
                  <c:v>14.72</c:v>
                </c:pt>
                <c:pt idx="199">
                  <c:v>14.25</c:v>
                </c:pt>
                <c:pt idx="200">
                  <c:v>13.85</c:v>
                </c:pt>
                <c:pt idx="201">
                  <c:v>13.52</c:v>
                </c:pt>
                <c:pt idx="202">
                  <c:v>13.23</c:v>
                </c:pt>
                <c:pt idx="203">
                  <c:v>12.98</c:v>
                </c:pt>
                <c:pt idx="204">
                  <c:v>12.77</c:v>
                </c:pt>
                <c:pt idx="205">
                  <c:v>12.58</c:v>
                </c:pt>
                <c:pt idx="206">
                  <c:v>12.27</c:v>
                </c:pt>
                <c:pt idx="207">
                  <c:v>11.98</c:v>
                </c:pt>
                <c:pt idx="208">
                  <c:v>11.76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D7-4AE5-A1B0-7A8DB1681002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'old238U_Fe(Te,Se)_D6'!$D$20:$D$228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1050.420168067227</c:v>
                </c:pt>
              </c:numCache>
            </c:numRef>
          </c:xVal>
          <c:yVal>
            <c:numRef>
              <c:f>'old238U_Fe(Te,Se)_D6'!$F$20:$F$228</c:f>
              <c:numCache>
                <c:formatCode>0.000E+00</c:formatCode>
                <c:ptCount val="209"/>
                <c:pt idx="0">
                  <c:v>1.827</c:v>
                </c:pt>
                <c:pt idx="1">
                  <c:v>1.921</c:v>
                </c:pt>
                <c:pt idx="2">
                  <c:v>2.0089999999999999</c:v>
                </c:pt>
                <c:pt idx="3">
                  <c:v>2.0939999999999999</c:v>
                </c:pt>
                <c:pt idx="4">
                  <c:v>2.1739999999999999</c:v>
                </c:pt>
                <c:pt idx="5">
                  <c:v>2.2519999999999998</c:v>
                </c:pt>
                <c:pt idx="6">
                  <c:v>2.3260000000000001</c:v>
                </c:pt>
                <c:pt idx="7">
                  <c:v>2.4660000000000002</c:v>
                </c:pt>
                <c:pt idx="8">
                  <c:v>2.597</c:v>
                </c:pt>
                <c:pt idx="9">
                  <c:v>2.72</c:v>
                </c:pt>
                <c:pt idx="10">
                  <c:v>2.835</c:v>
                </c:pt>
                <c:pt idx="11">
                  <c:v>2.9449999999999998</c:v>
                </c:pt>
                <c:pt idx="12">
                  <c:v>3.0489999999999999</c:v>
                </c:pt>
                <c:pt idx="13">
                  <c:v>3.2440000000000002</c:v>
                </c:pt>
                <c:pt idx="14">
                  <c:v>3.4220000000000002</c:v>
                </c:pt>
                <c:pt idx="15">
                  <c:v>3.5870000000000002</c:v>
                </c:pt>
                <c:pt idx="16">
                  <c:v>3.74</c:v>
                </c:pt>
                <c:pt idx="17">
                  <c:v>3.8839999999999999</c:v>
                </c:pt>
                <c:pt idx="18">
                  <c:v>4.0190000000000001</c:v>
                </c:pt>
                <c:pt idx="19">
                  <c:v>4.1470000000000002</c:v>
                </c:pt>
                <c:pt idx="20">
                  <c:v>4.2679999999999998</c:v>
                </c:pt>
                <c:pt idx="21">
                  <c:v>4.383</c:v>
                </c:pt>
                <c:pt idx="22">
                  <c:v>4.492</c:v>
                </c:pt>
                <c:pt idx="23">
                  <c:v>4.5970000000000004</c:v>
                </c:pt>
                <c:pt idx="24">
                  <c:v>4.7919999999999998</c:v>
                </c:pt>
                <c:pt idx="25">
                  <c:v>5.016</c:v>
                </c:pt>
                <c:pt idx="26">
                  <c:v>5.22</c:v>
                </c:pt>
                <c:pt idx="27">
                  <c:v>5.407</c:v>
                </c:pt>
                <c:pt idx="28">
                  <c:v>5.58</c:v>
                </c:pt>
                <c:pt idx="29">
                  <c:v>5.7409999999999997</c:v>
                </c:pt>
                <c:pt idx="30">
                  <c:v>5.8920000000000003</c:v>
                </c:pt>
                <c:pt idx="31">
                  <c:v>6.032</c:v>
                </c:pt>
                <c:pt idx="32">
                  <c:v>6.165</c:v>
                </c:pt>
                <c:pt idx="33">
                  <c:v>6.4080000000000004</c:v>
                </c:pt>
                <c:pt idx="34">
                  <c:v>6.6260000000000003</c:v>
                </c:pt>
                <c:pt idx="35">
                  <c:v>6.8250000000000002</c:v>
                </c:pt>
                <c:pt idx="36">
                  <c:v>7.0049999999999999</c:v>
                </c:pt>
                <c:pt idx="37">
                  <c:v>7.1710000000000003</c:v>
                </c:pt>
                <c:pt idx="38">
                  <c:v>7.3250000000000002</c:v>
                </c:pt>
                <c:pt idx="39">
                  <c:v>7.5990000000000002</c:v>
                </c:pt>
                <c:pt idx="40">
                  <c:v>7.8369999999999997</c:v>
                </c:pt>
                <c:pt idx="41">
                  <c:v>8.048</c:v>
                </c:pt>
                <c:pt idx="42">
                  <c:v>8.234</c:v>
                </c:pt>
                <c:pt idx="43">
                  <c:v>8.4019999999999992</c:v>
                </c:pt>
                <c:pt idx="44">
                  <c:v>8.5530000000000008</c:v>
                </c:pt>
                <c:pt idx="45">
                  <c:v>8.6890000000000001</c:v>
                </c:pt>
                <c:pt idx="46">
                  <c:v>8.8140000000000001</c:v>
                </c:pt>
                <c:pt idx="47">
                  <c:v>8.9280000000000008</c:v>
                </c:pt>
                <c:pt idx="48">
                  <c:v>9.032</c:v>
                </c:pt>
                <c:pt idx="49">
                  <c:v>9.1280000000000001</c:v>
                </c:pt>
                <c:pt idx="50">
                  <c:v>9.298</c:v>
                </c:pt>
                <c:pt idx="51">
                  <c:v>9.4770000000000003</c:v>
                </c:pt>
                <c:pt idx="52">
                  <c:v>9.6259999999999994</c:v>
                </c:pt>
                <c:pt idx="53">
                  <c:v>9.7509999999999994</c:v>
                </c:pt>
                <c:pt idx="54">
                  <c:v>9.8559999999999999</c:v>
                </c:pt>
                <c:pt idx="55">
                  <c:v>9.9450000000000003</c:v>
                </c:pt>
                <c:pt idx="56">
                  <c:v>10.02</c:v>
                </c:pt>
                <c:pt idx="57">
                  <c:v>10.08</c:v>
                </c:pt>
                <c:pt idx="58">
                  <c:v>10.14</c:v>
                </c:pt>
                <c:pt idx="59">
                  <c:v>10.220000000000001</c:v>
                </c:pt>
                <c:pt idx="60">
                  <c:v>10.28</c:v>
                </c:pt>
                <c:pt idx="61">
                  <c:v>10.32</c:v>
                </c:pt>
                <c:pt idx="62">
                  <c:v>10.34</c:v>
                </c:pt>
                <c:pt idx="63">
                  <c:v>10.34</c:v>
                </c:pt>
                <c:pt idx="64">
                  <c:v>10.34</c:v>
                </c:pt>
                <c:pt idx="65">
                  <c:v>10.31</c:v>
                </c:pt>
                <c:pt idx="66">
                  <c:v>10.26</c:v>
                </c:pt>
                <c:pt idx="67">
                  <c:v>10.19</c:v>
                </c:pt>
                <c:pt idx="68">
                  <c:v>10.119999999999999</c:v>
                </c:pt>
                <c:pt idx="69">
                  <c:v>10.029999999999999</c:v>
                </c:pt>
                <c:pt idx="70">
                  <c:v>9.9380000000000006</c:v>
                </c:pt>
                <c:pt idx="71">
                  <c:v>9.843</c:v>
                </c:pt>
                <c:pt idx="72">
                  <c:v>9.7469999999999999</c:v>
                </c:pt>
                <c:pt idx="73">
                  <c:v>9.6489999999999991</c:v>
                </c:pt>
                <c:pt idx="74">
                  <c:v>9.5510000000000002</c:v>
                </c:pt>
                <c:pt idx="75">
                  <c:v>9.4529999999999994</c:v>
                </c:pt>
                <c:pt idx="76">
                  <c:v>9.2590000000000003</c:v>
                </c:pt>
                <c:pt idx="77">
                  <c:v>9.0229999999999997</c:v>
                </c:pt>
                <c:pt idx="78">
                  <c:v>8.7959999999999994</c:v>
                </c:pt>
                <c:pt idx="79">
                  <c:v>8.5790000000000006</c:v>
                </c:pt>
                <c:pt idx="80">
                  <c:v>8.3719999999999999</c:v>
                </c:pt>
                <c:pt idx="81">
                  <c:v>8.1750000000000007</c:v>
                </c:pt>
                <c:pt idx="82">
                  <c:v>7.9880000000000004</c:v>
                </c:pt>
                <c:pt idx="83">
                  <c:v>7.81</c:v>
                </c:pt>
                <c:pt idx="84">
                  <c:v>7.64</c:v>
                </c:pt>
                <c:pt idx="85">
                  <c:v>7.3250000000000002</c:v>
                </c:pt>
                <c:pt idx="86">
                  <c:v>7.0380000000000003</c:v>
                </c:pt>
                <c:pt idx="87">
                  <c:v>6.7770000000000001</c:v>
                </c:pt>
                <c:pt idx="88">
                  <c:v>6.5369999999999999</c:v>
                </c:pt>
                <c:pt idx="89">
                  <c:v>6.3159999999999998</c:v>
                </c:pt>
                <c:pt idx="90">
                  <c:v>6.1120000000000001</c:v>
                </c:pt>
                <c:pt idx="91">
                  <c:v>5.7480000000000002</c:v>
                </c:pt>
                <c:pt idx="92">
                  <c:v>5.431</c:v>
                </c:pt>
                <c:pt idx="93">
                  <c:v>5.1529999999999996</c:v>
                </c:pt>
                <c:pt idx="94">
                  <c:v>4.9059999999999997</c:v>
                </c:pt>
                <c:pt idx="95">
                  <c:v>4.6859999999999999</c:v>
                </c:pt>
                <c:pt idx="96">
                  <c:v>4.4870000000000001</c:v>
                </c:pt>
                <c:pt idx="97">
                  <c:v>4.3079999999999998</c:v>
                </c:pt>
                <c:pt idx="98">
                  <c:v>4.1440000000000001</c:v>
                </c:pt>
                <c:pt idx="99">
                  <c:v>3.9940000000000002</c:v>
                </c:pt>
                <c:pt idx="100">
                  <c:v>3.8570000000000002</c:v>
                </c:pt>
                <c:pt idx="101">
                  <c:v>3.73</c:v>
                </c:pt>
                <c:pt idx="102">
                  <c:v>3.5030000000000001</c:v>
                </c:pt>
                <c:pt idx="103">
                  <c:v>3.26</c:v>
                </c:pt>
                <c:pt idx="104">
                  <c:v>3.0539999999999998</c:v>
                </c:pt>
                <c:pt idx="105">
                  <c:v>2.875</c:v>
                </c:pt>
                <c:pt idx="106">
                  <c:v>2.7189999999999999</c:v>
                </c:pt>
                <c:pt idx="107">
                  <c:v>2.581</c:v>
                </c:pt>
                <c:pt idx="108">
                  <c:v>2.4580000000000002</c:v>
                </c:pt>
                <c:pt idx="109">
                  <c:v>2.3479999999999999</c:v>
                </c:pt>
                <c:pt idx="110">
                  <c:v>2.2480000000000002</c:v>
                </c:pt>
                <c:pt idx="111">
                  <c:v>2.0750000000000002</c:v>
                </c:pt>
                <c:pt idx="112">
                  <c:v>1.93</c:v>
                </c:pt>
                <c:pt idx="113">
                  <c:v>1.806</c:v>
                </c:pt>
                <c:pt idx="114">
                  <c:v>1.698</c:v>
                </c:pt>
                <c:pt idx="115">
                  <c:v>1.6040000000000001</c:v>
                </c:pt>
                <c:pt idx="116">
                  <c:v>1.5209999999999999</c:v>
                </c:pt>
                <c:pt idx="117">
                  <c:v>1.381</c:v>
                </c:pt>
                <c:pt idx="118">
                  <c:v>1.2669999999999999</c:v>
                </c:pt>
                <c:pt idx="119">
                  <c:v>1.1719999999999999</c:v>
                </c:pt>
                <c:pt idx="120">
                  <c:v>1.0920000000000001</c:v>
                </c:pt>
                <c:pt idx="121">
                  <c:v>1.0229999999999999</c:v>
                </c:pt>
                <c:pt idx="122">
                  <c:v>0.96250000000000002</c:v>
                </c:pt>
                <c:pt idx="123">
                  <c:v>0.90980000000000005</c:v>
                </c:pt>
                <c:pt idx="124">
                  <c:v>0.86309999999999998</c:v>
                </c:pt>
                <c:pt idx="125">
                  <c:v>0.82140000000000002</c:v>
                </c:pt>
                <c:pt idx="126">
                  <c:v>0.78380000000000005</c:v>
                </c:pt>
                <c:pt idx="127">
                  <c:v>0.74990000000000001</c:v>
                </c:pt>
                <c:pt idx="128">
                  <c:v>0.69089999999999996</c:v>
                </c:pt>
                <c:pt idx="129">
                  <c:v>0.63</c:v>
                </c:pt>
                <c:pt idx="130">
                  <c:v>0.57979999999999998</c:v>
                </c:pt>
                <c:pt idx="131">
                  <c:v>0.53769999999999996</c:v>
                </c:pt>
                <c:pt idx="132">
                  <c:v>0.50170000000000003</c:v>
                </c:pt>
                <c:pt idx="133">
                  <c:v>0.47060000000000002</c:v>
                </c:pt>
                <c:pt idx="134">
                  <c:v>0.44340000000000002</c:v>
                </c:pt>
                <c:pt idx="135">
                  <c:v>0.4194</c:v>
                </c:pt>
                <c:pt idx="136">
                  <c:v>0.39810000000000001</c:v>
                </c:pt>
                <c:pt idx="137">
                  <c:v>0.36180000000000001</c:v>
                </c:pt>
                <c:pt idx="138">
                  <c:v>0.33210000000000001</c:v>
                </c:pt>
                <c:pt idx="139">
                  <c:v>0.30709999999999998</c:v>
                </c:pt>
                <c:pt idx="140">
                  <c:v>0.28589999999999999</c:v>
                </c:pt>
                <c:pt idx="141">
                  <c:v>0.26769999999999999</c:v>
                </c:pt>
                <c:pt idx="142">
                  <c:v>0.25180000000000002</c:v>
                </c:pt>
                <c:pt idx="143">
                  <c:v>0.22539999999999999</c:v>
                </c:pt>
                <c:pt idx="144">
                  <c:v>0.20430000000000001</c:v>
                </c:pt>
                <c:pt idx="145">
                  <c:v>0.18709999999999999</c:v>
                </c:pt>
                <c:pt idx="146">
                  <c:v>0.17269999999999999</c:v>
                </c:pt>
                <c:pt idx="147">
                  <c:v>0.1605</c:v>
                </c:pt>
                <c:pt idx="148">
                  <c:v>0.15</c:v>
                </c:pt>
                <c:pt idx="149">
                  <c:v>0.1409</c:v>
                </c:pt>
                <c:pt idx="150">
                  <c:v>0.13289999999999999</c:v>
                </c:pt>
                <c:pt idx="151">
                  <c:v>0.1258</c:v>
                </c:pt>
                <c:pt idx="152">
                  <c:v>0.1195</c:v>
                </c:pt>
                <c:pt idx="153">
                  <c:v>0.1138</c:v>
                </c:pt>
                <c:pt idx="154">
                  <c:v>0.104</c:v>
                </c:pt>
                <c:pt idx="155">
                  <c:v>9.4060000000000005E-2</c:v>
                </c:pt>
                <c:pt idx="156">
                  <c:v>8.5930000000000006E-2</c:v>
                </c:pt>
                <c:pt idx="157">
                  <c:v>7.9170000000000004E-2</c:v>
                </c:pt>
                <c:pt idx="158">
                  <c:v>7.3450000000000001E-2</c:v>
                </c:pt>
                <c:pt idx="159">
                  <c:v>6.8540000000000004E-2</c:v>
                </c:pt>
                <c:pt idx="160">
                  <c:v>6.429E-2</c:v>
                </c:pt>
                <c:pt idx="161">
                  <c:v>6.055E-2</c:v>
                </c:pt>
                <c:pt idx="162">
                  <c:v>5.7259999999999998E-2</c:v>
                </c:pt>
                <c:pt idx="163">
                  <c:v>5.169E-2</c:v>
                </c:pt>
                <c:pt idx="164">
                  <c:v>4.7149999999999997E-2</c:v>
                </c:pt>
                <c:pt idx="165">
                  <c:v>4.3389999999999998E-2</c:v>
                </c:pt>
                <c:pt idx="166">
                  <c:v>4.0210000000000003E-2</c:v>
                </c:pt>
                <c:pt idx="167">
                  <c:v>3.7490000000000002E-2</c:v>
                </c:pt>
                <c:pt idx="168">
                  <c:v>3.5130000000000002E-2</c:v>
                </c:pt>
                <c:pt idx="169">
                  <c:v>3.124E-2</c:v>
                </c:pt>
                <c:pt idx="170">
                  <c:v>2.8160000000000001E-2</c:v>
                </c:pt>
                <c:pt idx="171">
                  <c:v>2.5659999999999999E-2</c:v>
                </c:pt>
                <c:pt idx="172">
                  <c:v>2.359E-2</c:v>
                </c:pt>
                <c:pt idx="173">
                  <c:v>2.1839999999999998E-2</c:v>
                </c:pt>
                <c:pt idx="174">
                  <c:v>2.035E-2</c:v>
                </c:pt>
                <c:pt idx="175">
                  <c:v>1.9050000000000001E-2</c:v>
                </c:pt>
                <c:pt idx="176">
                  <c:v>1.7919999999999998E-2</c:v>
                </c:pt>
                <c:pt idx="177">
                  <c:v>1.6920000000000001E-2</c:v>
                </c:pt>
                <c:pt idx="178">
                  <c:v>1.6039999999999999E-2</c:v>
                </c:pt>
                <c:pt idx="179">
                  <c:v>1.524E-2</c:v>
                </c:pt>
                <c:pt idx="180">
                  <c:v>1.387E-2</c:v>
                </c:pt>
                <c:pt idx="181">
                  <c:v>1.2489999999999999E-2</c:v>
                </c:pt>
                <c:pt idx="182">
                  <c:v>1.137E-2</c:v>
                </c:pt>
                <c:pt idx="183">
                  <c:v>1.044E-2</c:v>
                </c:pt>
                <c:pt idx="184">
                  <c:v>9.6550000000000004E-3</c:v>
                </c:pt>
                <c:pt idx="185">
                  <c:v>8.9859999999999992E-3</c:v>
                </c:pt>
                <c:pt idx="186">
                  <c:v>8.4080000000000005E-3</c:v>
                </c:pt>
                <c:pt idx="187">
                  <c:v>7.9030000000000003E-3</c:v>
                </c:pt>
                <c:pt idx="188">
                  <c:v>7.4570000000000001E-3</c:v>
                </c:pt>
                <c:pt idx="189">
                  <c:v>6.7070000000000003E-3</c:v>
                </c:pt>
                <c:pt idx="190">
                  <c:v>6.1000000000000004E-3</c:v>
                </c:pt>
                <c:pt idx="191">
                  <c:v>5.5970000000000004E-3</c:v>
                </c:pt>
                <c:pt idx="192">
                  <c:v>5.1739999999999998E-3</c:v>
                </c:pt>
                <c:pt idx="193">
                  <c:v>4.8129999999999996E-3</c:v>
                </c:pt>
                <c:pt idx="194">
                  <c:v>4.5009999999999998E-3</c:v>
                </c:pt>
                <c:pt idx="195">
                  <c:v>3.9880000000000002E-3</c:v>
                </c:pt>
                <c:pt idx="196">
                  <c:v>3.5839999999999999E-3</c:v>
                </c:pt>
                <c:pt idx="197">
                  <c:v>3.2569999999999999E-3</c:v>
                </c:pt>
                <c:pt idx="198">
                  <c:v>2.9870000000000001E-3</c:v>
                </c:pt>
                <c:pt idx="199">
                  <c:v>2.7599999999999999E-3</c:v>
                </c:pt>
                <c:pt idx="200">
                  <c:v>2.5660000000000001E-3</c:v>
                </c:pt>
                <c:pt idx="201">
                  <c:v>2.3990000000000001E-3</c:v>
                </c:pt>
                <c:pt idx="202">
                  <c:v>2.2529999999999998E-3</c:v>
                </c:pt>
                <c:pt idx="203">
                  <c:v>2.124E-3</c:v>
                </c:pt>
                <c:pt idx="204">
                  <c:v>2.0100000000000001E-3</c:v>
                </c:pt>
                <c:pt idx="205">
                  <c:v>1.9070000000000001E-3</c:v>
                </c:pt>
                <c:pt idx="206">
                  <c:v>1.732E-3</c:v>
                </c:pt>
                <c:pt idx="207">
                  <c:v>1.5560000000000001E-3</c:v>
                </c:pt>
                <c:pt idx="208">
                  <c:v>1.413E-3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9D7-4AE5-A1B0-7A8DB1681002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'old238U_Fe(Te,Se)_D6'!$D$20:$D$228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1050.420168067227</c:v>
                </c:pt>
              </c:numCache>
            </c:numRef>
          </c:xVal>
          <c:yVal>
            <c:numRef>
              <c:f>'old238U_Fe(Te,Se)_D6'!$G$20:$G$228</c:f>
              <c:numCache>
                <c:formatCode>0.000E+00</c:formatCode>
                <c:ptCount val="209"/>
                <c:pt idx="0">
                  <c:v>1.9569999999999999</c:v>
                </c:pt>
                <c:pt idx="1">
                  <c:v>2.0573000000000001</c:v>
                </c:pt>
                <c:pt idx="2">
                  <c:v>2.1513999999999998</c:v>
                </c:pt>
                <c:pt idx="3">
                  <c:v>2.2422</c:v>
                </c:pt>
                <c:pt idx="4">
                  <c:v>2.3277999999999999</c:v>
                </c:pt>
                <c:pt idx="5">
                  <c:v>2.4112</c:v>
                </c:pt>
                <c:pt idx="6">
                  <c:v>2.4904000000000002</c:v>
                </c:pt>
                <c:pt idx="7">
                  <c:v>2.6403000000000003</c:v>
                </c:pt>
                <c:pt idx="8">
                  <c:v>2.7808000000000002</c:v>
                </c:pt>
                <c:pt idx="9">
                  <c:v>2.9127000000000001</c:v>
                </c:pt>
                <c:pt idx="10">
                  <c:v>3.0362999999999998</c:v>
                </c:pt>
                <c:pt idx="11">
                  <c:v>3.1544999999999996</c:v>
                </c:pt>
                <c:pt idx="12">
                  <c:v>3.2664</c:v>
                </c:pt>
                <c:pt idx="13">
                  <c:v>3.4765000000000001</c:v>
                </c:pt>
                <c:pt idx="14">
                  <c:v>3.6686000000000001</c:v>
                </c:pt>
                <c:pt idx="15">
                  <c:v>3.8469000000000002</c:v>
                </c:pt>
                <c:pt idx="16">
                  <c:v>4.0125999999999999</c:v>
                </c:pt>
                <c:pt idx="17">
                  <c:v>4.1687000000000003</c:v>
                </c:pt>
                <c:pt idx="18">
                  <c:v>4.3153000000000006</c:v>
                </c:pt>
                <c:pt idx="19">
                  <c:v>4.4545000000000003</c:v>
                </c:pt>
                <c:pt idx="20">
                  <c:v>4.5862999999999996</c:v>
                </c:pt>
                <c:pt idx="21">
                  <c:v>4.7118000000000002</c:v>
                </c:pt>
                <c:pt idx="22">
                  <c:v>4.8308999999999997</c:v>
                </c:pt>
                <c:pt idx="23">
                  <c:v>4.9457000000000004</c:v>
                </c:pt>
                <c:pt idx="24">
                  <c:v>5.1596000000000002</c:v>
                </c:pt>
                <c:pt idx="25">
                  <c:v>5.4058999999999999</c:v>
                </c:pt>
                <c:pt idx="26">
                  <c:v>5.6308999999999996</c:v>
                </c:pt>
                <c:pt idx="27">
                  <c:v>5.8380000000000001</c:v>
                </c:pt>
                <c:pt idx="28">
                  <c:v>6.0301999999999998</c:v>
                </c:pt>
                <c:pt idx="29">
                  <c:v>6.2094999999999994</c:v>
                </c:pt>
                <c:pt idx="30">
                  <c:v>6.3782000000000005</c:v>
                </c:pt>
                <c:pt idx="31">
                  <c:v>6.5353000000000003</c:v>
                </c:pt>
                <c:pt idx="32">
                  <c:v>6.6848000000000001</c:v>
                </c:pt>
                <c:pt idx="33">
                  <c:v>6.9593000000000007</c:v>
                </c:pt>
                <c:pt idx="34">
                  <c:v>7.2072000000000003</c:v>
                </c:pt>
                <c:pt idx="35">
                  <c:v>7.4344999999999999</c:v>
                </c:pt>
                <c:pt idx="36">
                  <c:v>7.6416000000000004</c:v>
                </c:pt>
                <c:pt idx="37">
                  <c:v>7.8336000000000006</c:v>
                </c:pt>
                <c:pt idx="38">
                  <c:v>8.0126000000000008</c:v>
                </c:pt>
                <c:pt idx="39">
                  <c:v>8.3340999999999994</c:v>
                </c:pt>
                <c:pt idx="40">
                  <c:v>8.6166999999999998</c:v>
                </c:pt>
                <c:pt idx="41">
                  <c:v>8.8698999999999995</c:v>
                </c:pt>
                <c:pt idx="42">
                  <c:v>9.0960000000000001</c:v>
                </c:pt>
                <c:pt idx="43">
                  <c:v>9.3022999999999989</c:v>
                </c:pt>
                <c:pt idx="44">
                  <c:v>9.4901000000000018</c:v>
                </c:pt>
                <c:pt idx="45">
                  <c:v>9.6615000000000002</c:v>
                </c:pt>
                <c:pt idx="46">
                  <c:v>9.8209999999999997</c:v>
                </c:pt>
                <c:pt idx="47">
                  <c:v>9.968</c:v>
                </c:pt>
                <c:pt idx="48">
                  <c:v>10.103999999999999</c:v>
                </c:pt>
                <c:pt idx="49">
                  <c:v>10.231</c:v>
                </c:pt>
                <c:pt idx="50">
                  <c:v>10.46</c:v>
                </c:pt>
                <c:pt idx="51">
                  <c:v>10.71</c:v>
                </c:pt>
                <c:pt idx="52">
                  <c:v>10.926</c:v>
                </c:pt>
                <c:pt idx="53">
                  <c:v>11.113999999999999</c:v>
                </c:pt>
                <c:pt idx="54">
                  <c:v>11.28</c:v>
                </c:pt>
                <c:pt idx="55">
                  <c:v>11.427</c:v>
                </c:pt>
                <c:pt idx="56">
                  <c:v>11.558</c:v>
                </c:pt>
                <c:pt idx="57">
                  <c:v>11.672000000000001</c:v>
                </c:pt>
                <c:pt idx="58">
                  <c:v>11.784000000000001</c:v>
                </c:pt>
                <c:pt idx="59">
                  <c:v>11.963000000000001</c:v>
                </c:pt>
                <c:pt idx="60">
                  <c:v>12.059999999999999</c:v>
                </c:pt>
                <c:pt idx="61">
                  <c:v>12.116</c:v>
                </c:pt>
                <c:pt idx="62">
                  <c:v>12.183999999999999</c:v>
                </c:pt>
                <c:pt idx="63">
                  <c:v>12.25</c:v>
                </c:pt>
                <c:pt idx="64">
                  <c:v>12.326000000000001</c:v>
                </c:pt>
                <c:pt idx="65">
                  <c:v>12.469000000000001</c:v>
                </c:pt>
                <c:pt idx="66">
                  <c:v>12.597999999999999</c:v>
                </c:pt>
                <c:pt idx="67">
                  <c:v>12.692</c:v>
                </c:pt>
                <c:pt idx="68">
                  <c:v>12.764999999999999</c:v>
                </c:pt>
                <c:pt idx="69">
                  <c:v>12.798999999999999</c:v>
                </c:pt>
                <c:pt idx="70">
                  <c:v>12.814</c:v>
                </c:pt>
                <c:pt idx="71">
                  <c:v>12.814</c:v>
                </c:pt>
                <c:pt idx="72">
                  <c:v>12.802</c:v>
                </c:pt>
                <c:pt idx="73">
                  <c:v>12.780999999999999</c:v>
                </c:pt>
                <c:pt idx="74">
                  <c:v>12.755000000000001</c:v>
                </c:pt>
                <c:pt idx="75">
                  <c:v>12.724</c:v>
                </c:pt>
                <c:pt idx="76">
                  <c:v>12.658000000000001</c:v>
                </c:pt>
                <c:pt idx="77">
                  <c:v>12.576000000000001</c:v>
                </c:pt>
                <c:pt idx="78">
                  <c:v>12.501999999999999</c:v>
                </c:pt>
                <c:pt idx="79">
                  <c:v>12.440000000000001</c:v>
                </c:pt>
                <c:pt idx="80">
                  <c:v>12.39</c:v>
                </c:pt>
                <c:pt idx="81">
                  <c:v>12.353000000000002</c:v>
                </c:pt>
                <c:pt idx="82">
                  <c:v>12.327000000000002</c:v>
                </c:pt>
                <c:pt idx="83">
                  <c:v>12.309999999999999</c:v>
                </c:pt>
                <c:pt idx="84">
                  <c:v>12.300999999999998</c:v>
                </c:pt>
                <c:pt idx="85">
                  <c:v>12.303000000000001</c:v>
                </c:pt>
                <c:pt idx="86">
                  <c:v>12.321999999999999</c:v>
                </c:pt>
                <c:pt idx="87">
                  <c:v>12.352</c:v>
                </c:pt>
                <c:pt idx="88">
                  <c:v>12.385</c:v>
                </c:pt>
                <c:pt idx="89">
                  <c:v>12.417999999999999</c:v>
                </c:pt>
                <c:pt idx="90">
                  <c:v>12.45</c:v>
                </c:pt>
                <c:pt idx="91">
                  <c:v>12.5</c:v>
                </c:pt>
                <c:pt idx="92">
                  <c:v>12.529</c:v>
                </c:pt>
                <c:pt idx="93">
                  <c:v>12.538</c:v>
                </c:pt>
                <c:pt idx="94">
                  <c:v>12.53</c:v>
                </c:pt>
                <c:pt idx="95">
                  <c:v>12.51</c:v>
                </c:pt>
                <c:pt idx="96">
                  <c:v>12.481999999999999</c:v>
                </c:pt>
                <c:pt idx="97">
                  <c:v>12.451000000000001</c:v>
                </c:pt>
                <c:pt idx="98">
                  <c:v>12.42</c:v>
                </c:pt>
                <c:pt idx="99">
                  <c:v>12.392999999999999</c:v>
                </c:pt>
                <c:pt idx="100">
                  <c:v>12.373999999999999</c:v>
                </c:pt>
                <c:pt idx="101">
                  <c:v>12.362</c:v>
                </c:pt>
                <c:pt idx="102">
                  <c:v>12.370000000000001</c:v>
                </c:pt>
                <c:pt idx="103">
                  <c:v>12.448</c:v>
                </c:pt>
                <c:pt idx="104">
                  <c:v>12.608000000000001</c:v>
                </c:pt>
                <c:pt idx="105">
                  <c:v>12.848000000000001</c:v>
                </c:pt>
                <c:pt idx="106">
                  <c:v>13.158999999999999</c:v>
                </c:pt>
                <c:pt idx="107">
                  <c:v>13.551</c:v>
                </c:pt>
                <c:pt idx="108">
                  <c:v>13.988</c:v>
                </c:pt>
                <c:pt idx="109">
                  <c:v>14.488</c:v>
                </c:pt>
                <c:pt idx="110">
                  <c:v>15.027999999999999</c:v>
                </c:pt>
                <c:pt idx="111">
                  <c:v>16.215</c:v>
                </c:pt>
                <c:pt idx="112">
                  <c:v>17.510000000000002</c:v>
                </c:pt>
                <c:pt idx="113">
                  <c:v>18.866</c:v>
                </c:pt>
                <c:pt idx="114">
                  <c:v>20.248000000000001</c:v>
                </c:pt>
                <c:pt idx="115">
                  <c:v>21.643999999999998</c:v>
                </c:pt>
                <c:pt idx="116">
                  <c:v>23.041</c:v>
                </c:pt>
                <c:pt idx="117">
                  <c:v>25.760999999999999</c:v>
                </c:pt>
                <c:pt idx="118">
                  <c:v>28.346999999999998</c:v>
                </c:pt>
                <c:pt idx="119">
                  <c:v>30.792000000000002</c:v>
                </c:pt>
                <c:pt idx="120">
                  <c:v>33.072000000000003</c:v>
                </c:pt>
                <c:pt idx="121">
                  <c:v>35.203000000000003</c:v>
                </c:pt>
                <c:pt idx="122">
                  <c:v>37.182499999999997</c:v>
                </c:pt>
                <c:pt idx="123">
                  <c:v>39.019799999999996</c:v>
                </c:pt>
                <c:pt idx="124">
                  <c:v>40.7331</c:v>
                </c:pt>
                <c:pt idx="125">
                  <c:v>42.331399999999995</c:v>
                </c:pt>
                <c:pt idx="126">
                  <c:v>43.823799999999999</c:v>
                </c:pt>
                <c:pt idx="127">
                  <c:v>45.219899999999996</c:v>
                </c:pt>
                <c:pt idx="128">
                  <c:v>47.760899999999999</c:v>
                </c:pt>
                <c:pt idx="129">
                  <c:v>50.53</c:v>
                </c:pt>
                <c:pt idx="130">
                  <c:v>52.939799999999998</c:v>
                </c:pt>
                <c:pt idx="131">
                  <c:v>55.057700000000004</c:v>
                </c:pt>
                <c:pt idx="132">
                  <c:v>56.931699999999999</c:v>
                </c:pt>
                <c:pt idx="133">
                  <c:v>58.6006</c:v>
                </c:pt>
                <c:pt idx="134">
                  <c:v>60.103399999999993</c:v>
                </c:pt>
                <c:pt idx="135">
                  <c:v>61.4694</c:v>
                </c:pt>
                <c:pt idx="136">
                  <c:v>62.698099999999997</c:v>
                </c:pt>
                <c:pt idx="137">
                  <c:v>64.871800000000007</c:v>
                </c:pt>
                <c:pt idx="138">
                  <c:v>66.932099999999991</c:v>
                </c:pt>
                <c:pt idx="139">
                  <c:v>68.557100000000005</c:v>
                </c:pt>
                <c:pt idx="140">
                  <c:v>69.785899999999998</c:v>
                </c:pt>
                <c:pt idx="141">
                  <c:v>70.997700000000009</c:v>
                </c:pt>
                <c:pt idx="142">
                  <c:v>72.041800000000009</c:v>
                </c:pt>
                <c:pt idx="143">
                  <c:v>73.775399999999991</c:v>
                </c:pt>
                <c:pt idx="144">
                  <c:v>75.104300000000009</c:v>
                </c:pt>
                <c:pt idx="145">
                  <c:v>76.127099999999999</c:v>
                </c:pt>
                <c:pt idx="146">
                  <c:v>76.922700000000006</c:v>
                </c:pt>
                <c:pt idx="147">
                  <c:v>77.520499999999998</c:v>
                </c:pt>
                <c:pt idx="148">
                  <c:v>77.960000000000008</c:v>
                </c:pt>
                <c:pt idx="149">
                  <c:v>78.280900000000003</c:v>
                </c:pt>
                <c:pt idx="150">
                  <c:v>78.492900000000006</c:v>
                </c:pt>
                <c:pt idx="151">
                  <c:v>78.615799999999993</c:v>
                </c:pt>
                <c:pt idx="152">
                  <c:v>78.659500000000008</c:v>
                </c:pt>
                <c:pt idx="153">
                  <c:v>78.643799999999999</c:v>
                </c:pt>
                <c:pt idx="154">
                  <c:v>78.453999999999994</c:v>
                </c:pt>
                <c:pt idx="155">
                  <c:v>77.974059999999994</c:v>
                </c:pt>
                <c:pt idx="156">
                  <c:v>77.295929999999998</c:v>
                </c:pt>
                <c:pt idx="157">
                  <c:v>76.479170000000011</c:v>
                </c:pt>
                <c:pt idx="158">
                  <c:v>75.563449999999989</c:v>
                </c:pt>
                <c:pt idx="159">
                  <c:v>74.578540000000004</c:v>
                </c:pt>
                <c:pt idx="160">
                  <c:v>73.544290000000004</c:v>
                </c:pt>
                <c:pt idx="161">
                  <c:v>72.470550000000003</c:v>
                </c:pt>
                <c:pt idx="162">
                  <c:v>71.387259999999998</c:v>
                </c:pt>
                <c:pt idx="163">
                  <c:v>69.221689999999995</c:v>
                </c:pt>
                <c:pt idx="164">
                  <c:v>67.117149999999995</c:v>
                </c:pt>
                <c:pt idx="165">
                  <c:v>65.143389999999997</c:v>
                </c:pt>
                <c:pt idx="166">
                  <c:v>63.330210000000001</c:v>
                </c:pt>
                <c:pt idx="167">
                  <c:v>61.70749</c:v>
                </c:pt>
                <c:pt idx="168">
                  <c:v>60.29513</c:v>
                </c:pt>
                <c:pt idx="169">
                  <c:v>57.031239999999997</c:v>
                </c:pt>
                <c:pt idx="170">
                  <c:v>54.038159999999998</c:v>
                </c:pt>
                <c:pt idx="171">
                  <c:v>51.375660000000003</c:v>
                </c:pt>
                <c:pt idx="172">
                  <c:v>49.013590000000001</c:v>
                </c:pt>
                <c:pt idx="173">
                  <c:v>46.891839999999995</c:v>
                </c:pt>
                <c:pt idx="174">
                  <c:v>44.980350000000001</c:v>
                </c:pt>
                <c:pt idx="175">
                  <c:v>43.259050000000002</c:v>
                </c:pt>
                <c:pt idx="176">
                  <c:v>41.687919999999998</c:v>
                </c:pt>
                <c:pt idx="177">
                  <c:v>40.246919999999996</c:v>
                </c:pt>
                <c:pt idx="178">
                  <c:v>38.926039999999993</c:v>
                </c:pt>
                <c:pt idx="179">
                  <c:v>37.715240000000001</c:v>
                </c:pt>
                <c:pt idx="180">
                  <c:v>35.553869999999996</c:v>
                </c:pt>
                <c:pt idx="181">
                  <c:v>33.26249</c:v>
                </c:pt>
                <c:pt idx="182">
                  <c:v>31.33137</c:v>
                </c:pt>
                <c:pt idx="183">
                  <c:v>29.670439999999999</c:v>
                </c:pt>
                <c:pt idx="184">
                  <c:v>28.239654999999999</c:v>
                </c:pt>
                <c:pt idx="185">
                  <c:v>26.988986000000001</c:v>
                </c:pt>
                <c:pt idx="186">
                  <c:v>25.878408</c:v>
                </c:pt>
                <c:pt idx="187">
                  <c:v>24.897902999999999</c:v>
                </c:pt>
                <c:pt idx="188">
                  <c:v>24.017457</c:v>
                </c:pt>
                <c:pt idx="189">
                  <c:v>22.516707</c:v>
                </c:pt>
                <c:pt idx="190">
                  <c:v>21.266100000000002</c:v>
                </c:pt>
                <c:pt idx="191">
                  <c:v>20.225597</c:v>
                </c:pt>
                <c:pt idx="192">
                  <c:v>19.345174</c:v>
                </c:pt>
                <c:pt idx="193">
                  <c:v>18.584812999999997</c:v>
                </c:pt>
                <c:pt idx="194">
                  <c:v>17.924501000000003</c:v>
                </c:pt>
                <c:pt idx="195">
                  <c:v>16.833987999999998</c:v>
                </c:pt>
                <c:pt idx="196">
                  <c:v>15.973584000000001</c:v>
                </c:pt>
                <c:pt idx="197">
                  <c:v>15.283256999999999</c:v>
                </c:pt>
                <c:pt idx="198">
                  <c:v>14.722987</c:v>
                </c:pt>
                <c:pt idx="199">
                  <c:v>14.25276</c:v>
                </c:pt>
                <c:pt idx="200">
                  <c:v>13.852565999999999</c:v>
                </c:pt>
                <c:pt idx="201">
                  <c:v>13.522399</c:v>
                </c:pt>
                <c:pt idx="202">
                  <c:v>13.232253</c:v>
                </c:pt>
                <c:pt idx="203">
                  <c:v>12.982124000000001</c:v>
                </c:pt>
                <c:pt idx="204">
                  <c:v>12.77201</c:v>
                </c:pt>
                <c:pt idx="205">
                  <c:v>12.581906999999999</c:v>
                </c:pt>
                <c:pt idx="206">
                  <c:v>12.271732</c:v>
                </c:pt>
                <c:pt idx="207">
                  <c:v>11.981556000000001</c:v>
                </c:pt>
                <c:pt idx="208">
                  <c:v>11.761412999999999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9D7-4AE5-A1B0-7A8DB1681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22232"/>
        <c:axId val="639828112"/>
      </c:scatterChart>
      <c:valAx>
        <c:axId val="63982223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28112"/>
        <c:crosses val="autoZero"/>
        <c:crossBetween val="midCat"/>
        <c:majorUnit val="10"/>
      </c:valAx>
      <c:valAx>
        <c:axId val="639828112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2223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934128569749676"/>
          <c:y val="0.31356847954135397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'old238U_Fe(Te,Se)_D6'!$P$5</c:f>
          <c:strCache>
            <c:ptCount val="1"/>
            <c:pt idx="0">
              <c:v>old238U_Fe(Te,Se)_D6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'old238U_Fe(Te,Se)_D6'!$D$20:$D$228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1050.420168067227</c:v>
                </c:pt>
              </c:numCache>
            </c:numRef>
          </c:xVal>
          <c:yVal>
            <c:numRef>
              <c:f>'old238U_Fe(Te,Se)_D6'!$J$20:$J$228</c:f>
              <c:numCache>
                <c:formatCode>0.000</c:formatCode>
                <c:ptCount val="209"/>
                <c:pt idx="0">
                  <c:v>3.5999999999999999E-3</c:v>
                </c:pt>
                <c:pt idx="1">
                  <c:v>3.8E-3</c:v>
                </c:pt>
                <c:pt idx="2">
                  <c:v>3.8999999999999998E-3</c:v>
                </c:pt>
                <c:pt idx="3">
                  <c:v>4.0000000000000001E-3</c:v>
                </c:pt>
                <c:pt idx="4">
                  <c:v>4.2000000000000006E-3</c:v>
                </c:pt>
                <c:pt idx="5">
                  <c:v>4.3E-3</c:v>
                </c:pt>
                <c:pt idx="6">
                  <c:v>4.3999999999999994E-3</c:v>
                </c:pt>
                <c:pt idx="7">
                  <c:v>4.7000000000000002E-3</c:v>
                </c:pt>
                <c:pt idx="8">
                  <c:v>4.8999999999999998E-3</c:v>
                </c:pt>
                <c:pt idx="9">
                  <c:v>5.0999999999999995E-3</c:v>
                </c:pt>
                <c:pt idx="10">
                  <c:v>5.3E-3</c:v>
                </c:pt>
                <c:pt idx="11">
                  <c:v>5.4999999999999997E-3</c:v>
                </c:pt>
                <c:pt idx="12">
                  <c:v>5.7000000000000002E-3</c:v>
                </c:pt>
                <c:pt idx="13">
                  <c:v>6.0999999999999995E-3</c:v>
                </c:pt>
                <c:pt idx="14">
                  <c:v>6.4000000000000003E-3</c:v>
                </c:pt>
                <c:pt idx="15">
                  <c:v>6.7000000000000002E-3</c:v>
                </c:pt>
                <c:pt idx="16">
                  <c:v>7.000000000000001E-3</c:v>
                </c:pt>
                <c:pt idx="17">
                  <c:v>7.2999999999999992E-3</c:v>
                </c:pt>
                <c:pt idx="18">
                  <c:v>7.6E-3</c:v>
                </c:pt>
                <c:pt idx="19">
                  <c:v>7.9000000000000008E-3</c:v>
                </c:pt>
                <c:pt idx="20">
                  <c:v>8.2000000000000007E-3</c:v>
                </c:pt>
                <c:pt idx="21">
                  <c:v>8.5000000000000006E-3</c:v>
                </c:pt>
                <c:pt idx="22">
                  <c:v>8.6999999999999994E-3</c:v>
                </c:pt>
                <c:pt idx="23">
                  <c:v>8.9999999999999993E-3</c:v>
                </c:pt>
                <c:pt idx="24">
                  <c:v>9.4999999999999998E-3</c:v>
                </c:pt>
                <c:pt idx="25">
                  <c:v>1.0100000000000001E-2</c:v>
                </c:pt>
                <c:pt idx="26">
                  <c:v>1.0699999999999999E-2</c:v>
                </c:pt>
                <c:pt idx="27">
                  <c:v>1.12E-2</c:v>
                </c:pt>
                <c:pt idx="28">
                  <c:v>1.18E-2</c:v>
                </c:pt>
                <c:pt idx="29">
                  <c:v>1.23E-2</c:v>
                </c:pt>
                <c:pt idx="30">
                  <c:v>1.2800000000000001E-2</c:v>
                </c:pt>
                <c:pt idx="31">
                  <c:v>1.3300000000000001E-2</c:v>
                </c:pt>
                <c:pt idx="32">
                  <c:v>1.3800000000000002E-2</c:v>
                </c:pt>
                <c:pt idx="33">
                  <c:v>1.4799999999999999E-2</c:v>
                </c:pt>
                <c:pt idx="34">
                  <c:v>1.5699999999999999E-2</c:v>
                </c:pt>
                <c:pt idx="35">
                  <c:v>1.66E-2</c:v>
                </c:pt>
                <c:pt idx="36">
                  <c:v>1.7499999999999998E-2</c:v>
                </c:pt>
                <c:pt idx="37">
                  <c:v>1.83E-2</c:v>
                </c:pt>
                <c:pt idx="38">
                  <c:v>1.9099999999999999E-2</c:v>
                </c:pt>
                <c:pt idx="39">
                  <c:v>2.0799999999999999E-2</c:v>
                </c:pt>
                <c:pt idx="40">
                  <c:v>2.23E-2</c:v>
                </c:pt>
                <c:pt idx="41">
                  <c:v>2.3899999999999998E-2</c:v>
                </c:pt>
                <c:pt idx="42">
                  <c:v>2.5399999999999999E-2</c:v>
                </c:pt>
                <c:pt idx="43">
                  <c:v>2.6800000000000001E-2</c:v>
                </c:pt>
                <c:pt idx="44">
                  <c:v>2.8299999999999999E-2</c:v>
                </c:pt>
                <c:pt idx="45">
                  <c:v>2.9699999999999997E-2</c:v>
                </c:pt>
                <c:pt idx="46">
                  <c:v>3.1099999999999999E-2</c:v>
                </c:pt>
                <c:pt idx="47">
                  <c:v>3.2500000000000001E-2</c:v>
                </c:pt>
                <c:pt idx="48">
                  <c:v>3.3800000000000004E-2</c:v>
                </c:pt>
                <c:pt idx="49">
                  <c:v>3.5199999999999995E-2</c:v>
                </c:pt>
                <c:pt idx="50">
                  <c:v>3.78E-2</c:v>
                </c:pt>
                <c:pt idx="51">
                  <c:v>4.1099999999999998E-2</c:v>
                </c:pt>
                <c:pt idx="52">
                  <c:v>4.4200000000000003E-2</c:v>
                </c:pt>
                <c:pt idx="53">
                  <c:v>4.7399999999999998E-2</c:v>
                </c:pt>
                <c:pt idx="54">
                  <c:v>5.0500000000000003E-2</c:v>
                </c:pt>
                <c:pt idx="55">
                  <c:v>5.3600000000000002E-2</c:v>
                </c:pt>
                <c:pt idx="56">
                  <c:v>5.6599999999999998E-2</c:v>
                </c:pt>
                <c:pt idx="57">
                  <c:v>5.96E-2</c:v>
                </c:pt>
                <c:pt idx="58">
                  <c:v>6.2600000000000003E-2</c:v>
                </c:pt>
                <c:pt idx="59">
                  <c:v>6.8500000000000005E-2</c:v>
                </c:pt>
                <c:pt idx="60">
                  <c:v>7.4399999999999994E-2</c:v>
                </c:pt>
                <c:pt idx="61">
                  <c:v>8.030000000000001E-2</c:v>
                </c:pt>
                <c:pt idx="62">
                  <c:v>8.6099999999999996E-2</c:v>
                </c:pt>
                <c:pt idx="63">
                  <c:v>9.1999999999999998E-2</c:v>
                </c:pt>
                <c:pt idx="64">
                  <c:v>9.7799999999999998E-2</c:v>
                </c:pt>
                <c:pt idx="65">
                  <c:v>0.10940000000000001</c:v>
                </c:pt>
                <c:pt idx="66">
                  <c:v>0.12079999999999999</c:v>
                </c:pt>
                <c:pt idx="67">
                  <c:v>0.1323</c:v>
                </c:pt>
                <c:pt idx="68">
                  <c:v>0.14369999999999999</c:v>
                </c:pt>
                <c:pt idx="69">
                  <c:v>0.15509999999999999</c:v>
                </c:pt>
                <c:pt idx="70">
                  <c:v>0.16650000000000001</c:v>
                </c:pt>
                <c:pt idx="71">
                  <c:v>0.1779</c:v>
                </c:pt>
                <c:pt idx="72">
                  <c:v>0.1893</c:v>
                </c:pt>
                <c:pt idx="73">
                  <c:v>0.20080000000000001</c:v>
                </c:pt>
                <c:pt idx="74">
                  <c:v>0.21240000000000001</c:v>
                </c:pt>
                <c:pt idx="75">
                  <c:v>0.22400000000000003</c:v>
                </c:pt>
                <c:pt idx="76">
                  <c:v>0.24729999999999999</c:v>
                </c:pt>
                <c:pt idx="77">
                  <c:v>0.27679999999999999</c:v>
                </c:pt>
                <c:pt idx="78">
                  <c:v>0.30649999999999999</c:v>
                </c:pt>
                <c:pt idx="79">
                  <c:v>0.33660000000000001</c:v>
                </c:pt>
                <c:pt idx="80">
                  <c:v>0.36680000000000001</c:v>
                </c:pt>
                <c:pt idx="81">
                  <c:v>0.3972</c:v>
                </c:pt>
                <c:pt idx="82">
                  <c:v>0.42779999999999996</c:v>
                </c:pt>
                <c:pt idx="83">
                  <c:v>0.45850000000000002</c:v>
                </c:pt>
                <c:pt idx="84">
                  <c:v>0.48929999999999996</c:v>
                </c:pt>
                <c:pt idx="85">
                  <c:v>0.55110000000000003</c:v>
                </c:pt>
                <c:pt idx="86">
                  <c:v>0.61309999999999998</c:v>
                </c:pt>
                <c:pt idx="87">
                  <c:v>0.67510000000000003</c:v>
                </c:pt>
                <c:pt idx="88">
                  <c:v>0.73719999999999997</c:v>
                </c:pt>
                <c:pt idx="89">
                  <c:v>0.79920000000000002</c:v>
                </c:pt>
                <c:pt idx="90">
                  <c:v>0.86129999999999995</c:v>
                </c:pt>
                <c:pt idx="91">
                  <c:v>0.98539999999999994</c:v>
                </c:pt>
                <c:pt idx="92" formatCode="0.00">
                  <c:v>1.1100000000000001</c:v>
                </c:pt>
                <c:pt idx="93" formatCode="0.00">
                  <c:v>1.23</c:v>
                </c:pt>
                <c:pt idx="94" formatCode="0.00">
                  <c:v>1.36</c:v>
                </c:pt>
                <c:pt idx="95" formatCode="0.00">
                  <c:v>1.48</c:v>
                </c:pt>
                <c:pt idx="96" formatCode="0.00">
                  <c:v>1.61</c:v>
                </c:pt>
                <c:pt idx="97" formatCode="0.00">
                  <c:v>1.74</c:v>
                </c:pt>
                <c:pt idx="98" formatCode="0.00">
                  <c:v>1.86</c:v>
                </c:pt>
                <c:pt idx="99" formatCode="0.00">
                  <c:v>1.99</c:v>
                </c:pt>
                <c:pt idx="100" formatCode="0.00">
                  <c:v>2.12</c:v>
                </c:pt>
                <c:pt idx="101" formatCode="0.00">
                  <c:v>2.25</c:v>
                </c:pt>
                <c:pt idx="102" formatCode="0.00">
                  <c:v>2.5099999999999998</c:v>
                </c:pt>
                <c:pt idx="103" formatCode="0.00">
                  <c:v>2.83</c:v>
                </c:pt>
                <c:pt idx="104" formatCode="0.00">
                  <c:v>3.15</c:v>
                </c:pt>
                <c:pt idx="105" formatCode="0.00">
                  <c:v>3.46</c:v>
                </c:pt>
                <c:pt idx="106" formatCode="0.00">
                  <c:v>3.77</c:v>
                </c:pt>
                <c:pt idx="107" formatCode="0.00">
                  <c:v>4.07</c:v>
                </c:pt>
                <c:pt idx="108" formatCode="0.00">
                  <c:v>4.3600000000000003</c:v>
                </c:pt>
                <c:pt idx="109" formatCode="0.00">
                  <c:v>4.6500000000000004</c:v>
                </c:pt>
                <c:pt idx="110" formatCode="0.00">
                  <c:v>4.92</c:v>
                </c:pt>
                <c:pt idx="111" formatCode="0.00">
                  <c:v>5.44</c:v>
                </c:pt>
                <c:pt idx="112" formatCode="0.00">
                  <c:v>5.92</c:v>
                </c:pt>
                <c:pt idx="113" formatCode="0.00">
                  <c:v>6.37</c:v>
                </c:pt>
                <c:pt idx="114" formatCode="0.00">
                  <c:v>6.79</c:v>
                </c:pt>
                <c:pt idx="115" formatCode="0.00">
                  <c:v>7.18</c:v>
                </c:pt>
                <c:pt idx="116" formatCode="0.00">
                  <c:v>7.54</c:v>
                </c:pt>
                <c:pt idx="117" formatCode="0.00">
                  <c:v>8.2200000000000006</c:v>
                </c:pt>
                <c:pt idx="118" formatCode="0.00">
                  <c:v>8.82</c:v>
                </c:pt>
                <c:pt idx="119" formatCode="0.00">
                  <c:v>9.3800000000000008</c:v>
                </c:pt>
                <c:pt idx="120" formatCode="0.00">
                  <c:v>9.9</c:v>
                </c:pt>
                <c:pt idx="121" formatCode="0.00">
                  <c:v>10.38</c:v>
                </c:pt>
                <c:pt idx="122" formatCode="0.00">
                  <c:v>10.83</c:v>
                </c:pt>
                <c:pt idx="123" formatCode="0.00">
                  <c:v>11.27</c:v>
                </c:pt>
                <c:pt idx="124" formatCode="0.00">
                  <c:v>11.68</c:v>
                </c:pt>
                <c:pt idx="125" formatCode="0.00">
                  <c:v>12.08</c:v>
                </c:pt>
                <c:pt idx="126" formatCode="0.00">
                  <c:v>12.47</c:v>
                </c:pt>
                <c:pt idx="127" formatCode="0.00">
                  <c:v>12.84</c:v>
                </c:pt>
                <c:pt idx="128" formatCode="0.00">
                  <c:v>13.55</c:v>
                </c:pt>
                <c:pt idx="129" formatCode="0.00">
                  <c:v>14.39</c:v>
                </c:pt>
                <c:pt idx="130" formatCode="0.00">
                  <c:v>15.2</c:v>
                </c:pt>
                <c:pt idx="131" formatCode="0.00">
                  <c:v>15.96</c:v>
                </c:pt>
                <c:pt idx="132" formatCode="0.00">
                  <c:v>16.71</c:v>
                </c:pt>
                <c:pt idx="133" formatCode="0.00">
                  <c:v>17.43</c:v>
                </c:pt>
                <c:pt idx="134" formatCode="0.00">
                  <c:v>18.13</c:v>
                </c:pt>
                <c:pt idx="135" formatCode="0.00">
                  <c:v>18.809999999999999</c:v>
                </c:pt>
                <c:pt idx="136" formatCode="0.00">
                  <c:v>19.48</c:v>
                </c:pt>
                <c:pt idx="137" formatCode="0.00">
                  <c:v>20.78</c:v>
                </c:pt>
                <c:pt idx="138" formatCode="0.00">
                  <c:v>22.04</c:v>
                </c:pt>
                <c:pt idx="139" formatCode="0.00">
                  <c:v>23.27</c:v>
                </c:pt>
                <c:pt idx="140" formatCode="0.00">
                  <c:v>24.48</c:v>
                </c:pt>
                <c:pt idx="141" formatCode="0.00">
                  <c:v>25.66</c:v>
                </c:pt>
                <c:pt idx="142" formatCode="0.00">
                  <c:v>26.82</c:v>
                </c:pt>
                <c:pt idx="143" formatCode="0.00">
                  <c:v>29.1</c:v>
                </c:pt>
                <c:pt idx="144" formatCode="0.00">
                  <c:v>31.34</c:v>
                </c:pt>
                <c:pt idx="145" formatCode="0.00">
                  <c:v>33.54</c:v>
                </c:pt>
                <c:pt idx="146" formatCode="0.00">
                  <c:v>35.72</c:v>
                </c:pt>
                <c:pt idx="147" formatCode="0.00">
                  <c:v>37.880000000000003</c:v>
                </c:pt>
                <c:pt idx="148" formatCode="0.00">
                  <c:v>40.020000000000003</c:v>
                </c:pt>
                <c:pt idx="149" formatCode="0.00">
                  <c:v>42.15</c:v>
                </c:pt>
                <c:pt idx="150" formatCode="0.00">
                  <c:v>44.28</c:v>
                </c:pt>
                <c:pt idx="151" formatCode="0.00">
                  <c:v>46.4</c:v>
                </c:pt>
                <c:pt idx="152" formatCode="0.00">
                  <c:v>48.52</c:v>
                </c:pt>
                <c:pt idx="153" formatCode="0.00">
                  <c:v>50.63</c:v>
                </c:pt>
                <c:pt idx="154" formatCode="0.00">
                  <c:v>54.88</c:v>
                </c:pt>
                <c:pt idx="155" formatCode="0.00">
                  <c:v>60.2</c:v>
                </c:pt>
                <c:pt idx="156" formatCode="0.00">
                  <c:v>65.569999999999993</c:v>
                </c:pt>
                <c:pt idx="157" formatCode="0.00">
                  <c:v>70.989999999999995</c:v>
                </c:pt>
                <c:pt idx="158" formatCode="0.00">
                  <c:v>76.47</c:v>
                </c:pt>
                <c:pt idx="159" formatCode="0.00">
                  <c:v>82.02</c:v>
                </c:pt>
                <c:pt idx="160" formatCode="0.00">
                  <c:v>87.64</c:v>
                </c:pt>
                <c:pt idx="161" formatCode="0.00">
                  <c:v>93.35</c:v>
                </c:pt>
                <c:pt idx="162" formatCode="0.00">
                  <c:v>99.14</c:v>
                </c:pt>
                <c:pt idx="163" formatCode="0.00">
                  <c:v>111</c:v>
                </c:pt>
                <c:pt idx="164" formatCode="0.00">
                  <c:v>123.23</c:v>
                </c:pt>
                <c:pt idx="165" formatCode="0.00">
                  <c:v>135.83000000000001</c:v>
                </c:pt>
                <c:pt idx="166" formatCode="0.00">
                  <c:v>148.81</c:v>
                </c:pt>
                <c:pt idx="167" formatCode="0.00">
                  <c:v>162.13999999999999</c:v>
                </c:pt>
                <c:pt idx="168" formatCode="0.00">
                  <c:v>175.81</c:v>
                </c:pt>
                <c:pt idx="169" formatCode="0.00">
                  <c:v>204.24</c:v>
                </c:pt>
                <c:pt idx="170" formatCode="0.00">
                  <c:v>234.27</c:v>
                </c:pt>
                <c:pt idx="171" formatCode="0.00">
                  <c:v>265.91000000000003</c:v>
                </c:pt>
                <c:pt idx="172" formatCode="0.00">
                  <c:v>299.13</c:v>
                </c:pt>
                <c:pt idx="173" formatCode="0.00">
                  <c:v>333.91</c:v>
                </c:pt>
                <c:pt idx="174" formatCode="0.00">
                  <c:v>370.21</c:v>
                </c:pt>
                <c:pt idx="175" formatCode="0.00">
                  <c:v>408</c:v>
                </c:pt>
                <c:pt idx="176" formatCode="0.00">
                  <c:v>447.26</c:v>
                </c:pt>
                <c:pt idx="177" formatCode="0.00">
                  <c:v>487.96</c:v>
                </c:pt>
                <c:pt idx="178" formatCode="0.00">
                  <c:v>530.08000000000004</c:v>
                </c:pt>
                <c:pt idx="179" formatCode="0.00">
                  <c:v>573.58000000000004</c:v>
                </c:pt>
                <c:pt idx="180" formatCode="0.00">
                  <c:v>664.64</c:v>
                </c:pt>
                <c:pt idx="181" formatCode="0.00">
                  <c:v>785.85</c:v>
                </c:pt>
                <c:pt idx="182" formatCode="0.00">
                  <c:v>914.96</c:v>
                </c:pt>
                <c:pt idx="183" formatCode="0.0">
                  <c:v>1050</c:v>
                </c:pt>
                <c:pt idx="184" formatCode="0.0">
                  <c:v>1200</c:v>
                </c:pt>
                <c:pt idx="185" formatCode="0.0">
                  <c:v>1350</c:v>
                </c:pt>
                <c:pt idx="186" formatCode="0.0">
                  <c:v>1500</c:v>
                </c:pt>
                <c:pt idx="187" formatCode="0.0">
                  <c:v>1670</c:v>
                </c:pt>
                <c:pt idx="188" formatCode="0.0">
                  <c:v>1840</c:v>
                </c:pt>
                <c:pt idx="189" formatCode="0.0">
                  <c:v>2200</c:v>
                </c:pt>
                <c:pt idx="190" formatCode="0.0">
                  <c:v>2580</c:v>
                </c:pt>
                <c:pt idx="191" formatCode="0.0">
                  <c:v>2980</c:v>
                </c:pt>
                <c:pt idx="192" formatCode="0.0">
                  <c:v>3400</c:v>
                </c:pt>
                <c:pt idx="193" formatCode="0.0">
                  <c:v>3840</c:v>
                </c:pt>
                <c:pt idx="194" formatCode="0.0">
                  <c:v>4300</c:v>
                </c:pt>
                <c:pt idx="195" formatCode="0.0">
                  <c:v>5260</c:v>
                </c:pt>
                <c:pt idx="196" formatCode="0.0">
                  <c:v>6270</c:v>
                </c:pt>
                <c:pt idx="197" formatCode="0.0">
                  <c:v>7340</c:v>
                </c:pt>
                <c:pt idx="198" formatCode="0.0">
                  <c:v>8450</c:v>
                </c:pt>
                <c:pt idx="199" formatCode="0.0">
                  <c:v>9600</c:v>
                </c:pt>
                <c:pt idx="200" formatCode="0.0">
                  <c:v>10790</c:v>
                </c:pt>
                <c:pt idx="201" formatCode="0.0">
                  <c:v>12010</c:v>
                </c:pt>
                <c:pt idx="202" formatCode="0.0">
                  <c:v>13250</c:v>
                </c:pt>
                <c:pt idx="203" formatCode="0.0">
                  <c:v>14530</c:v>
                </c:pt>
                <c:pt idx="204" formatCode="0.0">
                  <c:v>15820</c:v>
                </c:pt>
                <c:pt idx="205" formatCode="0.0">
                  <c:v>17140</c:v>
                </c:pt>
                <c:pt idx="206" formatCode="0.0">
                  <c:v>19820</c:v>
                </c:pt>
                <c:pt idx="207" formatCode="0.0">
                  <c:v>23260</c:v>
                </c:pt>
                <c:pt idx="208" formatCode="0.0">
                  <c:v>26770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AA-4274-9B4E-5CDBED800FF3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'old238U_Fe(Te,Se)_D6'!$D$20:$D$228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1050.420168067227</c:v>
                </c:pt>
              </c:numCache>
            </c:numRef>
          </c:xVal>
          <c:yVal>
            <c:numRef>
              <c:f>'old238U_Fe(Te,Se)_D6'!$M$20:$M$228</c:f>
              <c:numCache>
                <c:formatCode>0.000</c:formatCode>
                <c:ptCount val="209"/>
                <c:pt idx="0">
                  <c:v>1.7000000000000001E-3</c:v>
                </c:pt>
                <c:pt idx="1">
                  <c:v>1.7000000000000001E-3</c:v>
                </c:pt>
                <c:pt idx="2">
                  <c:v>1.8E-3</c:v>
                </c:pt>
                <c:pt idx="3">
                  <c:v>1.8E-3</c:v>
                </c:pt>
                <c:pt idx="4">
                  <c:v>1.9E-3</c:v>
                </c:pt>
                <c:pt idx="5">
                  <c:v>1.9E-3</c:v>
                </c:pt>
                <c:pt idx="6">
                  <c:v>2E-3</c:v>
                </c:pt>
                <c:pt idx="7">
                  <c:v>2.1000000000000003E-3</c:v>
                </c:pt>
                <c:pt idx="8">
                  <c:v>2.1999999999999997E-3</c:v>
                </c:pt>
                <c:pt idx="9">
                  <c:v>2.3E-3</c:v>
                </c:pt>
                <c:pt idx="10">
                  <c:v>2.4000000000000002E-3</c:v>
                </c:pt>
                <c:pt idx="11">
                  <c:v>2.4000000000000002E-3</c:v>
                </c:pt>
                <c:pt idx="12">
                  <c:v>2.5000000000000001E-3</c:v>
                </c:pt>
                <c:pt idx="13">
                  <c:v>2.7000000000000001E-3</c:v>
                </c:pt>
                <c:pt idx="14">
                  <c:v>2.8E-3</c:v>
                </c:pt>
                <c:pt idx="15">
                  <c:v>2.9000000000000002E-3</c:v>
                </c:pt>
                <c:pt idx="16">
                  <c:v>3.0000000000000001E-3</c:v>
                </c:pt>
                <c:pt idx="17">
                  <c:v>3.2000000000000002E-3</c:v>
                </c:pt>
                <c:pt idx="18">
                  <c:v>3.3E-3</c:v>
                </c:pt>
                <c:pt idx="19">
                  <c:v>3.4000000000000002E-3</c:v>
                </c:pt>
                <c:pt idx="20">
                  <c:v>3.5000000000000005E-3</c:v>
                </c:pt>
                <c:pt idx="21">
                  <c:v>3.5999999999999999E-3</c:v>
                </c:pt>
                <c:pt idx="22">
                  <c:v>3.6999999999999997E-3</c:v>
                </c:pt>
                <c:pt idx="23">
                  <c:v>3.8E-3</c:v>
                </c:pt>
                <c:pt idx="24">
                  <c:v>3.8999999999999998E-3</c:v>
                </c:pt>
                <c:pt idx="25">
                  <c:v>4.2000000000000006E-3</c:v>
                </c:pt>
                <c:pt idx="26">
                  <c:v>4.3999999999999994E-3</c:v>
                </c:pt>
                <c:pt idx="27">
                  <c:v>4.5999999999999999E-3</c:v>
                </c:pt>
                <c:pt idx="28">
                  <c:v>4.7000000000000002E-3</c:v>
                </c:pt>
                <c:pt idx="29">
                  <c:v>4.8999999999999998E-3</c:v>
                </c:pt>
                <c:pt idx="30">
                  <c:v>5.0999999999999995E-3</c:v>
                </c:pt>
                <c:pt idx="31">
                  <c:v>5.3E-3</c:v>
                </c:pt>
                <c:pt idx="32">
                  <c:v>5.4000000000000003E-3</c:v>
                </c:pt>
                <c:pt idx="33">
                  <c:v>5.7000000000000002E-3</c:v>
                </c:pt>
                <c:pt idx="34">
                  <c:v>6.0000000000000001E-3</c:v>
                </c:pt>
                <c:pt idx="35">
                  <c:v>6.3E-3</c:v>
                </c:pt>
                <c:pt idx="36">
                  <c:v>6.6E-3</c:v>
                </c:pt>
                <c:pt idx="37">
                  <c:v>6.9000000000000008E-3</c:v>
                </c:pt>
                <c:pt idx="38">
                  <c:v>7.1999999999999998E-3</c:v>
                </c:pt>
                <c:pt idx="39">
                  <c:v>7.7000000000000002E-3</c:v>
                </c:pt>
                <c:pt idx="40">
                  <c:v>8.0999999999999996E-3</c:v>
                </c:pt>
                <c:pt idx="41">
                  <c:v>8.6E-3</c:v>
                </c:pt>
                <c:pt idx="42">
                  <c:v>9.1000000000000004E-3</c:v>
                </c:pt>
                <c:pt idx="43">
                  <c:v>9.4999999999999998E-3</c:v>
                </c:pt>
                <c:pt idx="44">
                  <c:v>9.9000000000000008E-3</c:v>
                </c:pt>
                <c:pt idx="45">
                  <c:v>1.04E-2</c:v>
                </c:pt>
                <c:pt idx="46">
                  <c:v>1.0800000000000001E-2</c:v>
                </c:pt>
                <c:pt idx="47">
                  <c:v>1.12E-2</c:v>
                </c:pt>
                <c:pt idx="48">
                  <c:v>1.1600000000000001E-2</c:v>
                </c:pt>
                <c:pt idx="49">
                  <c:v>1.1899999999999999E-2</c:v>
                </c:pt>
                <c:pt idx="50">
                  <c:v>1.2699999999999999E-2</c:v>
                </c:pt>
                <c:pt idx="51">
                  <c:v>1.3600000000000001E-2</c:v>
                </c:pt>
                <c:pt idx="52">
                  <c:v>1.4499999999999999E-2</c:v>
                </c:pt>
                <c:pt idx="53">
                  <c:v>1.54E-2</c:v>
                </c:pt>
                <c:pt idx="54">
                  <c:v>1.6300000000000002E-2</c:v>
                </c:pt>
                <c:pt idx="55">
                  <c:v>1.7100000000000001E-2</c:v>
                </c:pt>
                <c:pt idx="56">
                  <c:v>1.7899999999999999E-2</c:v>
                </c:pt>
                <c:pt idx="57">
                  <c:v>1.8800000000000001E-2</c:v>
                </c:pt>
                <c:pt idx="58">
                  <c:v>1.9599999999999999E-2</c:v>
                </c:pt>
                <c:pt idx="59">
                  <c:v>2.1100000000000001E-2</c:v>
                </c:pt>
                <c:pt idx="60">
                  <c:v>2.2700000000000001E-2</c:v>
                </c:pt>
                <c:pt idx="61">
                  <c:v>2.4199999999999999E-2</c:v>
                </c:pt>
                <c:pt idx="62">
                  <c:v>2.58E-2</c:v>
                </c:pt>
                <c:pt idx="63">
                  <c:v>2.7300000000000001E-2</c:v>
                </c:pt>
                <c:pt idx="64">
                  <c:v>2.8799999999999999E-2</c:v>
                </c:pt>
                <c:pt idx="65">
                  <c:v>3.1699999999999999E-2</c:v>
                </c:pt>
                <c:pt idx="66">
                  <c:v>3.4599999999999999E-2</c:v>
                </c:pt>
                <c:pt idx="67">
                  <c:v>3.7400000000000003E-2</c:v>
                </c:pt>
                <c:pt idx="68">
                  <c:v>4.0100000000000004E-2</c:v>
                </c:pt>
                <c:pt idx="69">
                  <c:v>4.2799999999999998E-2</c:v>
                </c:pt>
                <c:pt idx="70">
                  <c:v>4.5499999999999999E-2</c:v>
                </c:pt>
                <c:pt idx="71">
                  <c:v>4.82E-2</c:v>
                </c:pt>
                <c:pt idx="72">
                  <c:v>5.0799999999999998E-2</c:v>
                </c:pt>
                <c:pt idx="73">
                  <c:v>5.3400000000000003E-2</c:v>
                </c:pt>
                <c:pt idx="74">
                  <c:v>5.6000000000000008E-2</c:v>
                </c:pt>
                <c:pt idx="75">
                  <c:v>5.8599999999999999E-2</c:v>
                </c:pt>
                <c:pt idx="76">
                  <c:v>6.3799999999999996E-2</c:v>
                </c:pt>
                <c:pt idx="77">
                  <c:v>7.0199999999999999E-2</c:v>
                </c:pt>
                <c:pt idx="78">
                  <c:v>7.6499999999999999E-2</c:v>
                </c:pt>
                <c:pt idx="79">
                  <c:v>8.2699999999999996E-2</c:v>
                </c:pt>
                <c:pt idx="80">
                  <c:v>8.8800000000000004E-2</c:v>
                </c:pt>
                <c:pt idx="81">
                  <c:v>9.4899999999999998E-2</c:v>
                </c:pt>
                <c:pt idx="82">
                  <c:v>0.1008</c:v>
                </c:pt>
                <c:pt idx="83">
                  <c:v>0.10669999999999999</c:v>
                </c:pt>
                <c:pt idx="84">
                  <c:v>0.11240000000000001</c:v>
                </c:pt>
                <c:pt idx="85">
                  <c:v>0.1237</c:v>
                </c:pt>
                <c:pt idx="86">
                  <c:v>0.1346</c:v>
                </c:pt>
                <c:pt idx="87">
                  <c:v>0.14510000000000001</c:v>
                </c:pt>
                <c:pt idx="88">
                  <c:v>0.15529999999999999</c:v>
                </c:pt>
                <c:pt idx="89">
                  <c:v>0.1651</c:v>
                </c:pt>
                <c:pt idx="90">
                  <c:v>0.17460000000000001</c:v>
                </c:pt>
                <c:pt idx="91">
                  <c:v>0.19319999999999998</c:v>
                </c:pt>
                <c:pt idx="92">
                  <c:v>0.21080000000000002</c:v>
                </c:pt>
                <c:pt idx="93">
                  <c:v>0.22749999999999998</c:v>
                </c:pt>
                <c:pt idx="94">
                  <c:v>0.24359999999999998</c:v>
                </c:pt>
                <c:pt idx="95">
                  <c:v>0.2591</c:v>
                </c:pt>
                <c:pt idx="96">
                  <c:v>0.2742</c:v>
                </c:pt>
                <c:pt idx="97">
                  <c:v>0.28870000000000001</c:v>
                </c:pt>
                <c:pt idx="98">
                  <c:v>0.3029</c:v>
                </c:pt>
                <c:pt idx="99">
                  <c:v>0.31680000000000003</c:v>
                </c:pt>
                <c:pt idx="100">
                  <c:v>0.33029999999999998</c:v>
                </c:pt>
                <c:pt idx="101">
                  <c:v>0.34350000000000003</c:v>
                </c:pt>
                <c:pt idx="102">
                  <c:v>0.36970000000000003</c:v>
                </c:pt>
                <c:pt idx="103">
                  <c:v>0.40099999999999997</c:v>
                </c:pt>
                <c:pt idx="104">
                  <c:v>0.43019999999999997</c:v>
                </c:pt>
                <c:pt idx="105">
                  <c:v>0.4572</c:v>
                </c:pt>
                <c:pt idx="106">
                  <c:v>0.48230000000000006</c:v>
                </c:pt>
                <c:pt idx="107">
                  <c:v>0.50529999999999997</c:v>
                </c:pt>
                <c:pt idx="108">
                  <c:v>0.52629999999999999</c:v>
                </c:pt>
                <c:pt idx="109">
                  <c:v>0.54560000000000008</c:v>
                </c:pt>
                <c:pt idx="110">
                  <c:v>0.56319999999999992</c:v>
                </c:pt>
                <c:pt idx="111">
                  <c:v>0.59599999999999997</c:v>
                </c:pt>
                <c:pt idx="112">
                  <c:v>0.62329999999999997</c:v>
                </c:pt>
                <c:pt idx="113">
                  <c:v>0.6462</c:v>
                </c:pt>
                <c:pt idx="114">
                  <c:v>0.66549999999999998</c:v>
                </c:pt>
                <c:pt idx="115">
                  <c:v>0.68200000000000005</c:v>
                </c:pt>
                <c:pt idx="116">
                  <c:v>0.69630000000000003</c:v>
                </c:pt>
                <c:pt idx="117">
                  <c:v>0.72260000000000002</c:v>
                </c:pt>
                <c:pt idx="118">
                  <c:v>0.74320000000000008</c:v>
                </c:pt>
                <c:pt idx="119">
                  <c:v>0.75980000000000003</c:v>
                </c:pt>
                <c:pt idx="120">
                  <c:v>0.77359999999999995</c:v>
                </c:pt>
                <c:pt idx="121">
                  <c:v>0.7853</c:v>
                </c:pt>
                <c:pt idx="122">
                  <c:v>0.7954</c:v>
                </c:pt>
                <c:pt idx="123">
                  <c:v>0.80420000000000003</c:v>
                </c:pt>
                <c:pt idx="124">
                  <c:v>0.81210000000000004</c:v>
                </c:pt>
                <c:pt idx="125">
                  <c:v>0.81910000000000005</c:v>
                </c:pt>
                <c:pt idx="126">
                  <c:v>0.82539999999999991</c:v>
                </c:pt>
                <c:pt idx="127">
                  <c:v>0.83119999999999994</c:v>
                </c:pt>
                <c:pt idx="128">
                  <c:v>0.84450000000000003</c:v>
                </c:pt>
                <c:pt idx="129">
                  <c:v>0.86029999999999995</c:v>
                </c:pt>
                <c:pt idx="130">
                  <c:v>0.87390000000000012</c:v>
                </c:pt>
                <c:pt idx="131">
                  <c:v>0.8859999999999999</c:v>
                </c:pt>
                <c:pt idx="132">
                  <c:v>0.89689999999999992</c:v>
                </c:pt>
                <c:pt idx="133">
                  <c:v>0.90679999999999994</c:v>
                </c:pt>
                <c:pt idx="134">
                  <c:v>0.91590000000000005</c:v>
                </c:pt>
                <c:pt idx="135">
                  <c:v>0.92430000000000001</c:v>
                </c:pt>
                <c:pt idx="136">
                  <c:v>0.93219999999999992</c:v>
                </c:pt>
                <c:pt idx="137">
                  <c:v>0.95569999999999999</c:v>
                </c:pt>
                <c:pt idx="138">
                  <c:v>0.97680000000000011</c:v>
                </c:pt>
                <c:pt idx="139">
                  <c:v>0.99619999999999997</c:v>
                </c:pt>
                <c:pt idx="140" formatCode="0.00">
                  <c:v>1.01</c:v>
                </c:pt>
                <c:pt idx="141" formatCode="0.00">
                  <c:v>1.03</c:v>
                </c:pt>
                <c:pt idx="142" formatCode="0.00">
                  <c:v>1.05</c:v>
                </c:pt>
                <c:pt idx="143" formatCode="0.00">
                  <c:v>1.1000000000000001</c:v>
                </c:pt>
                <c:pt idx="144" formatCode="0.00">
                  <c:v>1.1499999999999999</c:v>
                </c:pt>
                <c:pt idx="145" formatCode="0.00">
                  <c:v>1.2</c:v>
                </c:pt>
                <c:pt idx="146" formatCode="0.00">
                  <c:v>1.24</c:v>
                </c:pt>
                <c:pt idx="147" formatCode="0.00">
                  <c:v>1.28</c:v>
                </c:pt>
                <c:pt idx="148" formatCode="0.00">
                  <c:v>1.32</c:v>
                </c:pt>
                <c:pt idx="149" formatCode="0.00">
                  <c:v>1.35</c:v>
                </c:pt>
                <c:pt idx="150" formatCode="0.00">
                  <c:v>1.39</c:v>
                </c:pt>
                <c:pt idx="151" formatCode="0.00">
                  <c:v>1.42</c:v>
                </c:pt>
                <c:pt idx="152" formatCode="0.00">
                  <c:v>1.46</c:v>
                </c:pt>
                <c:pt idx="153" formatCode="0.00">
                  <c:v>1.49</c:v>
                </c:pt>
                <c:pt idx="154" formatCode="0.00">
                  <c:v>1.61</c:v>
                </c:pt>
                <c:pt idx="155" formatCode="0.00">
                  <c:v>1.78</c:v>
                </c:pt>
                <c:pt idx="156" formatCode="0.00">
                  <c:v>1.94</c:v>
                </c:pt>
                <c:pt idx="157" formatCode="0.00">
                  <c:v>2.09</c:v>
                </c:pt>
                <c:pt idx="158" formatCode="0.00">
                  <c:v>2.23</c:v>
                </c:pt>
                <c:pt idx="159" formatCode="0.00">
                  <c:v>2.37</c:v>
                </c:pt>
                <c:pt idx="160" formatCode="0.00">
                  <c:v>2.5</c:v>
                </c:pt>
                <c:pt idx="161" formatCode="0.00">
                  <c:v>2.63</c:v>
                </c:pt>
                <c:pt idx="162" formatCode="0.00">
                  <c:v>2.76</c:v>
                </c:pt>
                <c:pt idx="163" formatCode="0.00">
                  <c:v>3.23</c:v>
                </c:pt>
                <c:pt idx="164" formatCode="0.00">
                  <c:v>3.67</c:v>
                </c:pt>
                <c:pt idx="165" formatCode="0.00">
                  <c:v>4.09</c:v>
                </c:pt>
                <c:pt idx="166" formatCode="0.00">
                  <c:v>4.4800000000000004</c:v>
                </c:pt>
                <c:pt idx="167" formatCode="0.00">
                  <c:v>4.87</c:v>
                </c:pt>
                <c:pt idx="168" formatCode="0.00">
                  <c:v>5.24</c:v>
                </c:pt>
                <c:pt idx="169" formatCode="0.00">
                  <c:v>6.61</c:v>
                </c:pt>
                <c:pt idx="170" formatCode="0.00">
                  <c:v>7.87</c:v>
                </c:pt>
                <c:pt idx="171" formatCode="0.00">
                  <c:v>9.06</c:v>
                </c:pt>
                <c:pt idx="172" formatCode="0.00">
                  <c:v>10.210000000000001</c:v>
                </c:pt>
                <c:pt idx="173" formatCode="0.00">
                  <c:v>11.34</c:v>
                </c:pt>
                <c:pt idx="174" formatCode="0.00">
                  <c:v>12.45</c:v>
                </c:pt>
                <c:pt idx="175" formatCode="0.00">
                  <c:v>13.56</c:v>
                </c:pt>
                <c:pt idx="176" formatCode="0.00">
                  <c:v>14.65</c:v>
                </c:pt>
                <c:pt idx="177" formatCode="0.00">
                  <c:v>15.75</c:v>
                </c:pt>
                <c:pt idx="178" formatCode="0.00">
                  <c:v>16.850000000000001</c:v>
                </c:pt>
                <c:pt idx="179" formatCode="0.00">
                  <c:v>17.940000000000001</c:v>
                </c:pt>
                <c:pt idx="180" formatCode="0.00">
                  <c:v>22.1</c:v>
                </c:pt>
                <c:pt idx="181" formatCode="0.00">
                  <c:v>27.98</c:v>
                </c:pt>
                <c:pt idx="182" formatCode="0.00">
                  <c:v>33.43</c:v>
                </c:pt>
                <c:pt idx="183" formatCode="0.00">
                  <c:v>38.630000000000003</c:v>
                </c:pt>
                <c:pt idx="184" formatCode="0.00">
                  <c:v>43.68</c:v>
                </c:pt>
                <c:pt idx="185" formatCode="0.00">
                  <c:v>48.64</c:v>
                </c:pt>
                <c:pt idx="186" formatCode="0.00">
                  <c:v>53.52</c:v>
                </c:pt>
                <c:pt idx="187" formatCode="0.00">
                  <c:v>58.36</c:v>
                </c:pt>
                <c:pt idx="188" formatCode="0.00">
                  <c:v>63.16</c:v>
                </c:pt>
                <c:pt idx="189" formatCode="0.00">
                  <c:v>81.03</c:v>
                </c:pt>
                <c:pt idx="190" formatCode="0.00">
                  <c:v>97.33</c:v>
                </c:pt>
                <c:pt idx="191" formatCode="0.00">
                  <c:v>112.74</c:v>
                </c:pt>
                <c:pt idx="192" formatCode="0.00">
                  <c:v>127.55</c:v>
                </c:pt>
                <c:pt idx="193" formatCode="0.00">
                  <c:v>141.93</c:v>
                </c:pt>
                <c:pt idx="194" formatCode="0.00">
                  <c:v>155.96</c:v>
                </c:pt>
                <c:pt idx="195" formatCode="0.00">
                  <c:v>206.82</c:v>
                </c:pt>
                <c:pt idx="196" formatCode="0.00">
                  <c:v>251.94</c:v>
                </c:pt>
                <c:pt idx="197" formatCode="0.00">
                  <c:v>293.70999999999998</c:v>
                </c:pt>
                <c:pt idx="198" formatCode="0.00">
                  <c:v>333.18</c:v>
                </c:pt>
                <c:pt idx="199" formatCode="0.00">
                  <c:v>370.87</c:v>
                </c:pt>
                <c:pt idx="200" formatCode="0.00">
                  <c:v>407.11</c:v>
                </c:pt>
                <c:pt idx="201" formatCode="0.00">
                  <c:v>442.11</c:v>
                </c:pt>
                <c:pt idx="202" formatCode="0.00">
                  <c:v>476.01</c:v>
                </c:pt>
                <c:pt idx="203" formatCode="0.00">
                  <c:v>508.91</c:v>
                </c:pt>
                <c:pt idx="204" formatCode="0.00">
                  <c:v>540.89</c:v>
                </c:pt>
                <c:pt idx="205" formatCode="0.00">
                  <c:v>572.03</c:v>
                </c:pt>
                <c:pt idx="206" formatCode="0.00">
                  <c:v>686.55</c:v>
                </c:pt>
                <c:pt idx="207" formatCode="0.00">
                  <c:v>841.34</c:v>
                </c:pt>
                <c:pt idx="208" formatCode="0.00">
                  <c:v>977.05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AA-4274-9B4E-5CDBED800FF3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'old238U_Fe(Te,Se)_D6'!$D$20:$D$228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1050.420168067227</c:v>
                </c:pt>
              </c:numCache>
            </c:numRef>
          </c:xVal>
          <c:yVal>
            <c:numRef>
              <c:f>'old238U_Fe(Te,Se)_D6'!$P$20:$P$228</c:f>
              <c:numCache>
                <c:formatCode>0.000</c:formatCode>
                <c:ptCount val="209"/>
                <c:pt idx="0">
                  <c:v>1.2000000000000001E-3</c:v>
                </c:pt>
                <c:pt idx="1">
                  <c:v>1.2999999999999999E-3</c:v>
                </c:pt>
                <c:pt idx="2">
                  <c:v>1.2999999999999999E-3</c:v>
                </c:pt>
                <c:pt idx="3">
                  <c:v>1.4E-3</c:v>
                </c:pt>
                <c:pt idx="4">
                  <c:v>1.4E-3</c:v>
                </c:pt>
                <c:pt idx="5">
                  <c:v>1.4E-3</c:v>
                </c:pt>
                <c:pt idx="6">
                  <c:v>1.5E-3</c:v>
                </c:pt>
                <c:pt idx="7">
                  <c:v>1.5E-3</c:v>
                </c:pt>
                <c:pt idx="8">
                  <c:v>1.6000000000000001E-3</c:v>
                </c:pt>
                <c:pt idx="9">
                  <c:v>1.7000000000000001E-3</c:v>
                </c:pt>
                <c:pt idx="10">
                  <c:v>1.7000000000000001E-3</c:v>
                </c:pt>
                <c:pt idx="11">
                  <c:v>1.8E-3</c:v>
                </c:pt>
                <c:pt idx="12">
                  <c:v>1.8E-3</c:v>
                </c:pt>
                <c:pt idx="13">
                  <c:v>1.9E-3</c:v>
                </c:pt>
                <c:pt idx="14">
                  <c:v>2E-3</c:v>
                </c:pt>
                <c:pt idx="15">
                  <c:v>2.1000000000000003E-3</c:v>
                </c:pt>
                <c:pt idx="16">
                  <c:v>2.1999999999999997E-3</c:v>
                </c:pt>
                <c:pt idx="17">
                  <c:v>2.3E-3</c:v>
                </c:pt>
                <c:pt idx="18">
                  <c:v>2.4000000000000002E-3</c:v>
                </c:pt>
                <c:pt idx="19">
                  <c:v>2.5000000000000001E-3</c:v>
                </c:pt>
                <c:pt idx="20">
                  <c:v>2.5000000000000001E-3</c:v>
                </c:pt>
                <c:pt idx="21">
                  <c:v>2.5999999999999999E-3</c:v>
                </c:pt>
                <c:pt idx="22">
                  <c:v>2.7000000000000001E-3</c:v>
                </c:pt>
                <c:pt idx="23">
                  <c:v>2.8E-3</c:v>
                </c:pt>
                <c:pt idx="24">
                  <c:v>2.9000000000000002E-3</c:v>
                </c:pt>
                <c:pt idx="25">
                  <c:v>3.0999999999999999E-3</c:v>
                </c:pt>
                <c:pt idx="26">
                  <c:v>3.2000000000000002E-3</c:v>
                </c:pt>
                <c:pt idx="27">
                  <c:v>3.4000000000000002E-3</c:v>
                </c:pt>
                <c:pt idx="28">
                  <c:v>3.5000000000000005E-3</c:v>
                </c:pt>
                <c:pt idx="29">
                  <c:v>3.5999999999999999E-3</c:v>
                </c:pt>
                <c:pt idx="30">
                  <c:v>3.8E-3</c:v>
                </c:pt>
                <c:pt idx="31">
                  <c:v>3.8999999999999998E-3</c:v>
                </c:pt>
                <c:pt idx="32">
                  <c:v>4.0000000000000001E-3</c:v>
                </c:pt>
                <c:pt idx="33">
                  <c:v>4.3E-3</c:v>
                </c:pt>
                <c:pt idx="34">
                  <c:v>4.4999999999999997E-3</c:v>
                </c:pt>
                <c:pt idx="35">
                  <c:v>4.8000000000000004E-3</c:v>
                </c:pt>
                <c:pt idx="36">
                  <c:v>5.0000000000000001E-3</c:v>
                </c:pt>
                <c:pt idx="37">
                  <c:v>5.1999999999999998E-3</c:v>
                </c:pt>
                <c:pt idx="38">
                  <c:v>5.4000000000000003E-3</c:v>
                </c:pt>
                <c:pt idx="39">
                  <c:v>5.8000000000000005E-3</c:v>
                </c:pt>
                <c:pt idx="40">
                  <c:v>6.1999999999999998E-3</c:v>
                </c:pt>
                <c:pt idx="41">
                  <c:v>6.6E-3</c:v>
                </c:pt>
                <c:pt idx="42">
                  <c:v>6.9000000000000008E-3</c:v>
                </c:pt>
                <c:pt idx="43">
                  <c:v>7.2999999999999992E-3</c:v>
                </c:pt>
                <c:pt idx="44">
                  <c:v>7.6E-3</c:v>
                </c:pt>
                <c:pt idx="45">
                  <c:v>8.0000000000000002E-3</c:v>
                </c:pt>
                <c:pt idx="46">
                  <c:v>8.3000000000000001E-3</c:v>
                </c:pt>
                <c:pt idx="47">
                  <c:v>8.6E-3</c:v>
                </c:pt>
                <c:pt idx="48">
                  <c:v>8.8999999999999999E-3</c:v>
                </c:pt>
                <c:pt idx="49">
                  <c:v>9.1999999999999998E-3</c:v>
                </c:pt>
                <c:pt idx="50">
                  <c:v>9.7999999999999997E-3</c:v>
                </c:pt>
                <c:pt idx="51">
                  <c:v>1.06E-2</c:v>
                </c:pt>
                <c:pt idx="52">
                  <c:v>1.1300000000000001E-2</c:v>
                </c:pt>
                <c:pt idx="53">
                  <c:v>1.2E-2</c:v>
                </c:pt>
                <c:pt idx="54">
                  <c:v>1.2699999999999999E-2</c:v>
                </c:pt>
                <c:pt idx="55">
                  <c:v>1.3300000000000001E-2</c:v>
                </c:pt>
                <c:pt idx="56">
                  <c:v>1.4000000000000002E-2</c:v>
                </c:pt>
                <c:pt idx="57">
                  <c:v>1.4599999999999998E-2</c:v>
                </c:pt>
                <c:pt idx="58">
                  <c:v>1.5299999999999999E-2</c:v>
                </c:pt>
                <c:pt idx="59">
                  <c:v>1.6500000000000001E-2</c:v>
                </c:pt>
                <c:pt idx="60">
                  <c:v>1.77E-2</c:v>
                </c:pt>
                <c:pt idx="61">
                  <c:v>1.89E-2</c:v>
                </c:pt>
                <c:pt idx="62">
                  <c:v>2.01E-2</c:v>
                </c:pt>
                <c:pt idx="63">
                  <c:v>2.12E-2</c:v>
                </c:pt>
                <c:pt idx="64">
                  <c:v>2.24E-2</c:v>
                </c:pt>
                <c:pt idx="65">
                  <c:v>2.46E-2</c:v>
                </c:pt>
                <c:pt idx="66">
                  <c:v>2.6800000000000001E-2</c:v>
                </c:pt>
                <c:pt idx="67">
                  <c:v>2.8999999999999998E-2</c:v>
                </c:pt>
                <c:pt idx="68">
                  <c:v>3.1199999999999999E-2</c:v>
                </c:pt>
                <c:pt idx="69">
                  <c:v>3.3300000000000003E-2</c:v>
                </c:pt>
                <c:pt idx="70">
                  <c:v>3.5299999999999998E-2</c:v>
                </c:pt>
                <c:pt idx="71">
                  <c:v>3.7400000000000003E-2</c:v>
                </c:pt>
                <c:pt idx="72">
                  <c:v>3.9400000000000004E-2</c:v>
                </c:pt>
                <c:pt idx="73">
                  <c:v>4.1499999999999995E-2</c:v>
                </c:pt>
                <c:pt idx="74">
                  <c:v>4.3499999999999997E-2</c:v>
                </c:pt>
                <c:pt idx="75">
                  <c:v>4.5499999999999999E-2</c:v>
                </c:pt>
                <c:pt idx="76">
                  <c:v>4.9500000000000002E-2</c:v>
                </c:pt>
                <c:pt idx="77">
                  <c:v>5.4400000000000004E-2</c:v>
                </c:pt>
                <c:pt idx="78">
                  <c:v>5.9399999999999994E-2</c:v>
                </c:pt>
                <c:pt idx="79">
                  <c:v>6.4299999999999996E-2</c:v>
                </c:pt>
                <c:pt idx="80">
                  <c:v>6.9199999999999998E-2</c:v>
                </c:pt>
                <c:pt idx="81">
                  <c:v>7.3999999999999996E-2</c:v>
                </c:pt>
                <c:pt idx="82">
                  <c:v>7.8899999999999998E-2</c:v>
                </c:pt>
                <c:pt idx="83">
                  <c:v>8.3799999999999999E-2</c:v>
                </c:pt>
                <c:pt idx="84">
                  <c:v>8.8599999999999998E-2</c:v>
                </c:pt>
                <c:pt idx="85">
                  <c:v>9.8199999999999996E-2</c:v>
                </c:pt>
                <c:pt idx="86">
                  <c:v>0.10780000000000001</c:v>
                </c:pt>
                <c:pt idx="87">
                  <c:v>0.1172</c:v>
                </c:pt>
                <c:pt idx="88">
                  <c:v>0.1265</c:v>
                </c:pt>
                <c:pt idx="89">
                  <c:v>0.1358</c:v>
                </c:pt>
                <c:pt idx="90">
                  <c:v>0.1449</c:v>
                </c:pt>
                <c:pt idx="91">
                  <c:v>0.16270000000000001</c:v>
                </c:pt>
                <c:pt idx="92">
                  <c:v>0.1802</c:v>
                </c:pt>
                <c:pt idx="93">
                  <c:v>0.1973</c:v>
                </c:pt>
                <c:pt idx="94">
                  <c:v>0.21400000000000002</c:v>
                </c:pt>
                <c:pt idx="95">
                  <c:v>0.23050000000000001</c:v>
                </c:pt>
                <c:pt idx="96">
                  <c:v>0.24660000000000001</c:v>
                </c:pt>
                <c:pt idx="97">
                  <c:v>0.26250000000000001</c:v>
                </c:pt>
                <c:pt idx="98">
                  <c:v>0.2782</c:v>
                </c:pt>
                <c:pt idx="99">
                  <c:v>0.29369999999999996</c:v>
                </c:pt>
                <c:pt idx="100">
                  <c:v>0.309</c:v>
                </c:pt>
                <c:pt idx="101">
                  <c:v>0.3241</c:v>
                </c:pt>
                <c:pt idx="102">
                  <c:v>0.3538</c:v>
                </c:pt>
                <c:pt idx="103">
                  <c:v>0.38990000000000002</c:v>
                </c:pt>
                <c:pt idx="104">
                  <c:v>0.42480000000000001</c:v>
                </c:pt>
                <c:pt idx="105">
                  <c:v>0.45830000000000004</c:v>
                </c:pt>
                <c:pt idx="106">
                  <c:v>0.4904</c:v>
                </c:pt>
                <c:pt idx="107">
                  <c:v>0.52089999999999992</c:v>
                </c:pt>
                <c:pt idx="108">
                  <c:v>0.54989999999999994</c:v>
                </c:pt>
                <c:pt idx="109">
                  <c:v>0.57729999999999992</c:v>
                </c:pt>
                <c:pt idx="110">
                  <c:v>0.60319999999999996</c:v>
                </c:pt>
                <c:pt idx="111">
                  <c:v>0.65039999999999998</c:v>
                </c:pt>
                <c:pt idx="112">
                  <c:v>0.69199999999999995</c:v>
                </c:pt>
                <c:pt idx="113">
                  <c:v>0.7288</c:v>
                </c:pt>
                <c:pt idx="114">
                  <c:v>0.76119999999999999</c:v>
                </c:pt>
                <c:pt idx="115">
                  <c:v>0.79010000000000002</c:v>
                </c:pt>
                <c:pt idx="116">
                  <c:v>0.81579999999999997</c:v>
                </c:pt>
                <c:pt idx="117">
                  <c:v>0.85969999999999991</c:v>
                </c:pt>
                <c:pt idx="118">
                  <c:v>0.89580000000000004</c:v>
                </c:pt>
                <c:pt idx="119">
                  <c:v>0.92599999999999993</c:v>
                </c:pt>
                <c:pt idx="120">
                  <c:v>0.95180000000000009</c:v>
                </c:pt>
                <c:pt idx="121">
                  <c:v>0.97420000000000007</c:v>
                </c:pt>
                <c:pt idx="122">
                  <c:v>0.99380000000000002</c:v>
                </c:pt>
                <c:pt idx="123" formatCode="0.00">
                  <c:v>1.01</c:v>
                </c:pt>
                <c:pt idx="124" formatCode="0.00">
                  <c:v>1.03</c:v>
                </c:pt>
                <c:pt idx="125" formatCode="0.00">
                  <c:v>1.04</c:v>
                </c:pt>
                <c:pt idx="126" formatCode="0.00">
                  <c:v>1.05</c:v>
                </c:pt>
                <c:pt idx="127" formatCode="0.00">
                  <c:v>1.07</c:v>
                </c:pt>
                <c:pt idx="128" formatCode="0.00">
                  <c:v>1.0900000000000001</c:v>
                </c:pt>
                <c:pt idx="129" formatCode="0.00">
                  <c:v>1.1100000000000001</c:v>
                </c:pt>
                <c:pt idx="130" formatCode="0.00">
                  <c:v>1.1299999999999999</c:v>
                </c:pt>
                <c:pt idx="131" formatCode="0.00">
                  <c:v>1.1499999999999999</c:v>
                </c:pt>
                <c:pt idx="132" formatCode="0.00">
                  <c:v>1.1599999999999999</c:v>
                </c:pt>
                <c:pt idx="133" formatCode="0.00">
                  <c:v>1.17</c:v>
                </c:pt>
                <c:pt idx="134" formatCode="0.00">
                  <c:v>1.19</c:v>
                </c:pt>
                <c:pt idx="135" formatCode="0.00">
                  <c:v>1.2</c:v>
                </c:pt>
                <c:pt idx="136" formatCode="0.00">
                  <c:v>1.21</c:v>
                </c:pt>
                <c:pt idx="137" formatCode="0.00">
                  <c:v>1.23</c:v>
                </c:pt>
                <c:pt idx="138" formatCode="0.00">
                  <c:v>1.24</c:v>
                </c:pt>
                <c:pt idx="139" formatCode="0.00">
                  <c:v>1.26</c:v>
                </c:pt>
                <c:pt idx="140" formatCode="0.00">
                  <c:v>1.27</c:v>
                </c:pt>
                <c:pt idx="141" formatCode="0.00">
                  <c:v>1.29</c:v>
                </c:pt>
                <c:pt idx="142" formatCode="0.00">
                  <c:v>1.3</c:v>
                </c:pt>
                <c:pt idx="143" formatCode="0.00">
                  <c:v>1.32</c:v>
                </c:pt>
                <c:pt idx="144" formatCode="0.00">
                  <c:v>1.34</c:v>
                </c:pt>
                <c:pt idx="145" formatCode="0.00">
                  <c:v>1.35</c:v>
                </c:pt>
                <c:pt idx="146" formatCode="0.00">
                  <c:v>1.37</c:v>
                </c:pt>
                <c:pt idx="147" formatCode="0.00">
                  <c:v>1.39</c:v>
                </c:pt>
                <c:pt idx="148" formatCode="0.00">
                  <c:v>1.4</c:v>
                </c:pt>
                <c:pt idx="149" formatCode="0.00">
                  <c:v>1.41</c:v>
                </c:pt>
                <c:pt idx="150" formatCode="0.00">
                  <c:v>1.43</c:v>
                </c:pt>
                <c:pt idx="151" formatCode="0.00">
                  <c:v>1.44</c:v>
                </c:pt>
                <c:pt idx="152" formatCode="0.00">
                  <c:v>1.45</c:v>
                </c:pt>
                <c:pt idx="153" formatCode="0.00">
                  <c:v>1.46</c:v>
                </c:pt>
                <c:pt idx="154" formatCode="0.00">
                  <c:v>1.48</c:v>
                </c:pt>
                <c:pt idx="155" formatCode="0.00">
                  <c:v>1.51</c:v>
                </c:pt>
                <c:pt idx="156" formatCode="0.00">
                  <c:v>1.54</c:v>
                </c:pt>
                <c:pt idx="157" formatCode="0.00">
                  <c:v>1.56</c:v>
                </c:pt>
                <c:pt idx="158" formatCode="0.00">
                  <c:v>1.59</c:v>
                </c:pt>
                <c:pt idx="159" formatCode="0.00">
                  <c:v>1.61</c:v>
                </c:pt>
                <c:pt idx="160" formatCode="0.00">
                  <c:v>1.63</c:v>
                </c:pt>
                <c:pt idx="161" formatCode="0.00">
                  <c:v>1.66</c:v>
                </c:pt>
                <c:pt idx="162" formatCode="0.00">
                  <c:v>1.68</c:v>
                </c:pt>
                <c:pt idx="163" formatCode="0.00">
                  <c:v>1.73</c:v>
                </c:pt>
                <c:pt idx="164" formatCode="0.00">
                  <c:v>1.78</c:v>
                </c:pt>
                <c:pt idx="165" formatCode="0.00">
                  <c:v>1.83</c:v>
                </c:pt>
                <c:pt idx="166" formatCode="0.00">
                  <c:v>1.88</c:v>
                </c:pt>
                <c:pt idx="167" formatCode="0.00">
                  <c:v>1.93</c:v>
                </c:pt>
                <c:pt idx="168" formatCode="0.00">
                  <c:v>1.98</c:v>
                </c:pt>
                <c:pt idx="169" formatCode="0.00">
                  <c:v>2.08</c:v>
                </c:pt>
                <c:pt idx="170" formatCode="0.00">
                  <c:v>2.2000000000000002</c:v>
                </c:pt>
                <c:pt idx="171" formatCode="0.00">
                  <c:v>2.3199999999999998</c:v>
                </c:pt>
                <c:pt idx="172" formatCode="0.00">
                  <c:v>2.44</c:v>
                </c:pt>
                <c:pt idx="173" formatCode="0.00">
                  <c:v>2.57</c:v>
                </c:pt>
                <c:pt idx="174" formatCode="0.00">
                  <c:v>2.71</c:v>
                </c:pt>
                <c:pt idx="175" formatCode="0.00">
                  <c:v>2.85</c:v>
                </c:pt>
                <c:pt idx="176" formatCode="0.00">
                  <c:v>3</c:v>
                </c:pt>
                <c:pt idx="177" formatCode="0.00">
                  <c:v>3.15</c:v>
                </c:pt>
                <c:pt idx="178" formatCode="0.00">
                  <c:v>3.31</c:v>
                </c:pt>
                <c:pt idx="179" formatCode="0.00">
                  <c:v>3.48</c:v>
                </c:pt>
                <c:pt idx="180" formatCode="0.00">
                  <c:v>3.82</c:v>
                </c:pt>
                <c:pt idx="181" formatCode="0.00">
                  <c:v>4.29</c:v>
                </c:pt>
                <c:pt idx="182" formatCode="0.00">
                  <c:v>4.7699999999999996</c:v>
                </c:pt>
                <c:pt idx="183" formatCode="0.00">
                  <c:v>5.29</c:v>
                </c:pt>
                <c:pt idx="184" formatCode="0.00">
                  <c:v>5.83</c:v>
                </c:pt>
                <c:pt idx="185" formatCode="0.00">
                  <c:v>6.4</c:v>
                </c:pt>
                <c:pt idx="186" formatCode="0.00">
                  <c:v>6.98</c:v>
                </c:pt>
                <c:pt idx="187" formatCode="0.00">
                  <c:v>7.59</c:v>
                </c:pt>
                <c:pt idx="188" formatCode="0.00">
                  <c:v>8.2100000000000009</c:v>
                </c:pt>
                <c:pt idx="189" formatCode="0.00">
                  <c:v>9.51</c:v>
                </c:pt>
                <c:pt idx="190" formatCode="0.00">
                  <c:v>10.88</c:v>
                </c:pt>
                <c:pt idx="191" formatCode="0.00">
                  <c:v>12.29</c:v>
                </c:pt>
                <c:pt idx="192" formatCode="0.00">
                  <c:v>13.76</c:v>
                </c:pt>
                <c:pt idx="193" formatCode="0.00">
                  <c:v>15.28</c:v>
                </c:pt>
                <c:pt idx="194" formatCode="0.00">
                  <c:v>16.829999999999998</c:v>
                </c:pt>
                <c:pt idx="195" formatCode="0.00">
                  <c:v>20.04</c:v>
                </c:pt>
                <c:pt idx="196" formatCode="0.00">
                  <c:v>23.36</c:v>
                </c:pt>
                <c:pt idx="197" formatCode="0.00">
                  <c:v>26.78</c:v>
                </c:pt>
                <c:pt idx="198" formatCode="0.00">
                  <c:v>30.26</c:v>
                </c:pt>
                <c:pt idx="199" formatCode="0.00">
                  <c:v>33.799999999999997</c:v>
                </c:pt>
                <c:pt idx="200" formatCode="0.00">
                  <c:v>37.369999999999997</c:v>
                </c:pt>
                <c:pt idx="201" formatCode="0.00">
                  <c:v>40.98</c:v>
                </c:pt>
                <c:pt idx="202" formatCode="0.00">
                  <c:v>44.6</c:v>
                </c:pt>
                <c:pt idx="203" formatCode="0.00">
                  <c:v>48.23</c:v>
                </c:pt>
                <c:pt idx="204" formatCode="0.00">
                  <c:v>51.87</c:v>
                </c:pt>
                <c:pt idx="205" formatCode="0.00">
                  <c:v>55.5</c:v>
                </c:pt>
                <c:pt idx="206" formatCode="0.00">
                  <c:v>62.75</c:v>
                </c:pt>
                <c:pt idx="207" formatCode="0.00">
                  <c:v>71.739999999999995</c:v>
                </c:pt>
                <c:pt idx="208" formatCode="0.00">
                  <c:v>80.59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BAA-4274-9B4E-5CDBED800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23016"/>
        <c:axId val="639826936"/>
      </c:scatterChart>
      <c:valAx>
        <c:axId val="63982301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26936"/>
        <c:crosses val="autoZero"/>
        <c:crossBetween val="midCat"/>
        <c:majorUnit val="10"/>
      </c:valAx>
      <c:valAx>
        <c:axId val="63982693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2301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'old238U_(Ba,K)Fe2As2'!$P$5</c:f>
          <c:strCache>
            <c:ptCount val="1"/>
            <c:pt idx="0">
              <c:v>old238U_(Ba,K)Fe2As2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'old238U_(Ba,K)Fe2As2'!$D$20:$D$228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'old238U_(Ba,K)Fe2As2'!$E$20:$E$228</c:f>
              <c:numCache>
                <c:formatCode>0.000E+00</c:formatCode>
                <c:ptCount val="209"/>
                <c:pt idx="0">
                  <c:v>0.16200000000000001</c:v>
                </c:pt>
                <c:pt idx="1">
                  <c:v>0.1699</c:v>
                </c:pt>
                <c:pt idx="2">
                  <c:v>0.1774</c:v>
                </c:pt>
                <c:pt idx="3">
                  <c:v>0.1847</c:v>
                </c:pt>
                <c:pt idx="4">
                  <c:v>0.19159999999999999</c:v>
                </c:pt>
                <c:pt idx="5">
                  <c:v>0.19839999999999999</c:v>
                </c:pt>
                <c:pt idx="6">
                  <c:v>0.2049</c:v>
                </c:pt>
                <c:pt idx="7">
                  <c:v>0.21729999999999999</c:v>
                </c:pt>
                <c:pt idx="8">
                  <c:v>0.22900000000000001</c:v>
                </c:pt>
                <c:pt idx="9">
                  <c:v>0.2402</c:v>
                </c:pt>
                <c:pt idx="10">
                  <c:v>0.25090000000000001</c:v>
                </c:pt>
                <c:pt idx="11">
                  <c:v>0.2611</c:v>
                </c:pt>
                <c:pt idx="12">
                  <c:v>0.27100000000000002</c:v>
                </c:pt>
                <c:pt idx="13">
                  <c:v>0.28970000000000001</c:v>
                </c:pt>
                <c:pt idx="14">
                  <c:v>0.30730000000000002</c:v>
                </c:pt>
                <c:pt idx="15">
                  <c:v>0.32390000000000002</c:v>
                </c:pt>
                <c:pt idx="16">
                  <c:v>0.3397</c:v>
                </c:pt>
                <c:pt idx="17">
                  <c:v>0.3548</c:v>
                </c:pt>
                <c:pt idx="18">
                  <c:v>0.36930000000000002</c:v>
                </c:pt>
                <c:pt idx="19">
                  <c:v>0.38319999999999999</c:v>
                </c:pt>
                <c:pt idx="20">
                  <c:v>0.3967</c:v>
                </c:pt>
                <c:pt idx="21">
                  <c:v>0.40970000000000001</c:v>
                </c:pt>
                <c:pt idx="22">
                  <c:v>0.42230000000000001</c:v>
                </c:pt>
                <c:pt idx="23">
                  <c:v>0.43459999999999999</c:v>
                </c:pt>
                <c:pt idx="24">
                  <c:v>0.45810000000000001</c:v>
                </c:pt>
                <c:pt idx="25">
                  <c:v>0.4859</c:v>
                </c:pt>
                <c:pt idx="26">
                  <c:v>0.5121</c:v>
                </c:pt>
                <c:pt idx="27">
                  <c:v>0.53710000000000002</c:v>
                </c:pt>
                <c:pt idx="28">
                  <c:v>0.56100000000000005</c:v>
                </c:pt>
                <c:pt idx="29">
                  <c:v>0.58389999999999997</c:v>
                </c:pt>
                <c:pt idx="30">
                  <c:v>0.60599999999999998</c:v>
                </c:pt>
                <c:pt idx="31">
                  <c:v>0.62719999999999998</c:v>
                </c:pt>
                <c:pt idx="32">
                  <c:v>0.64780000000000004</c:v>
                </c:pt>
                <c:pt idx="33">
                  <c:v>0.68710000000000004</c:v>
                </c:pt>
                <c:pt idx="34">
                  <c:v>0.72430000000000005</c:v>
                </c:pt>
                <c:pt idx="35">
                  <c:v>0.75960000000000005</c:v>
                </c:pt>
                <c:pt idx="36">
                  <c:v>0.79339999999999999</c:v>
                </c:pt>
                <c:pt idx="37">
                  <c:v>0.82579999999999998</c:v>
                </c:pt>
                <c:pt idx="38">
                  <c:v>0.85699999999999998</c:v>
                </c:pt>
                <c:pt idx="39">
                  <c:v>0.91610000000000003</c:v>
                </c:pt>
                <c:pt idx="40">
                  <c:v>0.97170000000000001</c:v>
                </c:pt>
                <c:pt idx="41">
                  <c:v>1.024</c:v>
                </c:pt>
                <c:pt idx="42">
                  <c:v>1.0740000000000001</c:v>
                </c:pt>
                <c:pt idx="43">
                  <c:v>1.1220000000000001</c:v>
                </c:pt>
                <c:pt idx="44">
                  <c:v>1.1679999999999999</c:v>
                </c:pt>
                <c:pt idx="45">
                  <c:v>1.212</c:v>
                </c:pt>
                <c:pt idx="46">
                  <c:v>1.254</c:v>
                </c:pt>
                <c:pt idx="47">
                  <c:v>1.296</c:v>
                </c:pt>
                <c:pt idx="48">
                  <c:v>1.335</c:v>
                </c:pt>
                <c:pt idx="49">
                  <c:v>1.3740000000000001</c:v>
                </c:pt>
                <c:pt idx="50">
                  <c:v>1.4490000000000001</c:v>
                </c:pt>
                <c:pt idx="51">
                  <c:v>1.536</c:v>
                </c:pt>
                <c:pt idx="52">
                  <c:v>1.62</c:v>
                </c:pt>
                <c:pt idx="53">
                  <c:v>1.6990000000000001</c:v>
                </c:pt>
                <c:pt idx="54">
                  <c:v>1.774</c:v>
                </c:pt>
                <c:pt idx="55">
                  <c:v>1.847</c:v>
                </c:pt>
                <c:pt idx="56">
                  <c:v>1.9159999999999999</c:v>
                </c:pt>
                <c:pt idx="57">
                  <c:v>1.984</c:v>
                </c:pt>
                <c:pt idx="58">
                  <c:v>2.0489999999999999</c:v>
                </c:pt>
                <c:pt idx="59">
                  <c:v>2.173</c:v>
                </c:pt>
                <c:pt idx="60">
                  <c:v>2.2170000000000001</c:v>
                </c:pt>
                <c:pt idx="61">
                  <c:v>2.2349999999999999</c:v>
                </c:pt>
                <c:pt idx="62">
                  <c:v>2.294</c:v>
                </c:pt>
                <c:pt idx="63">
                  <c:v>2.3759999999999999</c:v>
                </c:pt>
                <c:pt idx="64">
                  <c:v>2.4710000000000001</c:v>
                </c:pt>
                <c:pt idx="65">
                  <c:v>2.6869999999999998</c:v>
                </c:pt>
                <c:pt idx="66">
                  <c:v>2.9060000000000001</c:v>
                </c:pt>
                <c:pt idx="67">
                  <c:v>3.1059999999999999</c:v>
                </c:pt>
                <c:pt idx="68">
                  <c:v>3.28</c:v>
                </c:pt>
                <c:pt idx="69">
                  <c:v>3.43</c:v>
                </c:pt>
                <c:pt idx="70">
                  <c:v>3.56</c:v>
                </c:pt>
                <c:pt idx="71">
                  <c:v>3.6739999999999999</c:v>
                </c:pt>
                <c:pt idx="72">
                  <c:v>3.7759999999999998</c:v>
                </c:pt>
                <c:pt idx="73">
                  <c:v>3.8679999999999999</c:v>
                </c:pt>
                <c:pt idx="74">
                  <c:v>3.9540000000000002</c:v>
                </c:pt>
                <c:pt idx="75">
                  <c:v>4.0350000000000001</c:v>
                </c:pt>
                <c:pt idx="76">
                  <c:v>4.1879999999999997</c:v>
                </c:pt>
                <c:pt idx="77">
                  <c:v>4.3710000000000004</c:v>
                </c:pt>
                <c:pt idx="78">
                  <c:v>4.5529999999999999</c:v>
                </c:pt>
                <c:pt idx="79">
                  <c:v>4.7370000000000001</c:v>
                </c:pt>
                <c:pt idx="80">
                  <c:v>4.9240000000000004</c:v>
                </c:pt>
                <c:pt idx="81">
                  <c:v>5.1130000000000004</c:v>
                </c:pt>
                <c:pt idx="82">
                  <c:v>5.3029999999999999</c:v>
                </c:pt>
                <c:pt idx="83">
                  <c:v>5.4939999999999998</c:v>
                </c:pt>
                <c:pt idx="84">
                  <c:v>5.6829999999999998</c:v>
                </c:pt>
                <c:pt idx="85">
                  <c:v>6.0540000000000003</c:v>
                </c:pt>
                <c:pt idx="86">
                  <c:v>6.41</c:v>
                </c:pt>
                <c:pt idx="87">
                  <c:v>6.7450000000000001</c:v>
                </c:pt>
                <c:pt idx="88">
                  <c:v>7.0579999999999998</c:v>
                </c:pt>
                <c:pt idx="89">
                  <c:v>7.3479999999999999</c:v>
                </c:pt>
                <c:pt idx="90">
                  <c:v>7.6139999999999999</c:v>
                </c:pt>
                <c:pt idx="91">
                  <c:v>8.0779999999999994</c:v>
                </c:pt>
                <c:pt idx="92">
                  <c:v>8.4610000000000003</c:v>
                </c:pt>
                <c:pt idx="93">
                  <c:v>8.7750000000000004</c:v>
                </c:pt>
                <c:pt idx="94">
                  <c:v>9.032</c:v>
                </c:pt>
                <c:pt idx="95">
                  <c:v>9.2449999999999992</c:v>
                </c:pt>
                <c:pt idx="96">
                  <c:v>9.4239999999999995</c:v>
                </c:pt>
                <c:pt idx="97">
                  <c:v>9.577</c:v>
                </c:pt>
                <c:pt idx="98">
                  <c:v>9.7140000000000004</c:v>
                </c:pt>
                <c:pt idx="99">
                  <c:v>9.8379999999999992</c:v>
                </c:pt>
                <c:pt idx="100">
                  <c:v>9.9570000000000007</c:v>
                </c:pt>
                <c:pt idx="101">
                  <c:v>10.07</c:v>
                </c:pt>
                <c:pt idx="102">
                  <c:v>10.31</c:v>
                </c:pt>
                <c:pt idx="103">
                  <c:v>10.64</c:v>
                </c:pt>
                <c:pt idx="104">
                  <c:v>11.01</c:v>
                </c:pt>
                <c:pt idx="105">
                  <c:v>11.45</c:v>
                </c:pt>
                <c:pt idx="106">
                  <c:v>11.95</c:v>
                </c:pt>
                <c:pt idx="107">
                  <c:v>12.5</c:v>
                </c:pt>
                <c:pt idx="108">
                  <c:v>13.1</c:v>
                </c:pt>
                <c:pt idx="109">
                  <c:v>13.74</c:v>
                </c:pt>
                <c:pt idx="110">
                  <c:v>14.42</c:v>
                </c:pt>
                <c:pt idx="111">
                  <c:v>15.87</c:v>
                </c:pt>
                <c:pt idx="112">
                  <c:v>17.399999999999999</c:v>
                </c:pt>
                <c:pt idx="113">
                  <c:v>18.96</c:v>
                </c:pt>
                <c:pt idx="114">
                  <c:v>20.55</c:v>
                </c:pt>
                <c:pt idx="115">
                  <c:v>22.12</c:v>
                </c:pt>
                <c:pt idx="116">
                  <c:v>23.68</c:v>
                </c:pt>
                <c:pt idx="117">
                  <c:v>26.69</c:v>
                </c:pt>
                <c:pt idx="118">
                  <c:v>29.53</c:v>
                </c:pt>
                <c:pt idx="119">
                  <c:v>32.19</c:v>
                </c:pt>
                <c:pt idx="120">
                  <c:v>34.659999999999997</c:v>
                </c:pt>
                <c:pt idx="121">
                  <c:v>36.96</c:v>
                </c:pt>
                <c:pt idx="122">
                  <c:v>39.090000000000003</c:v>
                </c:pt>
                <c:pt idx="123">
                  <c:v>41.07</c:v>
                </c:pt>
                <c:pt idx="124">
                  <c:v>42.92</c:v>
                </c:pt>
                <c:pt idx="125">
                  <c:v>44.64</c:v>
                </c:pt>
                <c:pt idx="126">
                  <c:v>46.24</c:v>
                </c:pt>
                <c:pt idx="127">
                  <c:v>47.74</c:v>
                </c:pt>
                <c:pt idx="128">
                  <c:v>50.48</c:v>
                </c:pt>
                <c:pt idx="129">
                  <c:v>53.46</c:v>
                </c:pt>
                <c:pt idx="130">
                  <c:v>56.06</c:v>
                </c:pt>
                <c:pt idx="131">
                  <c:v>58.35</c:v>
                </c:pt>
                <c:pt idx="132">
                  <c:v>60.38</c:v>
                </c:pt>
                <c:pt idx="133">
                  <c:v>62.21</c:v>
                </c:pt>
                <c:pt idx="134">
                  <c:v>63.85</c:v>
                </c:pt>
                <c:pt idx="135">
                  <c:v>65.34</c:v>
                </c:pt>
                <c:pt idx="136">
                  <c:v>66.7</c:v>
                </c:pt>
                <c:pt idx="137">
                  <c:v>69.099999999999994</c:v>
                </c:pt>
                <c:pt idx="138">
                  <c:v>71.319999999999993</c:v>
                </c:pt>
                <c:pt idx="139">
                  <c:v>73</c:v>
                </c:pt>
                <c:pt idx="140">
                  <c:v>74.28</c:v>
                </c:pt>
                <c:pt idx="141">
                  <c:v>75.569999999999993</c:v>
                </c:pt>
                <c:pt idx="142">
                  <c:v>76.680000000000007</c:v>
                </c:pt>
                <c:pt idx="143">
                  <c:v>78.5</c:v>
                </c:pt>
                <c:pt idx="144">
                  <c:v>79.88</c:v>
                </c:pt>
                <c:pt idx="145">
                  <c:v>80.94</c:v>
                </c:pt>
                <c:pt idx="146">
                  <c:v>81.73</c:v>
                </c:pt>
                <c:pt idx="147">
                  <c:v>82.31</c:v>
                </c:pt>
                <c:pt idx="148">
                  <c:v>82.72</c:v>
                </c:pt>
                <c:pt idx="149">
                  <c:v>82.99</c:v>
                </c:pt>
                <c:pt idx="150">
                  <c:v>83.15</c:v>
                </c:pt>
                <c:pt idx="151">
                  <c:v>83.21</c:v>
                </c:pt>
                <c:pt idx="152">
                  <c:v>83.18</c:v>
                </c:pt>
                <c:pt idx="153">
                  <c:v>83.09</c:v>
                </c:pt>
                <c:pt idx="154">
                  <c:v>82.73</c:v>
                </c:pt>
                <c:pt idx="155">
                  <c:v>82.04</c:v>
                </c:pt>
                <c:pt idx="156">
                  <c:v>81.16</c:v>
                </c:pt>
                <c:pt idx="157">
                  <c:v>80.13</c:v>
                </c:pt>
                <c:pt idx="158">
                  <c:v>79.02</c:v>
                </c:pt>
                <c:pt idx="159">
                  <c:v>77.84</c:v>
                </c:pt>
                <c:pt idx="160">
                  <c:v>76.64</c:v>
                </c:pt>
                <c:pt idx="161">
                  <c:v>75.41</c:v>
                </c:pt>
                <c:pt idx="162">
                  <c:v>74.19</c:v>
                </c:pt>
                <c:pt idx="163">
                  <c:v>71.81</c:v>
                </c:pt>
                <c:pt idx="164">
                  <c:v>69.58</c:v>
                </c:pt>
                <c:pt idx="165">
                  <c:v>67.540000000000006</c:v>
                </c:pt>
                <c:pt idx="166">
                  <c:v>65.73</c:v>
                </c:pt>
                <c:pt idx="167">
                  <c:v>64.19</c:v>
                </c:pt>
                <c:pt idx="168">
                  <c:v>62.91</c:v>
                </c:pt>
                <c:pt idx="169">
                  <c:v>59.54</c:v>
                </c:pt>
                <c:pt idx="170">
                  <c:v>56.39</c:v>
                </c:pt>
                <c:pt idx="171">
                  <c:v>53.59</c:v>
                </c:pt>
                <c:pt idx="172">
                  <c:v>51.11</c:v>
                </c:pt>
                <c:pt idx="173">
                  <c:v>48.88</c:v>
                </c:pt>
                <c:pt idx="174">
                  <c:v>46.88</c:v>
                </c:pt>
                <c:pt idx="175">
                  <c:v>45.07</c:v>
                </c:pt>
                <c:pt idx="176">
                  <c:v>43.42</c:v>
                </c:pt>
                <c:pt idx="177">
                  <c:v>41.92</c:v>
                </c:pt>
                <c:pt idx="178">
                  <c:v>40.54</c:v>
                </c:pt>
                <c:pt idx="179">
                  <c:v>39.270000000000003</c:v>
                </c:pt>
                <c:pt idx="180">
                  <c:v>37.01</c:v>
                </c:pt>
                <c:pt idx="181">
                  <c:v>34.619999999999997</c:v>
                </c:pt>
                <c:pt idx="182">
                  <c:v>32.6</c:v>
                </c:pt>
                <c:pt idx="183">
                  <c:v>30.87</c:v>
                </c:pt>
                <c:pt idx="184">
                  <c:v>29.37</c:v>
                </c:pt>
                <c:pt idx="185">
                  <c:v>28.06</c:v>
                </c:pt>
                <c:pt idx="186">
                  <c:v>26.91</c:v>
                </c:pt>
                <c:pt idx="187">
                  <c:v>25.88</c:v>
                </c:pt>
                <c:pt idx="188">
                  <c:v>24.96</c:v>
                </c:pt>
                <c:pt idx="189">
                  <c:v>23.4</c:v>
                </c:pt>
                <c:pt idx="190">
                  <c:v>22.1</c:v>
                </c:pt>
                <c:pt idx="191">
                  <c:v>21.02</c:v>
                </c:pt>
                <c:pt idx="192">
                  <c:v>20.100000000000001</c:v>
                </c:pt>
                <c:pt idx="193">
                  <c:v>19.3</c:v>
                </c:pt>
                <c:pt idx="194">
                  <c:v>18.62</c:v>
                </c:pt>
                <c:pt idx="195">
                  <c:v>17.48</c:v>
                </c:pt>
                <c:pt idx="196">
                  <c:v>16.59</c:v>
                </c:pt>
                <c:pt idx="197">
                  <c:v>15.87</c:v>
                </c:pt>
                <c:pt idx="198">
                  <c:v>15.28</c:v>
                </c:pt>
                <c:pt idx="199">
                  <c:v>14.79</c:v>
                </c:pt>
                <c:pt idx="200">
                  <c:v>14.38</c:v>
                </c:pt>
                <c:pt idx="201">
                  <c:v>14.03</c:v>
                </c:pt>
                <c:pt idx="202">
                  <c:v>13.73</c:v>
                </c:pt>
                <c:pt idx="203">
                  <c:v>13.47</c:v>
                </c:pt>
                <c:pt idx="204">
                  <c:v>13.25</c:v>
                </c:pt>
                <c:pt idx="205">
                  <c:v>13.05</c:v>
                </c:pt>
                <c:pt idx="206">
                  <c:v>12.73</c:v>
                </c:pt>
                <c:pt idx="207">
                  <c:v>12.43</c:v>
                </c:pt>
                <c:pt idx="208">
                  <c:v>12.31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B4-4080-AA04-475F60A194F6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'old238U_(Ba,K)Fe2As2'!$D$20:$D$228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'old238U_(Ba,K)Fe2As2'!$F$20:$F$228</c:f>
              <c:numCache>
                <c:formatCode>0.000E+00</c:formatCode>
                <c:ptCount val="209"/>
                <c:pt idx="0">
                  <c:v>1.9770000000000001</c:v>
                </c:pt>
                <c:pt idx="1">
                  <c:v>2.0779999999999998</c:v>
                </c:pt>
                <c:pt idx="2">
                  <c:v>2.1739999999999999</c:v>
                </c:pt>
                <c:pt idx="3">
                  <c:v>2.2650000000000001</c:v>
                </c:pt>
                <c:pt idx="4">
                  <c:v>2.3519999999999999</c:v>
                </c:pt>
                <c:pt idx="5">
                  <c:v>2.4350000000000001</c:v>
                </c:pt>
                <c:pt idx="6">
                  <c:v>2.5150000000000001</c:v>
                </c:pt>
                <c:pt idx="7">
                  <c:v>2.6669999999999998</c:v>
                </c:pt>
                <c:pt idx="8">
                  <c:v>2.8079999999999998</c:v>
                </c:pt>
                <c:pt idx="9">
                  <c:v>2.94</c:v>
                </c:pt>
                <c:pt idx="10">
                  <c:v>3.0649999999999999</c:v>
                </c:pt>
                <c:pt idx="11">
                  <c:v>3.1840000000000002</c:v>
                </c:pt>
                <c:pt idx="12">
                  <c:v>3.2959999999999998</c:v>
                </c:pt>
                <c:pt idx="13">
                  <c:v>3.5049999999999999</c:v>
                </c:pt>
                <c:pt idx="14">
                  <c:v>3.6970000000000001</c:v>
                </c:pt>
                <c:pt idx="15">
                  <c:v>3.875</c:v>
                </c:pt>
                <c:pt idx="16">
                  <c:v>4.04</c:v>
                </c:pt>
                <c:pt idx="17">
                  <c:v>4.1950000000000003</c:v>
                </c:pt>
                <c:pt idx="18">
                  <c:v>4.3410000000000002</c:v>
                </c:pt>
                <c:pt idx="19">
                  <c:v>4.4779999999999998</c:v>
                </c:pt>
                <c:pt idx="20">
                  <c:v>4.6079999999999997</c:v>
                </c:pt>
                <c:pt idx="21">
                  <c:v>4.7320000000000002</c:v>
                </c:pt>
                <c:pt idx="22">
                  <c:v>4.8490000000000002</c:v>
                </c:pt>
                <c:pt idx="23">
                  <c:v>4.9619999999999997</c:v>
                </c:pt>
                <c:pt idx="24">
                  <c:v>5.1719999999999997</c:v>
                </c:pt>
                <c:pt idx="25">
                  <c:v>5.4130000000000003</c:v>
                </c:pt>
                <c:pt idx="26">
                  <c:v>5.6319999999999997</c:v>
                </c:pt>
                <c:pt idx="27">
                  <c:v>5.8330000000000002</c:v>
                </c:pt>
                <c:pt idx="28">
                  <c:v>6.0190000000000001</c:v>
                </c:pt>
                <c:pt idx="29">
                  <c:v>6.1920000000000002</c:v>
                </c:pt>
                <c:pt idx="30">
                  <c:v>6.3529999999999998</c:v>
                </c:pt>
                <c:pt idx="31">
                  <c:v>6.5039999999999996</c:v>
                </c:pt>
                <c:pt idx="32">
                  <c:v>6.6459999999999999</c:v>
                </c:pt>
                <c:pt idx="33">
                  <c:v>6.907</c:v>
                </c:pt>
                <c:pt idx="34">
                  <c:v>7.141</c:v>
                </c:pt>
                <c:pt idx="35">
                  <c:v>7.3540000000000001</c:v>
                </c:pt>
                <c:pt idx="36">
                  <c:v>7.5469999999999997</c:v>
                </c:pt>
                <c:pt idx="37">
                  <c:v>7.7249999999999996</c:v>
                </c:pt>
                <c:pt idx="38">
                  <c:v>7.8890000000000002</c:v>
                </c:pt>
                <c:pt idx="39">
                  <c:v>8.1820000000000004</c:v>
                </c:pt>
                <c:pt idx="40">
                  <c:v>8.4369999999999994</c:v>
                </c:pt>
                <c:pt idx="41">
                  <c:v>8.6620000000000008</c:v>
                </c:pt>
                <c:pt idx="42">
                  <c:v>8.8610000000000007</c:v>
                </c:pt>
                <c:pt idx="43">
                  <c:v>9.0399999999999991</c:v>
                </c:pt>
                <c:pt idx="44">
                  <c:v>9.1999999999999993</c:v>
                </c:pt>
                <c:pt idx="45">
                  <c:v>9.3460000000000001</c:v>
                </c:pt>
                <c:pt idx="46">
                  <c:v>9.4779999999999998</c:v>
                </c:pt>
                <c:pt idx="47">
                  <c:v>9.5990000000000002</c:v>
                </c:pt>
                <c:pt idx="48">
                  <c:v>9.7100000000000009</c:v>
                </c:pt>
                <c:pt idx="49">
                  <c:v>9.8119999999999994</c:v>
                </c:pt>
                <c:pt idx="50">
                  <c:v>9.9920000000000009</c:v>
                </c:pt>
                <c:pt idx="51">
                  <c:v>10.18</c:v>
                </c:pt>
                <c:pt idx="52">
                  <c:v>10.34</c:v>
                </c:pt>
                <c:pt idx="53">
                  <c:v>10.47</c:v>
                </c:pt>
                <c:pt idx="54">
                  <c:v>10.58</c:v>
                </c:pt>
                <c:pt idx="55">
                  <c:v>10.68</c:v>
                </c:pt>
                <c:pt idx="56">
                  <c:v>10.75</c:v>
                </c:pt>
                <c:pt idx="57">
                  <c:v>10.82</c:v>
                </c:pt>
                <c:pt idx="58">
                  <c:v>10.88</c:v>
                </c:pt>
                <c:pt idx="59">
                  <c:v>10.96</c:v>
                </c:pt>
                <c:pt idx="60">
                  <c:v>11.02</c:v>
                </c:pt>
                <c:pt idx="61">
                  <c:v>11.06</c:v>
                </c:pt>
                <c:pt idx="62">
                  <c:v>11.08</c:v>
                </c:pt>
                <c:pt idx="63">
                  <c:v>11.08</c:v>
                </c:pt>
                <c:pt idx="64">
                  <c:v>11.08</c:v>
                </c:pt>
                <c:pt idx="65">
                  <c:v>11.04</c:v>
                </c:pt>
                <c:pt idx="66">
                  <c:v>10.98</c:v>
                </c:pt>
                <c:pt idx="67">
                  <c:v>10.9</c:v>
                </c:pt>
                <c:pt idx="68">
                  <c:v>10.82</c:v>
                </c:pt>
                <c:pt idx="69">
                  <c:v>10.72</c:v>
                </c:pt>
                <c:pt idx="70">
                  <c:v>10.62</c:v>
                </c:pt>
                <c:pt idx="71">
                  <c:v>10.52</c:v>
                </c:pt>
                <c:pt idx="72">
                  <c:v>10.41</c:v>
                </c:pt>
                <c:pt idx="73">
                  <c:v>10.3</c:v>
                </c:pt>
                <c:pt idx="74">
                  <c:v>10.199999999999999</c:v>
                </c:pt>
                <c:pt idx="75">
                  <c:v>10.09</c:v>
                </c:pt>
                <c:pt idx="76">
                  <c:v>9.8780000000000001</c:v>
                </c:pt>
                <c:pt idx="77">
                  <c:v>9.6219999999999999</c:v>
                </c:pt>
                <c:pt idx="78">
                  <c:v>9.3759999999999994</c:v>
                </c:pt>
                <c:pt idx="79">
                  <c:v>9.141</c:v>
                </c:pt>
                <c:pt idx="80">
                  <c:v>8.9179999999999993</c:v>
                </c:pt>
                <c:pt idx="81">
                  <c:v>8.7050000000000001</c:v>
                </c:pt>
                <c:pt idx="82">
                  <c:v>8.5030000000000001</c:v>
                </c:pt>
                <c:pt idx="83">
                  <c:v>8.3119999999999994</c:v>
                </c:pt>
                <c:pt idx="84">
                  <c:v>8.1289999999999996</c:v>
                </c:pt>
                <c:pt idx="85">
                  <c:v>7.7910000000000004</c:v>
                </c:pt>
                <c:pt idx="86">
                  <c:v>7.4829999999999997</c:v>
                </c:pt>
                <c:pt idx="87">
                  <c:v>7.202</c:v>
                </c:pt>
                <c:pt idx="88">
                  <c:v>6.9450000000000003</c:v>
                </c:pt>
                <c:pt idx="89">
                  <c:v>6.7089999999999996</c:v>
                </c:pt>
                <c:pt idx="90">
                  <c:v>6.49</c:v>
                </c:pt>
                <c:pt idx="91">
                  <c:v>6.101</c:v>
                </c:pt>
                <c:pt idx="92">
                  <c:v>5.7619999999999996</c:v>
                </c:pt>
                <c:pt idx="93">
                  <c:v>5.4649999999999999</c:v>
                </c:pt>
                <c:pt idx="94">
                  <c:v>5.202</c:v>
                </c:pt>
                <c:pt idx="95">
                  <c:v>4.9669999999999996</c:v>
                </c:pt>
                <c:pt idx="96">
                  <c:v>4.7560000000000002</c:v>
                </c:pt>
                <c:pt idx="97">
                  <c:v>4.5650000000000004</c:v>
                </c:pt>
                <c:pt idx="98">
                  <c:v>4.391</c:v>
                </c:pt>
                <c:pt idx="99">
                  <c:v>4.2309999999999999</c:v>
                </c:pt>
                <c:pt idx="100">
                  <c:v>4.085</c:v>
                </c:pt>
                <c:pt idx="101">
                  <c:v>3.95</c:v>
                </c:pt>
                <c:pt idx="102">
                  <c:v>3.7090000000000001</c:v>
                </c:pt>
                <c:pt idx="103">
                  <c:v>3.4510000000000001</c:v>
                </c:pt>
                <c:pt idx="104">
                  <c:v>3.2309999999999999</c:v>
                </c:pt>
                <c:pt idx="105">
                  <c:v>3.0419999999999998</c:v>
                </c:pt>
                <c:pt idx="106">
                  <c:v>2.8759999999999999</c:v>
                </c:pt>
                <c:pt idx="107">
                  <c:v>2.7290000000000001</c:v>
                </c:pt>
                <c:pt idx="108">
                  <c:v>2.5990000000000002</c:v>
                </c:pt>
                <c:pt idx="109">
                  <c:v>2.4820000000000002</c:v>
                </c:pt>
                <c:pt idx="110">
                  <c:v>2.3769999999999998</c:v>
                </c:pt>
                <c:pt idx="111">
                  <c:v>2.1930000000000001</c:v>
                </c:pt>
                <c:pt idx="112">
                  <c:v>2.0390000000000001</c:v>
                </c:pt>
                <c:pt idx="113">
                  <c:v>1.9079999999999999</c:v>
                </c:pt>
                <c:pt idx="114">
                  <c:v>1.794</c:v>
                </c:pt>
                <c:pt idx="115">
                  <c:v>1.6950000000000001</c:v>
                </c:pt>
                <c:pt idx="116">
                  <c:v>1.607</c:v>
                </c:pt>
                <c:pt idx="117">
                  <c:v>1.4590000000000001</c:v>
                </c:pt>
                <c:pt idx="118">
                  <c:v>1.3380000000000001</c:v>
                </c:pt>
                <c:pt idx="119">
                  <c:v>1.2370000000000001</c:v>
                </c:pt>
                <c:pt idx="120">
                  <c:v>1.1519999999999999</c:v>
                </c:pt>
                <c:pt idx="121">
                  <c:v>1.079</c:v>
                </c:pt>
                <c:pt idx="122">
                  <c:v>1.016</c:v>
                </c:pt>
                <c:pt idx="123">
                  <c:v>0.96020000000000005</c:v>
                </c:pt>
                <c:pt idx="124">
                  <c:v>0.91080000000000005</c:v>
                </c:pt>
                <c:pt idx="125">
                  <c:v>0.86670000000000003</c:v>
                </c:pt>
                <c:pt idx="126">
                  <c:v>0.82709999999999995</c:v>
                </c:pt>
                <c:pt idx="127">
                  <c:v>0.7913</c:v>
                </c:pt>
                <c:pt idx="128">
                  <c:v>0.72889999999999999</c:v>
                </c:pt>
                <c:pt idx="129">
                  <c:v>0.66459999999999997</c:v>
                </c:pt>
                <c:pt idx="130">
                  <c:v>0.61160000000000003</c:v>
                </c:pt>
                <c:pt idx="131">
                  <c:v>0.56710000000000005</c:v>
                </c:pt>
                <c:pt idx="132">
                  <c:v>0.52910000000000001</c:v>
                </c:pt>
                <c:pt idx="133">
                  <c:v>0.49630000000000002</c:v>
                </c:pt>
                <c:pt idx="134">
                  <c:v>0.46760000000000002</c:v>
                </c:pt>
                <c:pt idx="135">
                  <c:v>0.44230000000000003</c:v>
                </c:pt>
                <c:pt idx="136">
                  <c:v>0.41980000000000001</c:v>
                </c:pt>
                <c:pt idx="137">
                  <c:v>0.38150000000000001</c:v>
                </c:pt>
                <c:pt idx="138">
                  <c:v>0.35010000000000002</c:v>
                </c:pt>
                <c:pt idx="139">
                  <c:v>0.32379999999999998</c:v>
                </c:pt>
                <c:pt idx="140">
                  <c:v>0.3014</c:v>
                </c:pt>
                <c:pt idx="141">
                  <c:v>0.28220000000000001</c:v>
                </c:pt>
                <c:pt idx="142">
                  <c:v>0.26540000000000002</c:v>
                </c:pt>
                <c:pt idx="143">
                  <c:v>0.23749999999999999</c:v>
                </c:pt>
                <c:pt idx="144">
                  <c:v>0.21529999999999999</c:v>
                </c:pt>
                <c:pt idx="145">
                  <c:v>0.1971</c:v>
                </c:pt>
                <c:pt idx="146">
                  <c:v>0.182</c:v>
                </c:pt>
                <c:pt idx="147">
                  <c:v>0.1691</c:v>
                </c:pt>
                <c:pt idx="148">
                  <c:v>0.15809999999999999</c:v>
                </c:pt>
                <c:pt idx="149">
                  <c:v>0.14849999999999999</c:v>
                </c:pt>
                <c:pt idx="150">
                  <c:v>0.14000000000000001</c:v>
                </c:pt>
                <c:pt idx="151">
                  <c:v>0.1326</c:v>
                </c:pt>
                <c:pt idx="152">
                  <c:v>0.12590000000000001</c:v>
                </c:pt>
                <c:pt idx="153">
                  <c:v>0.11990000000000001</c:v>
                </c:pt>
                <c:pt idx="154">
                  <c:v>0.1096</c:v>
                </c:pt>
                <c:pt idx="155">
                  <c:v>9.9089999999999998E-2</c:v>
                </c:pt>
                <c:pt idx="156">
                  <c:v>9.0520000000000003E-2</c:v>
                </c:pt>
                <c:pt idx="157">
                  <c:v>8.3390000000000006E-2</c:v>
                </c:pt>
                <c:pt idx="158">
                  <c:v>7.7359999999999998E-2</c:v>
                </c:pt>
                <c:pt idx="159">
                  <c:v>7.2190000000000004E-2</c:v>
                </c:pt>
                <c:pt idx="160">
                  <c:v>6.7710000000000006E-2</c:v>
                </c:pt>
                <c:pt idx="161">
                  <c:v>6.3780000000000003E-2</c:v>
                </c:pt>
                <c:pt idx="162">
                  <c:v>6.0299999999999999E-2</c:v>
                </c:pt>
                <c:pt idx="163">
                  <c:v>5.4429999999999999E-2</c:v>
                </c:pt>
                <c:pt idx="164">
                  <c:v>4.9660000000000003E-2</c:v>
                </c:pt>
                <c:pt idx="165">
                  <c:v>4.5690000000000001E-2</c:v>
                </c:pt>
                <c:pt idx="166">
                  <c:v>4.2340000000000003E-2</c:v>
                </c:pt>
                <c:pt idx="167">
                  <c:v>3.9480000000000001E-2</c:v>
                </c:pt>
                <c:pt idx="168">
                  <c:v>3.6990000000000002E-2</c:v>
                </c:pt>
                <c:pt idx="169">
                  <c:v>3.2899999999999999E-2</c:v>
                </c:pt>
                <c:pt idx="170">
                  <c:v>2.9649999999999999E-2</c:v>
                </c:pt>
                <c:pt idx="171">
                  <c:v>2.7019999999999999E-2</c:v>
                </c:pt>
                <c:pt idx="172">
                  <c:v>2.4840000000000001E-2</c:v>
                </c:pt>
                <c:pt idx="173">
                  <c:v>2.3E-2</c:v>
                </c:pt>
                <c:pt idx="174">
                  <c:v>2.1420000000000002E-2</c:v>
                </c:pt>
                <c:pt idx="175">
                  <c:v>2.0060000000000001E-2</c:v>
                </c:pt>
                <c:pt idx="176">
                  <c:v>1.8870000000000001E-2</c:v>
                </c:pt>
                <c:pt idx="177">
                  <c:v>1.7819999999999999E-2</c:v>
                </c:pt>
                <c:pt idx="178">
                  <c:v>1.6879999999999999E-2</c:v>
                </c:pt>
                <c:pt idx="179">
                  <c:v>1.6039999999999999E-2</c:v>
                </c:pt>
                <c:pt idx="180">
                  <c:v>1.461E-2</c:v>
                </c:pt>
                <c:pt idx="181">
                  <c:v>1.315E-2</c:v>
                </c:pt>
                <c:pt idx="182">
                  <c:v>1.197E-2</c:v>
                </c:pt>
                <c:pt idx="183">
                  <c:v>1.099E-2</c:v>
                </c:pt>
                <c:pt idx="184">
                  <c:v>1.0160000000000001E-2</c:v>
                </c:pt>
                <c:pt idx="185">
                  <c:v>9.4590000000000004E-3</c:v>
                </c:pt>
                <c:pt idx="186">
                  <c:v>8.8500000000000002E-3</c:v>
                </c:pt>
                <c:pt idx="187">
                  <c:v>8.3180000000000007E-3</c:v>
                </c:pt>
                <c:pt idx="188">
                  <c:v>7.8490000000000001E-3</c:v>
                </c:pt>
                <c:pt idx="189">
                  <c:v>7.0590000000000002E-3</c:v>
                </c:pt>
                <c:pt idx="190">
                  <c:v>6.4200000000000004E-3</c:v>
                </c:pt>
                <c:pt idx="191">
                  <c:v>5.8910000000000004E-3</c:v>
                </c:pt>
                <c:pt idx="192">
                  <c:v>5.4460000000000003E-3</c:v>
                </c:pt>
                <c:pt idx="193">
                  <c:v>5.0650000000000001E-3</c:v>
                </c:pt>
                <c:pt idx="194">
                  <c:v>4.7369999999999999E-3</c:v>
                </c:pt>
                <c:pt idx="195">
                  <c:v>4.1970000000000002E-3</c:v>
                </c:pt>
                <c:pt idx="196">
                  <c:v>3.7720000000000002E-3</c:v>
                </c:pt>
                <c:pt idx="197">
                  <c:v>3.4280000000000001E-3</c:v>
                </c:pt>
                <c:pt idx="198">
                  <c:v>3.1440000000000001E-3</c:v>
                </c:pt>
                <c:pt idx="199">
                  <c:v>2.9039999999999999E-3</c:v>
                </c:pt>
                <c:pt idx="200">
                  <c:v>2.7000000000000001E-3</c:v>
                </c:pt>
                <c:pt idx="201">
                  <c:v>2.5240000000000002E-3</c:v>
                </c:pt>
                <c:pt idx="202">
                  <c:v>2.3700000000000001E-3</c:v>
                </c:pt>
                <c:pt idx="203">
                  <c:v>2.235E-3</c:v>
                </c:pt>
                <c:pt idx="204">
                  <c:v>2.1150000000000001E-3</c:v>
                </c:pt>
                <c:pt idx="205">
                  <c:v>2.0070000000000001E-3</c:v>
                </c:pt>
                <c:pt idx="206">
                  <c:v>1.823E-3</c:v>
                </c:pt>
                <c:pt idx="207">
                  <c:v>1.637E-3</c:v>
                </c:pt>
                <c:pt idx="208">
                  <c:v>1.555E-3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B4-4080-AA04-475F60A194F6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'old238U_(Ba,K)Fe2As2'!$D$20:$D$228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'old238U_(Ba,K)Fe2As2'!$G$20:$G$228</c:f>
              <c:numCache>
                <c:formatCode>0.000E+00</c:formatCode>
                <c:ptCount val="209"/>
                <c:pt idx="0">
                  <c:v>2.1390000000000002</c:v>
                </c:pt>
                <c:pt idx="1">
                  <c:v>2.2479</c:v>
                </c:pt>
                <c:pt idx="2">
                  <c:v>2.3513999999999999</c:v>
                </c:pt>
                <c:pt idx="3">
                  <c:v>2.4497</c:v>
                </c:pt>
                <c:pt idx="4">
                  <c:v>2.5435999999999996</c:v>
                </c:pt>
                <c:pt idx="5">
                  <c:v>2.6334</c:v>
                </c:pt>
                <c:pt idx="6">
                  <c:v>2.7199</c:v>
                </c:pt>
                <c:pt idx="7">
                  <c:v>2.8842999999999996</c:v>
                </c:pt>
                <c:pt idx="8">
                  <c:v>3.0369999999999999</c:v>
                </c:pt>
                <c:pt idx="9">
                  <c:v>3.1802000000000001</c:v>
                </c:pt>
                <c:pt idx="10">
                  <c:v>3.3159000000000001</c:v>
                </c:pt>
                <c:pt idx="11">
                  <c:v>3.4451000000000001</c:v>
                </c:pt>
                <c:pt idx="12">
                  <c:v>3.5669999999999997</c:v>
                </c:pt>
                <c:pt idx="13">
                  <c:v>3.7946999999999997</c:v>
                </c:pt>
                <c:pt idx="14">
                  <c:v>4.0042999999999997</c:v>
                </c:pt>
                <c:pt idx="15">
                  <c:v>4.1989000000000001</c:v>
                </c:pt>
                <c:pt idx="16">
                  <c:v>4.3796999999999997</c:v>
                </c:pt>
                <c:pt idx="17">
                  <c:v>4.5498000000000003</c:v>
                </c:pt>
                <c:pt idx="18">
                  <c:v>4.7103000000000002</c:v>
                </c:pt>
                <c:pt idx="19">
                  <c:v>4.8612000000000002</c:v>
                </c:pt>
                <c:pt idx="20">
                  <c:v>5.0046999999999997</c:v>
                </c:pt>
                <c:pt idx="21">
                  <c:v>5.1417000000000002</c:v>
                </c:pt>
                <c:pt idx="22">
                  <c:v>5.2713000000000001</c:v>
                </c:pt>
                <c:pt idx="23">
                  <c:v>5.3965999999999994</c:v>
                </c:pt>
                <c:pt idx="24">
                  <c:v>5.6300999999999997</c:v>
                </c:pt>
                <c:pt idx="25">
                  <c:v>5.8989000000000003</c:v>
                </c:pt>
                <c:pt idx="26">
                  <c:v>6.1440999999999999</c:v>
                </c:pt>
                <c:pt idx="27">
                  <c:v>6.3700999999999999</c:v>
                </c:pt>
                <c:pt idx="28">
                  <c:v>6.58</c:v>
                </c:pt>
                <c:pt idx="29">
                  <c:v>6.7759</c:v>
                </c:pt>
                <c:pt idx="30">
                  <c:v>6.9589999999999996</c:v>
                </c:pt>
                <c:pt idx="31">
                  <c:v>7.1311999999999998</c:v>
                </c:pt>
                <c:pt idx="32">
                  <c:v>7.2938000000000001</c:v>
                </c:pt>
                <c:pt idx="33">
                  <c:v>7.5941000000000001</c:v>
                </c:pt>
                <c:pt idx="34">
                  <c:v>7.8653000000000004</c:v>
                </c:pt>
                <c:pt idx="35">
                  <c:v>8.1135999999999999</c:v>
                </c:pt>
                <c:pt idx="36">
                  <c:v>8.3403999999999989</c:v>
                </c:pt>
                <c:pt idx="37">
                  <c:v>8.5507999999999988</c:v>
                </c:pt>
                <c:pt idx="38">
                  <c:v>8.7460000000000004</c:v>
                </c:pt>
                <c:pt idx="39">
                  <c:v>9.0981000000000005</c:v>
                </c:pt>
                <c:pt idx="40">
                  <c:v>9.4086999999999996</c:v>
                </c:pt>
                <c:pt idx="41">
                  <c:v>9.6859999999999999</c:v>
                </c:pt>
                <c:pt idx="42">
                  <c:v>9.9350000000000005</c:v>
                </c:pt>
                <c:pt idx="43">
                  <c:v>10.161999999999999</c:v>
                </c:pt>
                <c:pt idx="44">
                  <c:v>10.367999999999999</c:v>
                </c:pt>
                <c:pt idx="45">
                  <c:v>10.558</c:v>
                </c:pt>
                <c:pt idx="46">
                  <c:v>10.731999999999999</c:v>
                </c:pt>
                <c:pt idx="47">
                  <c:v>10.895</c:v>
                </c:pt>
                <c:pt idx="48">
                  <c:v>11.045000000000002</c:v>
                </c:pt>
                <c:pt idx="49">
                  <c:v>11.186</c:v>
                </c:pt>
                <c:pt idx="50">
                  <c:v>11.441000000000001</c:v>
                </c:pt>
                <c:pt idx="51">
                  <c:v>11.715999999999999</c:v>
                </c:pt>
                <c:pt idx="52">
                  <c:v>11.96</c:v>
                </c:pt>
                <c:pt idx="53">
                  <c:v>12.169</c:v>
                </c:pt>
                <c:pt idx="54">
                  <c:v>12.353999999999999</c:v>
                </c:pt>
                <c:pt idx="55">
                  <c:v>12.526999999999999</c:v>
                </c:pt>
                <c:pt idx="56">
                  <c:v>12.666</c:v>
                </c:pt>
                <c:pt idx="57">
                  <c:v>12.804</c:v>
                </c:pt>
                <c:pt idx="58">
                  <c:v>12.929</c:v>
                </c:pt>
                <c:pt idx="59">
                  <c:v>13.133000000000001</c:v>
                </c:pt>
                <c:pt idx="60">
                  <c:v>13.237</c:v>
                </c:pt>
                <c:pt idx="61">
                  <c:v>13.295</c:v>
                </c:pt>
                <c:pt idx="62">
                  <c:v>13.374000000000001</c:v>
                </c:pt>
                <c:pt idx="63">
                  <c:v>13.456</c:v>
                </c:pt>
                <c:pt idx="64">
                  <c:v>13.551</c:v>
                </c:pt>
                <c:pt idx="65">
                  <c:v>13.726999999999999</c:v>
                </c:pt>
                <c:pt idx="66">
                  <c:v>13.886000000000001</c:v>
                </c:pt>
                <c:pt idx="67">
                  <c:v>14.006</c:v>
                </c:pt>
                <c:pt idx="68">
                  <c:v>14.1</c:v>
                </c:pt>
                <c:pt idx="69">
                  <c:v>14.15</c:v>
                </c:pt>
                <c:pt idx="70">
                  <c:v>14.18</c:v>
                </c:pt>
                <c:pt idx="71">
                  <c:v>14.193999999999999</c:v>
                </c:pt>
                <c:pt idx="72">
                  <c:v>14.186</c:v>
                </c:pt>
                <c:pt idx="73">
                  <c:v>14.168000000000001</c:v>
                </c:pt>
                <c:pt idx="74">
                  <c:v>14.154</c:v>
                </c:pt>
                <c:pt idx="75">
                  <c:v>14.125</c:v>
                </c:pt>
                <c:pt idx="76">
                  <c:v>14.065999999999999</c:v>
                </c:pt>
                <c:pt idx="77">
                  <c:v>13.993</c:v>
                </c:pt>
                <c:pt idx="78">
                  <c:v>13.928999999999998</c:v>
                </c:pt>
                <c:pt idx="79">
                  <c:v>13.878</c:v>
                </c:pt>
                <c:pt idx="80">
                  <c:v>13.841999999999999</c:v>
                </c:pt>
                <c:pt idx="81">
                  <c:v>13.818000000000001</c:v>
                </c:pt>
                <c:pt idx="82">
                  <c:v>13.806000000000001</c:v>
                </c:pt>
                <c:pt idx="83">
                  <c:v>13.805999999999999</c:v>
                </c:pt>
                <c:pt idx="84">
                  <c:v>13.811999999999999</c:v>
                </c:pt>
                <c:pt idx="85">
                  <c:v>13.845000000000001</c:v>
                </c:pt>
                <c:pt idx="86">
                  <c:v>13.893000000000001</c:v>
                </c:pt>
                <c:pt idx="87">
                  <c:v>13.946999999999999</c:v>
                </c:pt>
                <c:pt idx="88">
                  <c:v>14.003</c:v>
                </c:pt>
                <c:pt idx="89">
                  <c:v>14.056999999999999</c:v>
                </c:pt>
                <c:pt idx="90">
                  <c:v>14.103999999999999</c:v>
                </c:pt>
                <c:pt idx="91">
                  <c:v>14.178999999999998</c:v>
                </c:pt>
                <c:pt idx="92">
                  <c:v>14.222999999999999</c:v>
                </c:pt>
                <c:pt idx="93">
                  <c:v>14.24</c:v>
                </c:pt>
                <c:pt idx="94">
                  <c:v>14.234</c:v>
                </c:pt>
                <c:pt idx="95">
                  <c:v>14.212</c:v>
                </c:pt>
                <c:pt idx="96">
                  <c:v>14.18</c:v>
                </c:pt>
                <c:pt idx="97">
                  <c:v>14.141999999999999</c:v>
                </c:pt>
                <c:pt idx="98">
                  <c:v>14.105</c:v>
                </c:pt>
                <c:pt idx="99">
                  <c:v>14.068999999999999</c:v>
                </c:pt>
                <c:pt idx="100">
                  <c:v>14.042000000000002</c:v>
                </c:pt>
                <c:pt idx="101">
                  <c:v>14.02</c:v>
                </c:pt>
                <c:pt idx="102">
                  <c:v>14.019</c:v>
                </c:pt>
                <c:pt idx="103">
                  <c:v>14.091000000000001</c:v>
                </c:pt>
                <c:pt idx="104">
                  <c:v>14.241</c:v>
                </c:pt>
                <c:pt idx="105">
                  <c:v>14.491999999999999</c:v>
                </c:pt>
                <c:pt idx="106">
                  <c:v>14.825999999999999</c:v>
                </c:pt>
                <c:pt idx="107">
                  <c:v>15.228999999999999</c:v>
                </c:pt>
                <c:pt idx="108">
                  <c:v>15.699</c:v>
                </c:pt>
                <c:pt idx="109">
                  <c:v>16.222000000000001</c:v>
                </c:pt>
                <c:pt idx="110">
                  <c:v>16.797000000000001</c:v>
                </c:pt>
                <c:pt idx="111">
                  <c:v>18.062999999999999</c:v>
                </c:pt>
                <c:pt idx="112">
                  <c:v>19.439</c:v>
                </c:pt>
                <c:pt idx="113">
                  <c:v>20.868000000000002</c:v>
                </c:pt>
                <c:pt idx="114">
                  <c:v>22.344000000000001</c:v>
                </c:pt>
                <c:pt idx="115">
                  <c:v>23.815000000000001</c:v>
                </c:pt>
                <c:pt idx="116">
                  <c:v>25.286999999999999</c:v>
                </c:pt>
                <c:pt idx="117">
                  <c:v>28.149000000000001</c:v>
                </c:pt>
                <c:pt idx="118">
                  <c:v>30.868000000000002</c:v>
                </c:pt>
                <c:pt idx="119">
                  <c:v>33.427</c:v>
                </c:pt>
                <c:pt idx="120">
                  <c:v>35.811999999999998</c:v>
                </c:pt>
                <c:pt idx="121">
                  <c:v>38.039000000000001</c:v>
                </c:pt>
                <c:pt idx="122">
                  <c:v>40.106000000000002</c:v>
                </c:pt>
                <c:pt idx="123">
                  <c:v>42.030200000000001</c:v>
                </c:pt>
                <c:pt idx="124">
                  <c:v>43.830800000000004</c:v>
                </c:pt>
                <c:pt idx="125">
                  <c:v>45.506700000000002</c:v>
                </c:pt>
                <c:pt idx="126">
                  <c:v>47.067100000000003</c:v>
                </c:pt>
                <c:pt idx="127">
                  <c:v>48.531300000000002</c:v>
                </c:pt>
                <c:pt idx="128">
                  <c:v>51.2089</c:v>
                </c:pt>
                <c:pt idx="129">
                  <c:v>54.124600000000001</c:v>
                </c:pt>
                <c:pt idx="130">
                  <c:v>56.671600000000005</c:v>
                </c:pt>
                <c:pt idx="131">
                  <c:v>58.917100000000005</c:v>
                </c:pt>
                <c:pt idx="132">
                  <c:v>60.909100000000002</c:v>
                </c:pt>
                <c:pt idx="133">
                  <c:v>62.706299999999999</c:v>
                </c:pt>
                <c:pt idx="134">
                  <c:v>64.317599999999999</c:v>
                </c:pt>
                <c:pt idx="135">
                  <c:v>65.782300000000006</c:v>
                </c:pt>
                <c:pt idx="136">
                  <c:v>67.119799999999998</c:v>
                </c:pt>
                <c:pt idx="137">
                  <c:v>69.481499999999997</c:v>
                </c:pt>
                <c:pt idx="138">
                  <c:v>71.670099999999991</c:v>
                </c:pt>
                <c:pt idx="139">
                  <c:v>73.323800000000006</c:v>
                </c:pt>
                <c:pt idx="140">
                  <c:v>74.581400000000002</c:v>
                </c:pt>
                <c:pt idx="141">
                  <c:v>75.852199999999996</c:v>
                </c:pt>
                <c:pt idx="142">
                  <c:v>76.945400000000006</c:v>
                </c:pt>
                <c:pt idx="143">
                  <c:v>78.737499999999997</c:v>
                </c:pt>
                <c:pt idx="144">
                  <c:v>80.095299999999995</c:v>
                </c:pt>
                <c:pt idx="145">
                  <c:v>81.137100000000004</c:v>
                </c:pt>
                <c:pt idx="146">
                  <c:v>81.912000000000006</c:v>
                </c:pt>
                <c:pt idx="147">
                  <c:v>82.479100000000003</c:v>
                </c:pt>
                <c:pt idx="148">
                  <c:v>82.878100000000003</c:v>
                </c:pt>
                <c:pt idx="149">
                  <c:v>83.138499999999993</c:v>
                </c:pt>
                <c:pt idx="150">
                  <c:v>83.29</c:v>
                </c:pt>
                <c:pt idx="151">
                  <c:v>83.34259999999999</c:v>
                </c:pt>
                <c:pt idx="152">
                  <c:v>83.305900000000008</c:v>
                </c:pt>
                <c:pt idx="153">
                  <c:v>83.209900000000005</c:v>
                </c:pt>
                <c:pt idx="154">
                  <c:v>82.839600000000004</c:v>
                </c:pt>
                <c:pt idx="155">
                  <c:v>82.13909000000001</c:v>
                </c:pt>
                <c:pt idx="156">
                  <c:v>81.250519999999995</c:v>
                </c:pt>
                <c:pt idx="157">
                  <c:v>80.21338999999999</c:v>
                </c:pt>
                <c:pt idx="158">
                  <c:v>79.097359999999995</c:v>
                </c:pt>
                <c:pt idx="159">
                  <c:v>77.91219000000001</c:v>
                </c:pt>
                <c:pt idx="160">
                  <c:v>76.707710000000006</c:v>
                </c:pt>
                <c:pt idx="161">
                  <c:v>75.473779999999991</c:v>
                </c:pt>
                <c:pt idx="162">
                  <c:v>74.250299999999996</c:v>
                </c:pt>
                <c:pt idx="163">
                  <c:v>71.864429999999999</c:v>
                </c:pt>
                <c:pt idx="164">
                  <c:v>69.629660000000001</c:v>
                </c:pt>
                <c:pt idx="165">
                  <c:v>67.58569</c:v>
                </c:pt>
                <c:pt idx="166">
                  <c:v>65.77234</c:v>
                </c:pt>
                <c:pt idx="167">
                  <c:v>64.229479999999995</c:v>
                </c:pt>
                <c:pt idx="168">
                  <c:v>62.94699</c:v>
                </c:pt>
                <c:pt idx="169">
                  <c:v>59.572899999999997</c:v>
                </c:pt>
                <c:pt idx="170">
                  <c:v>56.419649999999997</c:v>
                </c:pt>
                <c:pt idx="171">
                  <c:v>53.617020000000004</c:v>
                </c:pt>
                <c:pt idx="172">
                  <c:v>51.134839999999997</c:v>
                </c:pt>
                <c:pt idx="173">
                  <c:v>48.903000000000006</c:v>
                </c:pt>
                <c:pt idx="174">
                  <c:v>46.901420000000002</c:v>
                </c:pt>
                <c:pt idx="175">
                  <c:v>45.090060000000001</c:v>
                </c:pt>
                <c:pt idx="176">
                  <c:v>43.438870000000001</c:v>
                </c:pt>
                <c:pt idx="177">
                  <c:v>41.937820000000002</c:v>
                </c:pt>
                <c:pt idx="178">
                  <c:v>40.55688</c:v>
                </c:pt>
                <c:pt idx="179">
                  <c:v>39.28604</c:v>
                </c:pt>
                <c:pt idx="180">
                  <c:v>37.024609999999996</c:v>
                </c:pt>
                <c:pt idx="181">
                  <c:v>34.633150000000001</c:v>
                </c:pt>
                <c:pt idx="182">
                  <c:v>32.611969999999999</c:v>
                </c:pt>
                <c:pt idx="183">
                  <c:v>30.880990000000001</c:v>
                </c:pt>
                <c:pt idx="184">
                  <c:v>29.38016</c:v>
                </c:pt>
                <c:pt idx="185">
                  <c:v>28.069458999999998</c:v>
                </c:pt>
                <c:pt idx="186">
                  <c:v>26.918849999999999</c:v>
                </c:pt>
                <c:pt idx="187">
                  <c:v>25.888317999999998</c:v>
                </c:pt>
                <c:pt idx="188">
                  <c:v>24.967849000000001</c:v>
                </c:pt>
                <c:pt idx="189">
                  <c:v>23.407059</c:v>
                </c:pt>
                <c:pt idx="190">
                  <c:v>22.10642</c:v>
                </c:pt>
                <c:pt idx="191">
                  <c:v>21.025890999999998</c:v>
                </c:pt>
                <c:pt idx="192">
                  <c:v>20.105446000000001</c:v>
                </c:pt>
                <c:pt idx="193">
                  <c:v>19.305064999999999</c:v>
                </c:pt>
                <c:pt idx="194">
                  <c:v>18.624737</c:v>
                </c:pt>
                <c:pt idx="195">
                  <c:v>17.484197000000002</c:v>
                </c:pt>
                <c:pt idx="196">
                  <c:v>16.593772000000001</c:v>
                </c:pt>
                <c:pt idx="197">
                  <c:v>15.873427999999999</c:v>
                </c:pt>
                <c:pt idx="198">
                  <c:v>15.283144</c:v>
                </c:pt>
                <c:pt idx="199">
                  <c:v>14.792903999999998</c:v>
                </c:pt>
                <c:pt idx="200">
                  <c:v>14.382700000000002</c:v>
                </c:pt>
                <c:pt idx="201">
                  <c:v>14.032523999999999</c:v>
                </c:pt>
                <c:pt idx="202">
                  <c:v>13.732370000000001</c:v>
                </c:pt>
                <c:pt idx="203">
                  <c:v>13.472235000000001</c:v>
                </c:pt>
                <c:pt idx="204">
                  <c:v>13.252115</c:v>
                </c:pt>
                <c:pt idx="205">
                  <c:v>13.052007000000001</c:v>
                </c:pt>
                <c:pt idx="206">
                  <c:v>12.731823</c:v>
                </c:pt>
                <c:pt idx="207">
                  <c:v>12.431637</c:v>
                </c:pt>
                <c:pt idx="208">
                  <c:v>12.311555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2B4-4080-AA04-475F60A19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22232"/>
        <c:axId val="639828112"/>
      </c:scatterChart>
      <c:valAx>
        <c:axId val="63982223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28112"/>
        <c:crosses val="autoZero"/>
        <c:crossBetween val="midCat"/>
        <c:majorUnit val="10"/>
      </c:valAx>
      <c:valAx>
        <c:axId val="639828112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2223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934128569749676"/>
          <c:y val="0.31356847954135397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'old238U_(Ba,K)Fe2As2'!$P$5</c:f>
          <c:strCache>
            <c:ptCount val="1"/>
            <c:pt idx="0">
              <c:v>old238U_(Ba,K)Fe2As2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'old238U_(Ba,K)Fe2As2'!$D$20:$D$228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'old238U_(Ba,K)Fe2As2'!$J$20:$J$228</c:f>
              <c:numCache>
                <c:formatCode>0.000</c:formatCode>
                <c:ptCount val="209"/>
                <c:pt idx="0">
                  <c:v>3.5000000000000005E-3</c:v>
                </c:pt>
                <c:pt idx="1">
                  <c:v>3.6999999999999997E-3</c:v>
                </c:pt>
                <c:pt idx="2">
                  <c:v>3.8E-3</c:v>
                </c:pt>
                <c:pt idx="3">
                  <c:v>3.8999999999999998E-3</c:v>
                </c:pt>
                <c:pt idx="4">
                  <c:v>4.1000000000000003E-3</c:v>
                </c:pt>
                <c:pt idx="5">
                  <c:v>4.2000000000000006E-3</c:v>
                </c:pt>
                <c:pt idx="6">
                  <c:v>4.3E-3</c:v>
                </c:pt>
                <c:pt idx="7">
                  <c:v>4.4999999999999997E-3</c:v>
                </c:pt>
                <c:pt idx="8">
                  <c:v>4.7000000000000002E-3</c:v>
                </c:pt>
                <c:pt idx="9">
                  <c:v>5.0000000000000001E-3</c:v>
                </c:pt>
                <c:pt idx="10">
                  <c:v>5.0999999999999995E-3</c:v>
                </c:pt>
                <c:pt idx="11">
                  <c:v>5.3E-3</c:v>
                </c:pt>
                <c:pt idx="12">
                  <c:v>5.4999999999999997E-3</c:v>
                </c:pt>
                <c:pt idx="13">
                  <c:v>5.8999999999999999E-3</c:v>
                </c:pt>
                <c:pt idx="14">
                  <c:v>6.1999999999999998E-3</c:v>
                </c:pt>
                <c:pt idx="15">
                  <c:v>6.5000000000000006E-3</c:v>
                </c:pt>
                <c:pt idx="16">
                  <c:v>6.8000000000000005E-3</c:v>
                </c:pt>
                <c:pt idx="17">
                  <c:v>7.0999999999999995E-3</c:v>
                </c:pt>
                <c:pt idx="18">
                  <c:v>7.3999999999999995E-3</c:v>
                </c:pt>
                <c:pt idx="19">
                  <c:v>7.7000000000000002E-3</c:v>
                </c:pt>
                <c:pt idx="20">
                  <c:v>8.0000000000000002E-3</c:v>
                </c:pt>
                <c:pt idx="21">
                  <c:v>8.2000000000000007E-3</c:v>
                </c:pt>
                <c:pt idx="22">
                  <c:v>8.5000000000000006E-3</c:v>
                </c:pt>
                <c:pt idx="23">
                  <c:v>8.6999999999999994E-3</c:v>
                </c:pt>
                <c:pt idx="24">
                  <c:v>9.1999999999999998E-3</c:v>
                </c:pt>
                <c:pt idx="25">
                  <c:v>9.7999999999999997E-3</c:v>
                </c:pt>
                <c:pt idx="26">
                  <c:v>1.03E-2</c:v>
                </c:pt>
                <c:pt idx="27">
                  <c:v>1.09E-2</c:v>
                </c:pt>
                <c:pt idx="28">
                  <c:v>1.14E-2</c:v>
                </c:pt>
                <c:pt idx="29">
                  <c:v>1.1899999999999999E-2</c:v>
                </c:pt>
                <c:pt idx="30">
                  <c:v>1.24E-2</c:v>
                </c:pt>
                <c:pt idx="31">
                  <c:v>1.29E-2</c:v>
                </c:pt>
                <c:pt idx="32">
                  <c:v>1.34E-2</c:v>
                </c:pt>
                <c:pt idx="33">
                  <c:v>1.4299999999999998E-2</c:v>
                </c:pt>
                <c:pt idx="34">
                  <c:v>1.52E-2</c:v>
                </c:pt>
                <c:pt idx="35">
                  <c:v>1.6E-2</c:v>
                </c:pt>
                <c:pt idx="36">
                  <c:v>1.6900000000000002E-2</c:v>
                </c:pt>
                <c:pt idx="37">
                  <c:v>1.77E-2</c:v>
                </c:pt>
                <c:pt idx="38">
                  <c:v>1.8499999999999999E-2</c:v>
                </c:pt>
                <c:pt idx="39">
                  <c:v>2.01E-2</c:v>
                </c:pt>
                <c:pt idx="40">
                  <c:v>2.1600000000000001E-2</c:v>
                </c:pt>
                <c:pt idx="41">
                  <c:v>2.3E-2</c:v>
                </c:pt>
                <c:pt idx="42">
                  <c:v>2.4500000000000001E-2</c:v>
                </c:pt>
                <c:pt idx="43">
                  <c:v>2.5899999999999999E-2</c:v>
                </c:pt>
                <c:pt idx="44">
                  <c:v>2.7200000000000002E-2</c:v>
                </c:pt>
                <c:pt idx="45">
                  <c:v>2.8599999999999997E-2</c:v>
                </c:pt>
                <c:pt idx="46">
                  <c:v>2.9899999999999999E-2</c:v>
                </c:pt>
                <c:pt idx="47">
                  <c:v>3.1300000000000001E-2</c:v>
                </c:pt>
                <c:pt idx="48">
                  <c:v>3.2600000000000004E-2</c:v>
                </c:pt>
                <c:pt idx="49">
                  <c:v>3.3800000000000004E-2</c:v>
                </c:pt>
                <c:pt idx="50">
                  <c:v>3.6400000000000002E-2</c:v>
                </c:pt>
                <c:pt idx="51">
                  <c:v>3.95E-2</c:v>
                </c:pt>
                <c:pt idx="52">
                  <c:v>4.2499999999999996E-2</c:v>
                </c:pt>
                <c:pt idx="53">
                  <c:v>4.5499999999999999E-2</c:v>
                </c:pt>
                <c:pt idx="54">
                  <c:v>4.8500000000000001E-2</c:v>
                </c:pt>
                <c:pt idx="55">
                  <c:v>5.1400000000000001E-2</c:v>
                </c:pt>
                <c:pt idx="56">
                  <c:v>5.4300000000000001E-2</c:v>
                </c:pt>
                <c:pt idx="57">
                  <c:v>5.7099999999999998E-2</c:v>
                </c:pt>
                <c:pt idx="58">
                  <c:v>0.06</c:v>
                </c:pt>
                <c:pt idx="59">
                  <c:v>6.5600000000000006E-2</c:v>
                </c:pt>
                <c:pt idx="60">
                  <c:v>7.1199999999999999E-2</c:v>
                </c:pt>
                <c:pt idx="61">
                  <c:v>7.6800000000000007E-2</c:v>
                </c:pt>
                <c:pt idx="62">
                  <c:v>8.2299999999999998E-2</c:v>
                </c:pt>
                <c:pt idx="63">
                  <c:v>8.7900000000000006E-2</c:v>
                </c:pt>
                <c:pt idx="64">
                  <c:v>9.3400000000000011E-2</c:v>
                </c:pt>
                <c:pt idx="65">
                  <c:v>0.10429999999999999</c:v>
                </c:pt>
                <c:pt idx="66">
                  <c:v>0.1152</c:v>
                </c:pt>
                <c:pt idx="67">
                  <c:v>0.12589999999999998</c:v>
                </c:pt>
                <c:pt idx="68">
                  <c:v>0.13669999999999999</c:v>
                </c:pt>
                <c:pt idx="69">
                  <c:v>0.1474</c:v>
                </c:pt>
                <c:pt idx="70">
                  <c:v>0.15809999999999999</c:v>
                </c:pt>
                <c:pt idx="71">
                  <c:v>0.16880000000000001</c:v>
                </c:pt>
                <c:pt idx="72">
                  <c:v>0.17949999999999999</c:v>
                </c:pt>
                <c:pt idx="73">
                  <c:v>0.1903</c:v>
                </c:pt>
                <c:pt idx="74">
                  <c:v>0.2011</c:v>
                </c:pt>
                <c:pt idx="75">
                  <c:v>0.21190000000000003</c:v>
                </c:pt>
                <c:pt idx="76">
                  <c:v>0.23370000000000002</c:v>
                </c:pt>
                <c:pt idx="77">
                  <c:v>0.26119999999999999</c:v>
                </c:pt>
                <c:pt idx="78">
                  <c:v>0.28889999999999999</c:v>
                </c:pt>
                <c:pt idx="79">
                  <c:v>0.31680000000000003</c:v>
                </c:pt>
                <c:pt idx="80">
                  <c:v>0.34489999999999998</c:v>
                </c:pt>
                <c:pt idx="81">
                  <c:v>0.37309999999999999</c:v>
                </c:pt>
                <c:pt idx="82">
                  <c:v>0.40140000000000003</c:v>
                </c:pt>
                <c:pt idx="83">
                  <c:v>0.42969999999999997</c:v>
                </c:pt>
                <c:pt idx="84">
                  <c:v>0.45810000000000006</c:v>
                </c:pt>
                <c:pt idx="85">
                  <c:v>0.51500000000000001</c:v>
                </c:pt>
                <c:pt idx="86">
                  <c:v>0.57190000000000007</c:v>
                </c:pt>
                <c:pt idx="87">
                  <c:v>0.62880000000000003</c:v>
                </c:pt>
                <c:pt idx="88">
                  <c:v>0.68559999999999999</c:v>
                </c:pt>
                <c:pt idx="89">
                  <c:v>0.74229999999999996</c:v>
                </c:pt>
                <c:pt idx="90">
                  <c:v>0.79889999999999994</c:v>
                </c:pt>
                <c:pt idx="91">
                  <c:v>0.91199999999999992</c:v>
                </c:pt>
                <c:pt idx="92" formatCode="0.00">
                  <c:v>1.03</c:v>
                </c:pt>
                <c:pt idx="93" formatCode="0.00">
                  <c:v>1.1399999999999999</c:v>
                </c:pt>
                <c:pt idx="94" formatCode="0.00">
                  <c:v>1.25</c:v>
                </c:pt>
                <c:pt idx="95" formatCode="0.00">
                  <c:v>1.37</c:v>
                </c:pt>
                <c:pt idx="96" formatCode="0.00">
                  <c:v>1.48</c:v>
                </c:pt>
                <c:pt idx="97" formatCode="0.00">
                  <c:v>1.59</c:v>
                </c:pt>
                <c:pt idx="98" formatCode="0.00">
                  <c:v>1.71</c:v>
                </c:pt>
                <c:pt idx="99" formatCode="0.00">
                  <c:v>1.83</c:v>
                </c:pt>
                <c:pt idx="100" formatCode="0.00">
                  <c:v>1.94</c:v>
                </c:pt>
                <c:pt idx="101" formatCode="0.00">
                  <c:v>2.06</c:v>
                </c:pt>
                <c:pt idx="102" formatCode="0.00">
                  <c:v>2.29</c:v>
                </c:pt>
                <c:pt idx="103" formatCode="0.00">
                  <c:v>2.58</c:v>
                </c:pt>
                <c:pt idx="104" formatCode="0.00">
                  <c:v>2.87</c:v>
                </c:pt>
                <c:pt idx="105" formatCode="0.00">
                  <c:v>3.16</c:v>
                </c:pt>
                <c:pt idx="106" formatCode="0.00">
                  <c:v>3.44</c:v>
                </c:pt>
                <c:pt idx="107" formatCode="0.00">
                  <c:v>3.72</c:v>
                </c:pt>
                <c:pt idx="108" formatCode="0.00">
                  <c:v>3.99</c:v>
                </c:pt>
                <c:pt idx="109" formatCode="0.00">
                  <c:v>4.25</c:v>
                </c:pt>
                <c:pt idx="110" formatCode="0.00">
                  <c:v>4.5</c:v>
                </c:pt>
                <c:pt idx="111" formatCode="0.00">
                  <c:v>4.97</c:v>
                </c:pt>
                <c:pt idx="112" formatCode="0.00">
                  <c:v>5.42</c:v>
                </c:pt>
                <c:pt idx="113" formatCode="0.00">
                  <c:v>5.83</c:v>
                </c:pt>
                <c:pt idx="114" formatCode="0.00">
                  <c:v>6.22</c:v>
                </c:pt>
                <c:pt idx="115" formatCode="0.00">
                  <c:v>6.58</c:v>
                </c:pt>
                <c:pt idx="116" formatCode="0.00">
                  <c:v>6.92</c:v>
                </c:pt>
                <c:pt idx="117" formatCode="0.00">
                  <c:v>7.55</c:v>
                </c:pt>
                <c:pt idx="118" formatCode="0.00">
                  <c:v>8.1199999999999992</c:v>
                </c:pt>
                <c:pt idx="119" formatCode="0.00">
                  <c:v>8.65</c:v>
                </c:pt>
                <c:pt idx="120" formatCode="0.00">
                  <c:v>9.1300000000000008</c:v>
                </c:pt>
                <c:pt idx="121" formatCode="0.00">
                  <c:v>9.59</c:v>
                </c:pt>
                <c:pt idx="122" formatCode="0.00">
                  <c:v>10.02</c:v>
                </c:pt>
                <c:pt idx="123" formatCode="0.00">
                  <c:v>10.43</c:v>
                </c:pt>
                <c:pt idx="124" formatCode="0.00">
                  <c:v>10.83</c:v>
                </c:pt>
                <c:pt idx="125" formatCode="0.00">
                  <c:v>11.21</c:v>
                </c:pt>
                <c:pt idx="126" formatCode="0.00">
                  <c:v>11.57</c:v>
                </c:pt>
                <c:pt idx="127" formatCode="0.00">
                  <c:v>11.93</c:v>
                </c:pt>
                <c:pt idx="128" formatCode="0.00">
                  <c:v>12.61</c:v>
                </c:pt>
                <c:pt idx="129" formatCode="0.00">
                  <c:v>13.41</c:v>
                </c:pt>
                <c:pt idx="130" formatCode="0.00">
                  <c:v>14.18</c:v>
                </c:pt>
                <c:pt idx="131" formatCode="0.00">
                  <c:v>14.91</c:v>
                </c:pt>
                <c:pt idx="132" formatCode="0.00">
                  <c:v>15.62</c:v>
                </c:pt>
                <c:pt idx="133" formatCode="0.00">
                  <c:v>16.309999999999999</c:v>
                </c:pt>
                <c:pt idx="134" formatCode="0.00">
                  <c:v>16.97</c:v>
                </c:pt>
                <c:pt idx="135" formatCode="0.00">
                  <c:v>17.63</c:v>
                </c:pt>
                <c:pt idx="136" formatCode="0.00">
                  <c:v>18.27</c:v>
                </c:pt>
                <c:pt idx="137" formatCode="0.00">
                  <c:v>19.510000000000002</c:v>
                </c:pt>
                <c:pt idx="138" formatCode="0.00">
                  <c:v>20.71</c:v>
                </c:pt>
                <c:pt idx="139" formatCode="0.00">
                  <c:v>21.89</c:v>
                </c:pt>
                <c:pt idx="140" formatCode="0.00">
                  <c:v>23.03</c:v>
                </c:pt>
                <c:pt idx="141" formatCode="0.00">
                  <c:v>24.17</c:v>
                </c:pt>
                <c:pt idx="142" formatCode="0.00">
                  <c:v>25.28</c:v>
                </c:pt>
                <c:pt idx="143" formatCode="0.00">
                  <c:v>27.46</c:v>
                </c:pt>
                <c:pt idx="144" formatCode="0.00">
                  <c:v>29.6</c:v>
                </c:pt>
                <c:pt idx="145" formatCode="0.00">
                  <c:v>31.71</c:v>
                </c:pt>
                <c:pt idx="146" formatCode="0.00">
                  <c:v>33.799999999999997</c:v>
                </c:pt>
                <c:pt idx="147" formatCode="0.00">
                  <c:v>35.869999999999997</c:v>
                </c:pt>
                <c:pt idx="148" formatCode="0.00">
                  <c:v>37.93</c:v>
                </c:pt>
                <c:pt idx="149" formatCode="0.00">
                  <c:v>39.979999999999997</c:v>
                </c:pt>
                <c:pt idx="150" formatCode="0.00">
                  <c:v>42.02</c:v>
                </c:pt>
                <c:pt idx="151" formatCode="0.00">
                  <c:v>44.07</c:v>
                </c:pt>
                <c:pt idx="152" formatCode="0.00">
                  <c:v>46.11</c:v>
                </c:pt>
                <c:pt idx="153" formatCode="0.00">
                  <c:v>48.15</c:v>
                </c:pt>
                <c:pt idx="154" formatCode="0.00">
                  <c:v>52.25</c:v>
                </c:pt>
                <c:pt idx="155" formatCode="0.00">
                  <c:v>57.41</c:v>
                </c:pt>
                <c:pt idx="156" formatCode="0.00">
                  <c:v>62.62</c:v>
                </c:pt>
                <c:pt idx="157" formatCode="0.00">
                  <c:v>67.89</c:v>
                </c:pt>
                <c:pt idx="158" formatCode="0.00">
                  <c:v>73.23</c:v>
                </c:pt>
                <c:pt idx="159" formatCode="0.00">
                  <c:v>78.650000000000006</c:v>
                </c:pt>
                <c:pt idx="160" formatCode="0.00">
                  <c:v>84.16</c:v>
                </c:pt>
                <c:pt idx="161" formatCode="0.00">
                  <c:v>89.75</c:v>
                </c:pt>
                <c:pt idx="162" formatCode="0.00">
                  <c:v>95.44</c:v>
                </c:pt>
                <c:pt idx="163" formatCode="0.00">
                  <c:v>107.09</c:v>
                </c:pt>
                <c:pt idx="164" formatCode="0.00">
                  <c:v>119.12</c:v>
                </c:pt>
                <c:pt idx="165" formatCode="0.00">
                  <c:v>131.53</c:v>
                </c:pt>
                <c:pt idx="166" formatCode="0.00">
                  <c:v>144.30000000000001</c:v>
                </c:pt>
                <c:pt idx="167" formatCode="0.00">
                  <c:v>157.4</c:v>
                </c:pt>
                <c:pt idx="168" formatCode="0.00">
                  <c:v>170.78</c:v>
                </c:pt>
                <c:pt idx="169" formatCode="0.00">
                  <c:v>198.59</c:v>
                </c:pt>
                <c:pt idx="170" formatCode="0.00">
                  <c:v>227.96</c:v>
                </c:pt>
                <c:pt idx="171" formatCode="0.00">
                  <c:v>258.92</c:v>
                </c:pt>
                <c:pt idx="172" formatCode="0.00">
                  <c:v>291.44</c:v>
                </c:pt>
                <c:pt idx="173" formatCode="0.00">
                  <c:v>325.49</c:v>
                </c:pt>
                <c:pt idx="174" formatCode="0.00">
                  <c:v>361.05</c:v>
                </c:pt>
                <c:pt idx="175" formatCode="0.00">
                  <c:v>398.07</c:v>
                </c:pt>
                <c:pt idx="176" formatCode="0.00">
                  <c:v>436.54</c:v>
                </c:pt>
                <c:pt idx="177" formatCode="0.00">
                  <c:v>476.44</c:v>
                </c:pt>
                <c:pt idx="178" formatCode="0.00">
                  <c:v>517.73</c:v>
                </c:pt>
                <c:pt idx="179" formatCode="0.00">
                  <c:v>560.38</c:v>
                </c:pt>
                <c:pt idx="180" formatCode="0.00">
                  <c:v>649.69000000000005</c:v>
                </c:pt>
                <c:pt idx="181" formatCode="0.00">
                  <c:v>768.59</c:v>
                </c:pt>
                <c:pt idx="182" formatCode="0.00">
                  <c:v>895.29</c:v>
                </c:pt>
                <c:pt idx="183" formatCode="0.0">
                  <c:v>1030</c:v>
                </c:pt>
                <c:pt idx="184" formatCode="0.0">
                  <c:v>1170</c:v>
                </c:pt>
                <c:pt idx="185" formatCode="0.0">
                  <c:v>1320</c:v>
                </c:pt>
                <c:pt idx="186" formatCode="0.0">
                  <c:v>1470</c:v>
                </c:pt>
                <c:pt idx="187" formatCode="0.0">
                  <c:v>1640</c:v>
                </c:pt>
                <c:pt idx="188" formatCode="0.0">
                  <c:v>1800</c:v>
                </c:pt>
                <c:pt idx="189" formatCode="0.0">
                  <c:v>2150</c:v>
                </c:pt>
                <c:pt idx="190" formatCode="0.0">
                  <c:v>2530</c:v>
                </c:pt>
                <c:pt idx="191" formatCode="0.0">
                  <c:v>2920</c:v>
                </c:pt>
                <c:pt idx="192" formatCode="0.0">
                  <c:v>3340</c:v>
                </c:pt>
                <c:pt idx="193" formatCode="0.0">
                  <c:v>3770</c:v>
                </c:pt>
                <c:pt idx="194" formatCode="0.0">
                  <c:v>4220</c:v>
                </c:pt>
                <c:pt idx="195" formatCode="0.0">
                  <c:v>5160</c:v>
                </c:pt>
                <c:pt idx="196" formatCode="0.0">
                  <c:v>6160</c:v>
                </c:pt>
                <c:pt idx="197" formatCode="0.0">
                  <c:v>7210</c:v>
                </c:pt>
                <c:pt idx="198" formatCode="0.0">
                  <c:v>8310</c:v>
                </c:pt>
                <c:pt idx="199" formatCode="0.0">
                  <c:v>9440</c:v>
                </c:pt>
                <c:pt idx="200" formatCode="0.0">
                  <c:v>10600</c:v>
                </c:pt>
                <c:pt idx="201" formatCode="0.0">
                  <c:v>11800</c:v>
                </c:pt>
                <c:pt idx="202" formatCode="0.0">
                  <c:v>13030</c:v>
                </c:pt>
                <c:pt idx="203" formatCode="0.0">
                  <c:v>14280</c:v>
                </c:pt>
                <c:pt idx="204" formatCode="0.0">
                  <c:v>15550</c:v>
                </c:pt>
                <c:pt idx="205" formatCode="0.0">
                  <c:v>16850</c:v>
                </c:pt>
                <c:pt idx="206" formatCode="0.0">
                  <c:v>19490</c:v>
                </c:pt>
                <c:pt idx="207" formatCode="0.0">
                  <c:v>22870</c:v>
                </c:pt>
                <c:pt idx="208" formatCode="0.0">
                  <c:v>24660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74-4AAD-A150-F0A56EBAD46B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'old238U_(Ba,K)Fe2As2'!$D$20:$D$228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'old238U_(Ba,K)Fe2As2'!$M$20:$M$228</c:f>
              <c:numCache>
                <c:formatCode>0.000</c:formatCode>
                <c:ptCount val="209"/>
                <c:pt idx="0">
                  <c:v>1.5E-3</c:v>
                </c:pt>
                <c:pt idx="1">
                  <c:v>1.6000000000000001E-3</c:v>
                </c:pt>
                <c:pt idx="2">
                  <c:v>1.6000000000000001E-3</c:v>
                </c:pt>
                <c:pt idx="3">
                  <c:v>1.7000000000000001E-3</c:v>
                </c:pt>
                <c:pt idx="4">
                  <c:v>1.7000000000000001E-3</c:v>
                </c:pt>
                <c:pt idx="5">
                  <c:v>1.8E-3</c:v>
                </c:pt>
                <c:pt idx="6">
                  <c:v>1.8E-3</c:v>
                </c:pt>
                <c:pt idx="7">
                  <c:v>1.9E-3</c:v>
                </c:pt>
                <c:pt idx="8">
                  <c:v>2E-3</c:v>
                </c:pt>
                <c:pt idx="9">
                  <c:v>2.1000000000000003E-3</c:v>
                </c:pt>
                <c:pt idx="10">
                  <c:v>2.1000000000000003E-3</c:v>
                </c:pt>
                <c:pt idx="11">
                  <c:v>2.1999999999999997E-3</c:v>
                </c:pt>
                <c:pt idx="12">
                  <c:v>2.3E-3</c:v>
                </c:pt>
                <c:pt idx="13">
                  <c:v>2.4000000000000002E-3</c:v>
                </c:pt>
                <c:pt idx="14">
                  <c:v>2.5000000000000001E-3</c:v>
                </c:pt>
                <c:pt idx="15">
                  <c:v>2.5999999999999999E-3</c:v>
                </c:pt>
                <c:pt idx="16">
                  <c:v>2.7000000000000001E-3</c:v>
                </c:pt>
                <c:pt idx="17">
                  <c:v>2.9000000000000002E-3</c:v>
                </c:pt>
                <c:pt idx="18">
                  <c:v>3.0000000000000001E-3</c:v>
                </c:pt>
                <c:pt idx="19">
                  <c:v>3.0000000000000001E-3</c:v>
                </c:pt>
                <c:pt idx="20">
                  <c:v>3.0999999999999999E-3</c:v>
                </c:pt>
                <c:pt idx="21">
                  <c:v>3.2000000000000002E-3</c:v>
                </c:pt>
                <c:pt idx="22">
                  <c:v>3.3E-3</c:v>
                </c:pt>
                <c:pt idx="23">
                  <c:v>3.4000000000000002E-3</c:v>
                </c:pt>
                <c:pt idx="24">
                  <c:v>3.5999999999999999E-3</c:v>
                </c:pt>
                <c:pt idx="25">
                  <c:v>3.8E-3</c:v>
                </c:pt>
                <c:pt idx="26">
                  <c:v>3.8999999999999998E-3</c:v>
                </c:pt>
                <c:pt idx="27">
                  <c:v>4.1000000000000003E-3</c:v>
                </c:pt>
                <c:pt idx="28">
                  <c:v>4.3E-3</c:v>
                </c:pt>
                <c:pt idx="29">
                  <c:v>4.3999999999999994E-3</c:v>
                </c:pt>
                <c:pt idx="30">
                  <c:v>4.5999999999999999E-3</c:v>
                </c:pt>
                <c:pt idx="31">
                  <c:v>4.7000000000000002E-3</c:v>
                </c:pt>
                <c:pt idx="32">
                  <c:v>4.8999999999999998E-3</c:v>
                </c:pt>
                <c:pt idx="33">
                  <c:v>5.1999999999999998E-3</c:v>
                </c:pt>
                <c:pt idx="34">
                  <c:v>5.4000000000000003E-3</c:v>
                </c:pt>
                <c:pt idx="35">
                  <c:v>5.7000000000000002E-3</c:v>
                </c:pt>
                <c:pt idx="36">
                  <c:v>6.0000000000000001E-3</c:v>
                </c:pt>
                <c:pt idx="37">
                  <c:v>6.1999999999999998E-3</c:v>
                </c:pt>
                <c:pt idx="38">
                  <c:v>6.4000000000000003E-3</c:v>
                </c:pt>
                <c:pt idx="39">
                  <c:v>6.9000000000000008E-3</c:v>
                </c:pt>
                <c:pt idx="40">
                  <c:v>7.2999999999999992E-3</c:v>
                </c:pt>
                <c:pt idx="41">
                  <c:v>7.7000000000000002E-3</c:v>
                </c:pt>
                <c:pt idx="42">
                  <c:v>8.0999999999999996E-3</c:v>
                </c:pt>
                <c:pt idx="43">
                  <c:v>8.5000000000000006E-3</c:v>
                </c:pt>
                <c:pt idx="44">
                  <c:v>8.8999999999999999E-3</c:v>
                </c:pt>
                <c:pt idx="45">
                  <c:v>9.2999999999999992E-3</c:v>
                </c:pt>
                <c:pt idx="46">
                  <c:v>9.6000000000000009E-3</c:v>
                </c:pt>
                <c:pt idx="47">
                  <c:v>0.01</c:v>
                </c:pt>
                <c:pt idx="48">
                  <c:v>1.03E-2</c:v>
                </c:pt>
                <c:pt idx="49">
                  <c:v>1.0699999999999999E-2</c:v>
                </c:pt>
                <c:pt idx="50">
                  <c:v>1.14E-2</c:v>
                </c:pt>
                <c:pt idx="51">
                  <c:v>1.2199999999999999E-2</c:v>
                </c:pt>
                <c:pt idx="52">
                  <c:v>1.3000000000000001E-2</c:v>
                </c:pt>
                <c:pt idx="53">
                  <c:v>1.37E-2</c:v>
                </c:pt>
                <c:pt idx="54">
                  <c:v>1.4499999999999999E-2</c:v>
                </c:pt>
                <c:pt idx="55">
                  <c:v>1.52E-2</c:v>
                </c:pt>
                <c:pt idx="56">
                  <c:v>1.6E-2</c:v>
                </c:pt>
                <c:pt idx="57">
                  <c:v>1.67E-2</c:v>
                </c:pt>
                <c:pt idx="58">
                  <c:v>1.7399999999999999E-2</c:v>
                </c:pt>
                <c:pt idx="59">
                  <c:v>1.8800000000000001E-2</c:v>
                </c:pt>
                <c:pt idx="60">
                  <c:v>2.01E-2</c:v>
                </c:pt>
                <c:pt idx="61">
                  <c:v>2.1499999999999998E-2</c:v>
                </c:pt>
                <c:pt idx="62">
                  <c:v>2.2800000000000001E-2</c:v>
                </c:pt>
                <c:pt idx="63">
                  <c:v>2.41E-2</c:v>
                </c:pt>
                <c:pt idx="64">
                  <c:v>2.5399999999999999E-2</c:v>
                </c:pt>
                <c:pt idx="65">
                  <c:v>2.8000000000000004E-2</c:v>
                </c:pt>
                <c:pt idx="66">
                  <c:v>3.04E-2</c:v>
                </c:pt>
                <c:pt idx="67">
                  <c:v>3.2899999999999999E-2</c:v>
                </c:pt>
                <c:pt idx="68">
                  <c:v>3.5199999999999995E-2</c:v>
                </c:pt>
                <c:pt idx="69">
                  <c:v>3.7600000000000001E-2</c:v>
                </c:pt>
                <c:pt idx="70">
                  <c:v>3.9900000000000005E-2</c:v>
                </c:pt>
                <c:pt idx="71">
                  <c:v>4.2099999999999999E-2</c:v>
                </c:pt>
                <c:pt idx="72">
                  <c:v>4.4400000000000002E-2</c:v>
                </c:pt>
                <c:pt idx="73">
                  <c:v>4.6600000000000003E-2</c:v>
                </c:pt>
                <c:pt idx="74">
                  <c:v>4.8799999999999996E-2</c:v>
                </c:pt>
                <c:pt idx="75">
                  <c:v>5.1000000000000004E-2</c:v>
                </c:pt>
                <c:pt idx="76">
                  <c:v>5.5400000000000005E-2</c:v>
                </c:pt>
                <c:pt idx="77">
                  <c:v>6.0899999999999996E-2</c:v>
                </c:pt>
                <c:pt idx="78">
                  <c:v>6.6200000000000009E-2</c:v>
                </c:pt>
                <c:pt idx="79">
                  <c:v>7.1399999999999991E-2</c:v>
                </c:pt>
                <c:pt idx="80">
                  <c:v>7.6600000000000001E-2</c:v>
                </c:pt>
                <c:pt idx="81">
                  <c:v>8.1699999999999995E-2</c:v>
                </c:pt>
                <c:pt idx="82">
                  <c:v>8.6599999999999996E-2</c:v>
                </c:pt>
                <c:pt idx="83">
                  <c:v>9.1499999999999998E-2</c:v>
                </c:pt>
                <c:pt idx="84">
                  <c:v>9.6299999999999997E-2</c:v>
                </c:pt>
                <c:pt idx="85">
                  <c:v>0.10569999999999999</c:v>
                </c:pt>
                <c:pt idx="86">
                  <c:v>0.1147</c:v>
                </c:pt>
                <c:pt idx="87">
                  <c:v>0.1234</c:v>
                </c:pt>
                <c:pt idx="88">
                  <c:v>0.13169999999999998</c:v>
                </c:pt>
                <c:pt idx="89">
                  <c:v>0.13979999999999998</c:v>
                </c:pt>
                <c:pt idx="90">
                  <c:v>0.14760000000000001</c:v>
                </c:pt>
                <c:pt idx="91">
                  <c:v>0.1628</c:v>
                </c:pt>
                <c:pt idx="92">
                  <c:v>0.1772</c:v>
                </c:pt>
                <c:pt idx="93">
                  <c:v>0.1908</c:v>
                </c:pt>
                <c:pt idx="94">
                  <c:v>0.20390000000000003</c:v>
                </c:pt>
                <c:pt idx="95">
                  <c:v>0.21659999999999999</c:v>
                </c:pt>
                <c:pt idx="96">
                  <c:v>0.22869999999999999</c:v>
                </c:pt>
                <c:pt idx="97">
                  <c:v>0.24060000000000001</c:v>
                </c:pt>
                <c:pt idx="98">
                  <c:v>0.25209999999999999</c:v>
                </c:pt>
                <c:pt idx="99">
                  <c:v>0.26329999999999998</c:v>
                </c:pt>
                <c:pt idx="100">
                  <c:v>0.27429999999999999</c:v>
                </c:pt>
                <c:pt idx="101">
                  <c:v>0.28490000000000004</c:v>
                </c:pt>
                <c:pt idx="102">
                  <c:v>0.30630000000000002</c:v>
                </c:pt>
                <c:pt idx="103">
                  <c:v>0.33199999999999996</c:v>
                </c:pt>
                <c:pt idx="104">
                  <c:v>0.35599999999999998</c:v>
                </c:pt>
                <c:pt idx="105">
                  <c:v>0.37829999999999997</c:v>
                </c:pt>
                <c:pt idx="106">
                  <c:v>0.39889999999999998</c:v>
                </c:pt>
                <c:pt idx="107">
                  <c:v>0.41790000000000005</c:v>
                </c:pt>
                <c:pt idx="108">
                  <c:v>0.43540000000000001</c:v>
                </c:pt>
                <c:pt idx="109">
                  <c:v>0.45140000000000002</c:v>
                </c:pt>
                <c:pt idx="110">
                  <c:v>0.46600000000000003</c:v>
                </c:pt>
                <c:pt idx="111">
                  <c:v>0.49379999999999996</c:v>
                </c:pt>
                <c:pt idx="112">
                  <c:v>0.5171</c:v>
                </c:pt>
                <c:pt idx="113">
                  <c:v>0.53669999999999995</c:v>
                </c:pt>
                <c:pt idx="114">
                  <c:v>0.55330000000000001</c:v>
                </c:pt>
                <c:pt idx="115">
                  <c:v>0.56759999999999999</c:v>
                </c:pt>
                <c:pt idx="116">
                  <c:v>0.57990000000000008</c:v>
                </c:pt>
                <c:pt idx="117">
                  <c:v>0.60339999999999994</c:v>
                </c:pt>
                <c:pt idx="118">
                  <c:v>0.62190000000000001</c:v>
                </c:pt>
                <c:pt idx="119">
                  <c:v>0.63700000000000001</c:v>
                </c:pt>
                <c:pt idx="120">
                  <c:v>0.64949999999999997</c:v>
                </c:pt>
                <c:pt idx="121">
                  <c:v>0.66010000000000002</c:v>
                </c:pt>
                <c:pt idx="122">
                  <c:v>0.6694</c:v>
                </c:pt>
                <c:pt idx="123">
                  <c:v>0.67749999999999999</c:v>
                </c:pt>
                <c:pt idx="124">
                  <c:v>0.68470000000000009</c:v>
                </c:pt>
                <c:pt idx="125">
                  <c:v>0.69120000000000004</c:v>
                </c:pt>
                <c:pt idx="126">
                  <c:v>0.69710000000000005</c:v>
                </c:pt>
                <c:pt idx="127">
                  <c:v>0.70250000000000001</c:v>
                </c:pt>
                <c:pt idx="128">
                  <c:v>0.71529999999999994</c:v>
                </c:pt>
                <c:pt idx="129">
                  <c:v>0.73080000000000001</c:v>
                </c:pt>
                <c:pt idx="130">
                  <c:v>0.74419999999999997</c:v>
                </c:pt>
                <c:pt idx="131">
                  <c:v>0.75600000000000001</c:v>
                </c:pt>
                <c:pt idx="132">
                  <c:v>0.76669999999999994</c:v>
                </c:pt>
                <c:pt idx="133">
                  <c:v>0.77649999999999997</c:v>
                </c:pt>
                <c:pt idx="134">
                  <c:v>0.78550000000000009</c:v>
                </c:pt>
                <c:pt idx="135">
                  <c:v>0.79379999999999995</c:v>
                </c:pt>
                <c:pt idx="136">
                  <c:v>0.80169999999999997</c:v>
                </c:pt>
                <c:pt idx="137">
                  <c:v>0.82539999999999991</c:v>
                </c:pt>
                <c:pt idx="138">
                  <c:v>0.84689999999999999</c:v>
                </c:pt>
                <c:pt idx="139">
                  <c:v>0.86649999999999994</c:v>
                </c:pt>
                <c:pt idx="140">
                  <c:v>0.88480000000000003</c:v>
                </c:pt>
                <c:pt idx="141">
                  <c:v>0.90199999999999991</c:v>
                </c:pt>
                <c:pt idx="142">
                  <c:v>0.91820000000000002</c:v>
                </c:pt>
                <c:pt idx="143">
                  <c:v>0.97330000000000005</c:v>
                </c:pt>
                <c:pt idx="144" formatCode="0.00">
                  <c:v>1.02</c:v>
                </c:pt>
                <c:pt idx="145" formatCode="0.00">
                  <c:v>1.07</c:v>
                </c:pt>
                <c:pt idx="146" formatCode="0.00">
                  <c:v>1.1100000000000001</c:v>
                </c:pt>
                <c:pt idx="147" formatCode="0.00">
                  <c:v>1.1499999999999999</c:v>
                </c:pt>
                <c:pt idx="148" formatCode="0.00">
                  <c:v>1.19</c:v>
                </c:pt>
                <c:pt idx="149" formatCode="0.00">
                  <c:v>1.23</c:v>
                </c:pt>
                <c:pt idx="150" formatCode="0.00">
                  <c:v>1.26</c:v>
                </c:pt>
                <c:pt idx="151" formatCode="0.00">
                  <c:v>1.3</c:v>
                </c:pt>
                <c:pt idx="152" formatCode="0.00">
                  <c:v>1.33</c:v>
                </c:pt>
                <c:pt idx="153" formatCode="0.00">
                  <c:v>1.37</c:v>
                </c:pt>
                <c:pt idx="154" formatCode="0.00">
                  <c:v>1.49</c:v>
                </c:pt>
                <c:pt idx="155" formatCode="0.00">
                  <c:v>1.66</c:v>
                </c:pt>
                <c:pt idx="156" formatCode="0.00">
                  <c:v>1.82</c:v>
                </c:pt>
                <c:pt idx="157" formatCode="0.00">
                  <c:v>1.97</c:v>
                </c:pt>
                <c:pt idx="158" formatCode="0.00">
                  <c:v>2.11</c:v>
                </c:pt>
                <c:pt idx="159" formatCode="0.00">
                  <c:v>2.25</c:v>
                </c:pt>
                <c:pt idx="160" formatCode="0.00">
                  <c:v>2.38</c:v>
                </c:pt>
                <c:pt idx="161" formatCode="0.00">
                  <c:v>2.5099999999999998</c:v>
                </c:pt>
                <c:pt idx="162" formatCode="0.00">
                  <c:v>2.64</c:v>
                </c:pt>
                <c:pt idx="163" formatCode="0.00">
                  <c:v>3.12</c:v>
                </c:pt>
                <c:pt idx="164" formatCode="0.00">
                  <c:v>3.56</c:v>
                </c:pt>
                <c:pt idx="165" formatCode="0.00">
                  <c:v>3.97</c:v>
                </c:pt>
                <c:pt idx="166" formatCode="0.00">
                  <c:v>4.3600000000000003</c:v>
                </c:pt>
                <c:pt idx="167" formatCode="0.00">
                  <c:v>4.74</c:v>
                </c:pt>
                <c:pt idx="168" formatCode="0.00">
                  <c:v>5.1100000000000003</c:v>
                </c:pt>
                <c:pt idx="169" formatCode="0.00">
                  <c:v>6.45</c:v>
                </c:pt>
                <c:pt idx="170" formatCode="0.00">
                  <c:v>7.68</c:v>
                </c:pt>
                <c:pt idx="171" formatCode="0.00">
                  <c:v>8.85</c:v>
                </c:pt>
                <c:pt idx="172" formatCode="0.00">
                  <c:v>9.98</c:v>
                </c:pt>
                <c:pt idx="173" formatCode="0.00">
                  <c:v>11.08</c:v>
                </c:pt>
                <c:pt idx="174" formatCode="0.00">
                  <c:v>12.17</c:v>
                </c:pt>
                <c:pt idx="175" formatCode="0.00">
                  <c:v>13.26</c:v>
                </c:pt>
                <c:pt idx="176" formatCode="0.00">
                  <c:v>14.34</c:v>
                </c:pt>
                <c:pt idx="177" formatCode="0.00">
                  <c:v>15.41</c:v>
                </c:pt>
                <c:pt idx="178" formatCode="0.00">
                  <c:v>16.489999999999998</c:v>
                </c:pt>
                <c:pt idx="179" formatCode="0.00">
                  <c:v>17.559999999999999</c:v>
                </c:pt>
                <c:pt idx="180" formatCode="0.00">
                  <c:v>21.64</c:v>
                </c:pt>
                <c:pt idx="181" formatCode="0.00">
                  <c:v>27.42</c:v>
                </c:pt>
                <c:pt idx="182" formatCode="0.00">
                  <c:v>32.770000000000003</c:v>
                </c:pt>
                <c:pt idx="183" formatCode="0.00">
                  <c:v>37.880000000000003</c:v>
                </c:pt>
                <c:pt idx="184" formatCode="0.00">
                  <c:v>42.84</c:v>
                </c:pt>
                <c:pt idx="185" formatCode="0.00">
                  <c:v>47.71</c:v>
                </c:pt>
                <c:pt idx="186" formatCode="0.00">
                  <c:v>52.51</c:v>
                </c:pt>
                <c:pt idx="187" formatCode="0.00">
                  <c:v>57.26</c:v>
                </c:pt>
                <c:pt idx="188" formatCode="0.00">
                  <c:v>61.98</c:v>
                </c:pt>
                <c:pt idx="189" formatCode="0.00">
                  <c:v>79.540000000000006</c:v>
                </c:pt>
                <c:pt idx="190" formatCode="0.00">
                  <c:v>95.58</c:v>
                </c:pt>
                <c:pt idx="191" formatCode="0.00">
                  <c:v>110.73</c:v>
                </c:pt>
                <c:pt idx="192" formatCode="0.00">
                  <c:v>125.29</c:v>
                </c:pt>
                <c:pt idx="193" formatCode="0.00">
                  <c:v>139.43</c:v>
                </c:pt>
                <c:pt idx="194" formatCode="0.00">
                  <c:v>153.22999999999999</c:v>
                </c:pt>
                <c:pt idx="195" formatCode="0.00">
                  <c:v>203.26</c:v>
                </c:pt>
                <c:pt idx="196" formatCode="0.00">
                  <c:v>247.64</c:v>
                </c:pt>
                <c:pt idx="197" formatCode="0.00">
                  <c:v>288.74</c:v>
                </c:pt>
                <c:pt idx="198" formatCode="0.00">
                  <c:v>327.58</c:v>
                </c:pt>
                <c:pt idx="199" formatCode="0.00">
                  <c:v>364.67</c:v>
                </c:pt>
                <c:pt idx="200" formatCode="0.00">
                  <c:v>400.33</c:v>
                </c:pt>
                <c:pt idx="201" formatCode="0.00">
                  <c:v>434.78</c:v>
                </c:pt>
                <c:pt idx="202" formatCode="0.00">
                  <c:v>468.14</c:v>
                </c:pt>
                <c:pt idx="203" formatCode="0.00">
                  <c:v>500.52</c:v>
                </c:pt>
                <c:pt idx="204" formatCode="0.00">
                  <c:v>532.01</c:v>
                </c:pt>
                <c:pt idx="205" formatCode="0.00">
                  <c:v>562.66</c:v>
                </c:pt>
                <c:pt idx="206" formatCode="0.00">
                  <c:v>675.41</c:v>
                </c:pt>
                <c:pt idx="207" formatCode="0.00">
                  <c:v>827.81</c:v>
                </c:pt>
                <c:pt idx="208" formatCode="0.00">
                  <c:v>865.66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774-4AAD-A150-F0A56EBAD46B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'old238U_(Ba,K)Fe2As2'!$D$20:$D$228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'old238U_(Ba,K)Fe2As2'!$P$20:$P$228</c:f>
              <c:numCache>
                <c:formatCode>0.000</c:formatCode>
                <c:ptCount val="209"/>
                <c:pt idx="0">
                  <c:v>1.0999999999999998E-3</c:v>
                </c:pt>
                <c:pt idx="1">
                  <c:v>1.0999999999999998E-3</c:v>
                </c:pt>
                <c:pt idx="2">
                  <c:v>1.2000000000000001E-3</c:v>
                </c:pt>
                <c:pt idx="3">
                  <c:v>1.2000000000000001E-3</c:v>
                </c:pt>
                <c:pt idx="4">
                  <c:v>1.2999999999999999E-3</c:v>
                </c:pt>
                <c:pt idx="5">
                  <c:v>1.2999999999999999E-3</c:v>
                </c:pt>
                <c:pt idx="6">
                  <c:v>1.2999999999999999E-3</c:v>
                </c:pt>
                <c:pt idx="7">
                  <c:v>1.4E-3</c:v>
                </c:pt>
                <c:pt idx="8">
                  <c:v>1.4E-3</c:v>
                </c:pt>
                <c:pt idx="9">
                  <c:v>1.5E-3</c:v>
                </c:pt>
                <c:pt idx="10">
                  <c:v>1.6000000000000001E-3</c:v>
                </c:pt>
                <c:pt idx="11">
                  <c:v>1.6000000000000001E-3</c:v>
                </c:pt>
                <c:pt idx="12">
                  <c:v>1.7000000000000001E-3</c:v>
                </c:pt>
                <c:pt idx="13">
                  <c:v>1.8E-3</c:v>
                </c:pt>
                <c:pt idx="14">
                  <c:v>1.8E-3</c:v>
                </c:pt>
                <c:pt idx="15">
                  <c:v>1.9E-3</c:v>
                </c:pt>
                <c:pt idx="16">
                  <c:v>2E-3</c:v>
                </c:pt>
                <c:pt idx="17">
                  <c:v>2.1000000000000003E-3</c:v>
                </c:pt>
                <c:pt idx="18">
                  <c:v>2.1999999999999997E-3</c:v>
                </c:pt>
                <c:pt idx="19">
                  <c:v>2.1999999999999997E-3</c:v>
                </c:pt>
                <c:pt idx="20">
                  <c:v>2.3E-3</c:v>
                </c:pt>
                <c:pt idx="21">
                  <c:v>2.4000000000000002E-3</c:v>
                </c:pt>
                <c:pt idx="22">
                  <c:v>2.4000000000000002E-3</c:v>
                </c:pt>
                <c:pt idx="23">
                  <c:v>2.5000000000000001E-3</c:v>
                </c:pt>
                <c:pt idx="24">
                  <c:v>2.5999999999999999E-3</c:v>
                </c:pt>
                <c:pt idx="25">
                  <c:v>2.8E-3</c:v>
                </c:pt>
                <c:pt idx="26">
                  <c:v>2.9000000000000002E-3</c:v>
                </c:pt>
                <c:pt idx="27">
                  <c:v>3.0000000000000001E-3</c:v>
                </c:pt>
                <c:pt idx="28">
                  <c:v>3.2000000000000002E-3</c:v>
                </c:pt>
                <c:pt idx="29">
                  <c:v>3.3E-3</c:v>
                </c:pt>
                <c:pt idx="30">
                  <c:v>3.4000000000000002E-3</c:v>
                </c:pt>
                <c:pt idx="31">
                  <c:v>3.5000000000000005E-3</c:v>
                </c:pt>
                <c:pt idx="32">
                  <c:v>3.6999999999999997E-3</c:v>
                </c:pt>
                <c:pt idx="33">
                  <c:v>3.8999999999999998E-3</c:v>
                </c:pt>
                <c:pt idx="34">
                  <c:v>4.1000000000000003E-3</c:v>
                </c:pt>
                <c:pt idx="35">
                  <c:v>4.3E-3</c:v>
                </c:pt>
                <c:pt idx="36">
                  <c:v>4.4999999999999997E-3</c:v>
                </c:pt>
                <c:pt idx="37">
                  <c:v>4.7000000000000002E-3</c:v>
                </c:pt>
                <c:pt idx="38">
                  <c:v>4.8999999999999998E-3</c:v>
                </c:pt>
                <c:pt idx="39">
                  <c:v>5.3E-3</c:v>
                </c:pt>
                <c:pt idx="40">
                  <c:v>5.5999999999999999E-3</c:v>
                </c:pt>
                <c:pt idx="41">
                  <c:v>5.8999999999999999E-3</c:v>
                </c:pt>
                <c:pt idx="42">
                  <c:v>6.3E-3</c:v>
                </c:pt>
                <c:pt idx="43">
                  <c:v>6.6E-3</c:v>
                </c:pt>
                <c:pt idx="44">
                  <c:v>6.9000000000000008E-3</c:v>
                </c:pt>
                <c:pt idx="45">
                  <c:v>7.1999999999999998E-3</c:v>
                </c:pt>
                <c:pt idx="46">
                  <c:v>7.4999999999999997E-3</c:v>
                </c:pt>
                <c:pt idx="47">
                  <c:v>7.7999999999999996E-3</c:v>
                </c:pt>
                <c:pt idx="48">
                  <c:v>8.0999999999999996E-3</c:v>
                </c:pt>
                <c:pt idx="49">
                  <c:v>8.3000000000000001E-3</c:v>
                </c:pt>
                <c:pt idx="50">
                  <c:v>8.8999999999999999E-3</c:v>
                </c:pt>
                <c:pt idx="51">
                  <c:v>9.4999999999999998E-3</c:v>
                </c:pt>
                <c:pt idx="52">
                  <c:v>1.0199999999999999E-2</c:v>
                </c:pt>
                <c:pt idx="53">
                  <c:v>1.0800000000000001E-2</c:v>
                </c:pt>
                <c:pt idx="54">
                  <c:v>1.14E-2</c:v>
                </c:pt>
                <c:pt idx="55">
                  <c:v>1.2E-2</c:v>
                </c:pt>
                <c:pt idx="56">
                  <c:v>1.26E-2</c:v>
                </c:pt>
                <c:pt idx="57">
                  <c:v>1.32E-2</c:v>
                </c:pt>
                <c:pt idx="58">
                  <c:v>1.3800000000000002E-2</c:v>
                </c:pt>
                <c:pt idx="59">
                  <c:v>1.49E-2</c:v>
                </c:pt>
                <c:pt idx="60">
                  <c:v>1.6E-2</c:v>
                </c:pt>
                <c:pt idx="61">
                  <c:v>1.7000000000000001E-2</c:v>
                </c:pt>
                <c:pt idx="62">
                  <c:v>1.8099999999999998E-2</c:v>
                </c:pt>
                <c:pt idx="63">
                  <c:v>1.9099999999999999E-2</c:v>
                </c:pt>
                <c:pt idx="64">
                  <c:v>2.01E-2</c:v>
                </c:pt>
                <c:pt idx="65">
                  <c:v>2.2100000000000002E-2</c:v>
                </c:pt>
                <c:pt idx="66">
                  <c:v>2.41E-2</c:v>
                </c:pt>
                <c:pt idx="67">
                  <c:v>2.6000000000000002E-2</c:v>
                </c:pt>
                <c:pt idx="68">
                  <c:v>2.7900000000000001E-2</c:v>
                </c:pt>
                <c:pt idx="69">
                  <c:v>2.98E-2</c:v>
                </c:pt>
                <c:pt idx="70">
                  <c:v>3.1600000000000003E-2</c:v>
                </c:pt>
                <c:pt idx="71">
                  <c:v>3.3399999999999999E-2</c:v>
                </c:pt>
                <c:pt idx="72">
                  <c:v>3.5199999999999995E-2</c:v>
                </c:pt>
                <c:pt idx="73">
                  <c:v>3.6999999999999998E-2</c:v>
                </c:pt>
                <c:pt idx="74">
                  <c:v>3.8800000000000001E-2</c:v>
                </c:pt>
                <c:pt idx="75">
                  <c:v>4.0500000000000001E-2</c:v>
                </c:pt>
                <c:pt idx="76">
                  <c:v>4.3999999999999997E-2</c:v>
                </c:pt>
                <c:pt idx="77">
                  <c:v>4.8399999999999999E-2</c:v>
                </c:pt>
                <c:pt idx="78">
                  <c:v>5.2700000000000004E-2</c:v>
                </c:pt>
                <c:pt idx="79">
                  <c:v>5.6899999999999992E-2</c:v>
                </c:pt>
                <c:pt idx="80">
                  <c:v>6.1199999999999997E-2</c:v>
                </c:pt>
                <c:pt idx="81">
                  <c:v>6.54E-2</c:v>
                </c:pt>
                <c:pt idx="82">
                  <c:v>6.9599999999999995E-2</c:v>
                </c:pt>
                <c:pt idx="83">
                  <c:v>7.3800000000000004E-2</c:v>
                </c:pt>
                <c:pt idx="84">
                  <c:v>7.8E-2</c:v>
                </c:pt>
                <c:pt idx="85">
                  <c:v>8.6199999999999999E-2</c:v>
                </c:pt>
                <c:pt idx="86">
                  <c:v>9.4399999999999998E-2</c:v>
                </c:pt>
                <c:pt idx="87">
                  <c:v>0.1024</c:v>
                </c:pt>
                <c:pt idx="88">
                  <c:v>0.1103</c:v>
                </c:pt>
                <c:pt idx="89">
                  <c:v>0.11810000000000001</c:v>
                </c:pt>
                <c:pt idx="90">
                  <c:v>0.12569999999999998</c:v>
                </c:pt>
                <c:pt idx="91">
                  <c:v>0.14079999999999998</c:v>
                </c:pt>
                <c:pt idx="92">
                  <c:v>0.15540000000000001</c:v>
                </c:pt>
                <c:pt idx="93">
                  <c:v>0.1696</c:v>
                </c:pt>
                <c:pt idx="94">
                  <c:v>0.18360000000000001</c:v>
                </c:pt>
                <c:pt idx="95">
                  <c:v>0.19719999999999999</c:v>
                </c:pt>
                <c:pt idx="96">
                  <c:v>0.21059999999999998</c:v>
                </c:pt>
                <c:pt idx="97">
                  <c:v>0.22389999999999999</c:v>
                </c:pt>
                <c:pt idx="98">
                  <c:v>0.23690000000000003</c:v>
                </c:pt>
                <c:pt idx="99">
                  <c:v>0.24969999999999998</c:v>
                </c:pt>
                <c:pt idx="100">
                  <c:v>0.26240000000000002</c:v>
                </c:pt>
                <c:pt idx="101">
                  <c:v>0.27490000000000003</c:v>
                </c:pt>
                <c:pt idx="102">
                  <c:v>0.2994</c:v>
                </c:pt>
                <c:pt idx="103">
                  <c:v>0.32930000000000004</c:v>
                </c:pt>
                <c:pt idx="104">
                  <c:v>0.35809999999999997</c:v>
                </c:pt>
                <c:pt idx="105">
                  <c:v>0.38590000000000002</c:v>
                </c:pt>
                <c:pt idx="106">
                  <c:v>0.41239999999999999</c:v>
                </c:pt>
                <c:pt idx="107">
                  <c:v>0.43780000000000002</c:v>
                </c:pt>
                <c:pt idx="108">
                  <c:v>0.46180000000000004</c:v>
                </c:pt>
                <c:pt idx="109">
                  <c:v>0.48460000000000003</c:v>
                </c:pt>
                <c:pt idx="110">
                  <c:v>0.50619999999999998</c:v>
                </c:pt>
                <c:pt idx="111">
                  <c:v>0.54549999999999998</c:v>
                </c:pt>
                <c:pt idx="112">
                  <c:v>0.58040000000000003</c:v>
                </c:pt>
                <c:pt idx="113">
                  <c:v>0.61130000000000007</c:v>
                </c:pt>
                <c:pt idx="114">
                  <c:v>0.63869999999999993</c:v>
                </c:pt>
                <c:pt idx="115">
                  <c:v>0.66310000000000002</c:v>
                </c:pt>
                <c:pt idx="116">
                  <c:v>0.68490000000000006</c:v>
                </c:pt>
                <c:pt idx="117">
                  <c:v>0.72229999999999994</c:v>
                </c:pt>
                <c:pt idx="118">
                  <c:v>0.75319999999999998</c:v>
                </c:pt>
                <c:pt idx="119">
                  <c:v>0.7792</c:v>
                </c:pt>
                <c:pt idx="120">
                  <c:v>0.8015000000000001</c:v>
                </c:pt>
                <c:pt idx="121">
                  <c:v>0.82089999999999996</c:v>
                </c:pt>
                <c:pt idx="122">
                  <c:v>0.83789999999999998</c:v>
                </c:pt>
                <c:pt idx="123">
                  <c:v>0.85310000000000008</c:v>
                </c:pt>
                <c:pt idx="124">
                  <c:v>0.8667999999999999</c:v>
                </c:pt>
                <c:pt idx="125">
                  <c:v>0.87919999999999998</c:v>
                </c:pt>
                <c:pt idx="126" formatCode="0.00">
                  <c:v>0.89049999999999996</c:v>
                </c:pt>
                <c:pt idx="127" formatCode="0.00">
                  <c:v>0.90090000000000003</c:v>
                </c:pt>
                <c:pt idx="128" formatCode="0.00">
                  <c:v>0.91949999999999998</c:v>
                </c:pt>
                <c:pt idx="129" formatCode="0.00">
                  <c:v>0.93940000000000001</c:v>
                </c:pt>
                <c:pt idx="130" formatCode="0.00">
                  <c:v>0.95649999999999991</c:v>
                </c:pt>
                <c:pt idx="131" formatCode="0.00">
                  <c:v>0.97159999999999991</c:v>
                </c:pt>
                <c:pt idx="132" formatCode="0.00">
                  <c:v>0.98499999999999999</c:v>
                </c:pt>
                <c:pt idx="133" formatCode="0.00">
                  <c:v>0.99709999999999999</c:v>
                </c:pt>
                <c:pt idx="134" formatCode="0.00">
                  <c:v>1.01</c:v>
                </c:pt>
                <c:pt idx="135" formatCode="0.00">
                  <c:v>1.02</c:v>
                </c:pt>
                <c:pt idx="136" formatCode="0.00">
                  <c:v>1.03</c:v>
                </c:pt>
                <c:pt idx="137" formatCode="0.00">
                  <c:v>1.04</c:v>
                </c:pt>
                <c:pt idx="138" formatCode="0.00">
                  <c:v>1.06</c:v>
                </c:pt>
                <c:pt idx="139" formatCode="0.00">
                  <c:v>1.07</c:v>
                </c:pt>
                <c:pt idx="140" formatCode="0.00">
                  <c:v>1.0900000000000001</c:v>
                </c:pt>
                <c:pt idx="141" formatCode="0.00">
                  <c:v>1.1000000000000001</c:v>
                </c:pt>
                <c:pt idx="142" formatCode="0.00">
                  <c:v>1.1100000000000001</c:v>
                </c:pt>
                <c:pt idx="143" formatCode="0.00">
                  <c:v>1.1299999999999999</c:v>
                </c:pt>
                <c:pt idx="144" formatCode="0.00">
                  <c:v>1.1399999999999999</c:v>
                </c:pt>
                <c:pt idx="145" formatCode="0.00">
                  <c:v>1.1599999999999999</c:v>
                </c:pt>
                <c:pt idx="146" formatCode="0.00">
                  <c:v>1.17</c:v>
                </c:pt>
                <c:pt idx="147" formatCode="0.00">
                  <c:v>1.19</c:v>
                </c:pt>
                <c:pt idx="148" formatCode="0.00">
                  <c:v>1.2</c:v>
                </c:pt>
                <c:pt idx="149" formatCode="0.00">
                  <c:v>1.21</c:v>
                </c:pt>
                <c:pt idx="150" formatCode="0.00">
                  <c:v>1.22</c:v>
                </c:pt>
                <c:pt idx="151" formatCode="0.00">
                  <c:v>1.24</c:v>
                </c:pt>
                <c:pt idx="152" formatCode="0.00">
                  <c:v>1.25</c:v>
                </c:pt>
                <c:pt idx="153" formatCode="0.00">
                  <c:v>1.26</c:v>
                </c:pt>
                <c:pt idx="154" formatCode="0.00">
                  <c:v>1.28</c:v>
                </c:pt>
                <c:pt idx="155" formatCode="0.00">
                  <c:v>1.3</c:v>
                </c:pt>
                <c:pt idx="156" formatCode="0.00">
                  <c:v>1.33</c:v>
                </c:pt>
                <c:pt idx="157" formatCode="0.00">
                  <c:v>1.35</c:v>
                </c:pt>
                <c:pt idx="158" formatCode="0.00">
                  <c:v>1.37</c:v>
                </c:pt>
                <c:pt idx="159" formatCode="0.00">
                  <c:v>1.4</c:v>
                </c:pt>
                <c:pt idx="160" formatCode="0.00">
                  <c:v>1.42</c:v>
                </c:pt>
                <c:pt idx="161" formatCode="0.00">
                  <c:v>1.44</c:v>
                </c:pt>
                <c:pt idx="162" formatCode="0.00">
                  <c:v>1.46</c:v>
                </c:pt>
                <c:pt idx="163" formatCode="0.00">
                  <c:v>1.51</c:v>
                </c:pt>
                <c:pt idx="164" formatCode="0.00">
                  <c:v>1.55</c:v>
                </c:pt>
                <c:pt idx="165" formatCode="0.00">
                  <c:v>1.6</c:v>
                </c:pt>
                <c:pt idx="166" formatCode="0.00">
                  <c:v>1.65</c:v>
                </c:pt>
                <c:pt idx="167" formatCode="0.00">
                  <c:v>1.7</c:v>
                </c:pt>
                <c:pt idx="168" formatCode="0.00">
                  <c:v>1.74</c:v>
                </c:pt>
                <c:pt idx="169" formatCode="0.00">
                  <c:v>1.85</c:v>
                </c:pt>
                <c:pt idx="170" formatCode="0.00">
                  <c:v>1.95</c:v>
                </c:pt>
                <c:pt idx="171" formatCode="0.00">
                  <c:v>2.06</c:v>
                </c:pt>
                <c:pt idx="172" formatCode="0.00">
                  <c:v>2.1800000000000002</c:v>
                </c:pt>
                <c:pt idx="173" formatCode="0.00">
                  <c:v>2.31</c:v>
                </c:pt>
                <c:pt idx="174" formatCode="0.00">
                  <c:v>2.4300000000000002</c:v>
                </c:pt>
                <c:pt idx="175" formatCode="0.00">
                  <c:v>2.57</c:v>
                </c:pt>
                <c:pt idx="176" formatCode="0.00">
                  <c:v>2.71</c:v>
                </c:pt>
                <c:pt idx="177" formatCode="0.00">
                  <c:v>2.85</c:v>
                </c:pt>
                <c:pt idx="178" formatCode="0.00">
                  <c:v>3</c:v>
                </c:pt>
                <c:pt idx="179" formatCode="0.00">
                  <c:v>3.16</c:v>
                </c:pt>
                <c:pt idx="180" formatCode="0.00">
                  <c:v>3.48</c:v>
                </c:pt>
                <c:pt idx="181" formatCode="0.00">
                  <c:v>3.91</c:v>
                </c:pt>
                <c:pt idx="182" formatCode="0.00">
                  <c:v>4.37</c:v>
                </c:pt>
                <c:pt idx="183" formatCode="0.00">
                  <c:v>4.8499999999999996</c:v>
                </c:pt>
                <c:pt idx="184" formatCode="0.00">
                  <c:v>5.35</c:v>
                </c:pt>
                <c:pt idx="185" formatCode="0.00">
                  <c:v>5.88</c:v>
                </c:pt>
                <c:pt idx="186" formatCode="0.00">
                  <c:v>6.43</c:v>
                </c:pt>
                <c:pt idx="187" formatCode="0.00">
                  <c:v>6.99</c:v>
                </c:pt>
                <c:pt idx="188" formatCode="0.00">
                  <c:v>7.57</c:v>
                </c:pt>
                <c:pt idx="189" formatCode="0.00">
                  <c:v>8.7799999999999994</c:v>
                </c:pt>
                <c:pt idx="190" formatCode="0.00">
                  <c:v>10.050000000000001</c:v>
                </c:pt>
                <c:pt idx="191" formatCode="0.00">
                  <c:v>11.37</c:v>
                </c:pt>
                <c:pt idx="192" formatCode="0.00">
                  <c:v>12.73</c:v>
                </c:pt>
                <c:pt idx="193" formatCode="0.00">
                  <c:v>14.14</c:v>
                </c:pt>
                <c:pt idx="194" formatCode="0.00">
                  <c:v>15.59</c:v>
                </c:pt>
                <c:pt idx="195" formatCode="0.00">
                  <c:v>18.57</c:v>
                </c:pt>
                <c:pt idx="196" formatCode="0.00">
                  <c:v>21.66</c:v>
                </c:pt>
                <c:pt idx="197" formatCode="0.00">
                  <c:v>24.83</c:v>
                </c:pt>
                <c:pt idx="198" formatCode="0.00">
                  <c:v>28.07</c:v>
                </c:pt>
                <c:pt idx="199" formatCode="0.00">
                  <c:v>31.36</c:v>
                </c:pt>
                <c:pt idx="200" formatCode="0.00">
                  <c:v>34.68</c:v>
                </c:pt>
                <c:pt idx="201" formatCode="0.00">
                  <c:v>38.03</c:v>
                </c:pt>
                <c:pt idx="202" formatCode="0.00">
                  <c:v>41.4</c:v>
                </c:pt>
                <c:pt idx="203" formatCode="0.00">
                  <c:v>44.78</c:v>
                </c:pt>
                <c:pt idx="204" formatCode="0.00">
                  <c:v>48.16</c:v>
                </c:pt>
                <c:pt idx="205" formatCode="0.00">
                  <c:v>51.54</c:v>
                </c:pt>
                <c:pt idx="206" formatCode="0.00">
                  <c:v>58.28</c:v>
                </c:pt>
                <c:pt idx="207" formatCode="0.00">
                  <c:v>66.63</c:v>
                </c:pt>
                <c:pt idx="208" formatCode="0.00">
                  <c:v>70.930000000000007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774-4AAD-A150-F0A56EBAD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23016"/>
        <c:axId val="639826936"/>
      </c:scatterChart>
      <c:valAx>
        <c:axId val="63982301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26936"/>
        <c:crosses val="autoZero"/>
        <c:crossBetween val="midCat"/>
        <c:majorUnit val="10"/>
      </c:valAx>
      <c:valAx>
        <c:axId val="63982693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2301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'old238U_(Ba,K)Fe2As2_D6'!$P$5</c:f>
          <c:strCache>
            <c:ptCount val="1"/>
            <c:pt idx="0">
              <c:v>old238U_(Ba,K)Fe2As2_D6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'old238U_(Ba,K)Fe2As2_D6'!$D$20:$D$228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'old238U_(Ba,K)Fe2As2_D6'!$E$20:$E$228</c:f>
              <c:numCache>
                <c:formatCode>0.000E+00</c:formatCode>
                <c:ptCount val="209"/>
                <c:pt idx="0">
                  <c:v>0.16200000000000001</c:v>
                </c:pt>
                <c:pt idx="1">
                  <c:v>0.1699</c:v>
                </c:pt>
                <c:pt idx="2">
                  <c:v>0.1774</c:v>
                </c:pt>
                <c:pt idx="3">
                  <c:v>0.1847</c:v>
                </c:pt>
                <c:pt idx="4">
                  <c:v>0.19159999999999999</c:v>
                </c:pt>
                <c:pt idx="5">
                  <c:v>0.19839999999999999</c:v>
                </c:pt>
                <c:pt idx="6">
                  <c:v>0.2049</c:v>
                </c:pt>
                <c:pt idx="7">
                  <c:v>0.21729999999999999</c:v>
                </c:pt>
                <c:pt idx="8">
                  <c:v>0.22900000000000001</c:v>
                </c:pt>
                <c:pt idx="9">
                  <c:v>0.2402</c:v>
                </c:pt>
                <c:pt idx="10">
                  <c:v>0.25090000000000001</c:v>
                </c:pt>
                <c:pt idx="11">
                  <c:v>0.2611</c:v>
                </c:pt>
                <c:pt idx="12">
                  <c:v>0.27100000000000002</c:v>
                </c:pt>
                <c:pt idx="13">
                  <c:v>0.28970000000000001</c:v>
                </c:pt>
                <c:pt idx="14">
                  <c:v>0.30730000000000002</c:v>
                </c:pt>
                <c:pt idx="15">
                  <c:v>0.32390000000000002</c:v>
                </c:pt>
                <c:pt idx="16">
                  <c:v>0.3397</c:v>
                </c:pt>
                <c:pt idx="17">
                  <c:v>0.3548</c:v>
                </c:pt>
                <c:pt idx="18">
                  <c:v>0.36930000000000002</c:v>
                </c:pt>
                <c:pt idx="19">
                  <c:v>0.38319999999999999</c:v>
                </c:pt>
                <c:pt idx="20">
                  <c:v>0.3967</c:v>
                </c:pt>
                <c:pt idx="21">
                  <c:v>0.40970000000000001</c:v>
                </c:pt>
                <c:pt idx="22">
                  <c:v>0.42230000000000001</c:v>
                </c:pt>
                <c:pt idx="23">
                  <c:v>0.43459999999999999</c:v>
                </c:pt>
                <c:pt idx="24">
                  <c:v>0.45810000000000001</c:v>
                </c:pt>
                <c:pt idx="25">
                  <c:v>0.4859</c:v>
                </c:pt>
                <c:pt idx="26">
                  <c:v>0.5121</c:v>
                </c:pt>
                <c:pt idx="27">
                  <c:v>0.53710000000000002</c:v>
                </c:pt>
                <c:pt idx="28">
                  <c:v>0.56100000000000005</c:v>
                </c:pt>
                <c:pt idx="29">
                  <c:v>0.58389999999999997</c:v>
                </c:pt>
                <c:pt idx="30">
                  <c:v>0.60599999999999998</c:v>
                </c:pt>
                <c:pt idx="31">
                  <c:v>0.62719999999999998</c:v>
                </c:pt>
                <c:pt idx="32">
                  <c:v>0.64780000000000004</c:v>
                </c:pt>
                <c:pt idx="33">
                  <c:v>0.68710000000000004</c:v>
                </c:pt>
                <c:pt idx="34">
                  <c:v>0.72430000000000005</c:v>
                </c:pt>
                <c:pt idx="35">
                  <c:v>0.75960000000000005</c:v>
                </c:pt>
                <c:pt idx="36">
                  <c:v>0.79339999999999999</c:v>
                </c:pt>
                <c:pt idx="37">
                  <c:v>0.82579999999999998</c:v>
                </c:pt>
                <c:pt idx="38">
                  <c:v>0.85699999999999998</c:v>
                </c:pt>
                <c:pt idx="39">
                  <c:v>0.91610000000000003</c:v>
                </c:pt>
                <c:pt idx="40">
                  <c:v>0.97170000000000001</c:v>
                </c:pt>
                <c:pt idx="41">
                  <c:v>1.024</c:v>
                </c:pt>
                <c:pt idx="42">
                  <c:v>1.0740000000000001</c:v>
                </c:pt>
                <c:pt idx="43">
                  <c:v>1.1220000000000001</c:v>
                </c:pt>
                <c:pt idx="44">
                  <c:v>1.1679999999999999</c:v>
                </c:pt>
                <c:pt idx="45">
                  <c:v>1.212</c:v>
                </c:pt>
                <c:pt idx="46">
                  <c:v>1.254</c:v>
                </c:pt>
                <c:pt idx="47">
                  <c:v>1.296</c:v>
                </c:pt>
                <c:pt idx="48">
                  <c:v>1.335</c:v>
                </c:pt>
                <c:pt idx="49">
                  <c:v>1.3740000000000001</c:v>
                </c:pt>
                <c:pt idx="50">
                  <c:v>1.4490000000000001</c:v>
                </c:pt>
                <c:pt idx="51">
                  <c:v>1.536</c:v>
                </c:pt>
                <c:pt idx="52">
                  <c:v>1.62</c:v>
                </c:pt>
                <c:pt idx="53">
                  <c:v>1.6990000000000001</c:v>
                </c:pt>
                <c:pt idx="54">
                  <c:v>1.774</c:v>
                </c:pt>
                <c:pt idx="55">
                  <c:v>1.847</c:v>
                </c:pt>
                <c:pt idx="56">
                  <c:v>1.9159999999999999</c:v>
                </c:pt>
                <c:pt idx="57">
                  <c:v>1.984</c:v>
                </c:pt>
                <c:pt idx="58">
                  <c:v>2.0489999999999999</c:v>
                </c:pt>
                <c:pt idx="59">
                  <c:v>2.173</c:v>
                </c:pt>
                <c:pt idx="60">
                  <c:v>2.2170000000000001</c:v>
                </c:pt>
                <c:pt idx="61">
                  <c:v>2.2349999999999999</c:v>
                </c:pt>
                <c:pt idx="62">
                  <c:v>2.294</c:v>
                </c:pt>
                <c:pt idx="63">
                  <c:v>2.3759999999999999</c:v>
                </c:pt>
                <c:pt idx="64">
                  <c:v>2.4710000000000001</c:v>
                </c:pt>
                <c:pt idx="65">
                  <c:v>2.6869999999999998</c:v>
                </c:pt>
                <c:pt idx="66">
                  <c:v>2.9060000000000001</c:v>
                </c:pt>
                <c:pt idx="67">
                  <c:v>3.1059999999999999</c:v>
                </c:pt>
                <c:pt idx="68">
                  <c:v>3.28</c:v>
                </c:pt>
                <c:pt idx="69">
                  <c:v>3.43</c:v>
                </c:pt>
                <c:pt idx="70">
                  <c:v>3.56</c:v>
                </c:pt>
                <c:pt idx="71">
                  <c:v>3.6739999999999999</c:v>
                </c:pt>
                <c:pt idx="72">
                  <c:v>3.7759999999999998</c:v>
                </c:pt>
                <c:pt idx="73">
                  <c:v>3.8679999999999999</c:v>
                </c:pt>
                <c:pt idx="74">
                  <c:v>3.9540000000000002</c:v>
                </c:pt>
                <c:pt idx="75">
                  <c:v>4.0350000000000001</c:v>
                </c:pt>
                <c:pt idx="76">
                  <c:v>4.1879999999999997</c:v>
                </c:pt>
                <c:pt idx="77">
                  <c:v>4.3710000000000004</c:v>
                </c:pt>
                <c:pt idx="78">
                  <c:v>4.5529999999999999</c:v>
                </c:pt>
                <c:pt idx="79">
                  <c:v>4.7370000000000001</c:v>
                </c:pt>
                <c:pt idx="80">
                  <c:v>4.9240000000000004</c:v>
                </c:pt>
                <c:pt idx="81">
                  <c:v>5.1130000000000004</c:v>
                </c:pt>
                <c:pt idx="82">
                  <c:v>5.3029999999999999</c:v>
                </c:pt>
                <c:pt idx="83">
                  <c:v>5.4939999999999998</c:v>
                </c:pt>
                <c:pt idx="84">
                  <c:v>5.6829999999999998</c:v>
                </c:pt>
                <c:pt idx="85">
                  <c:v>6.0540000000000003</c:v>
                </c:pt>
                <c:pt idx="86">
                  <c:v>6.41</c:v>
                </c:pt>
                <c:pt idx="87">
                  <c:v>6.7450000000000001</c:v>
                </c:pt>
                <c:pt idx="88">
                  <c:v>7.0579999999999998</c:v>
                </c:pt>
                <c:pt idx="89">
                  <c:v>7.3479999999999999</c:v>
                </c:pt>
                <c:pt idx="90">
                  <c:v>7.6139999999999999</c:v>
                </c:pt>
                <c:pt idx="91">
                  <c:v>8.0779999999999994</c:v>
                </c:pt>
                <c:pt idx="92">
                  <c:v>8.4610000000000003</c:v>
                </c:pt>
                <c:pt idx="93">
                  <c:v>8.7750000000000004</c:v>
                </c:pt>
                <c:pt idx="94">
                  <c:v>9.032</c:v>
                </c:pt>
                <c:pt idx="95">
                  <c:v>9.2449999999999992</c:v>
                </c:pt>
                <c:pt idx="96">
                  <c:v>9.4239999999999995</c:v>
                </c:pt>
                <c:pt idx="97">
                  <c:v>9.577</c:v>
                </c:pt>
                <c:pt idx="98">
                  <c:v>9.7140000000000004</c:v>
                </c:pt>
                <c:pt idx="99">
                  <c:v>9.8379999999999992</c:v>
                </c:pt>
                <c:pt idx="100">
                  <c:v>9.9570000000000007</c:v>
                </c:pt>
                <c:pt idx="101">
                  <c:v>10.07</c:v>
                </c:pt>
                <c:pt idx="102">
                  <c:v>10.31</c:v>
                </c:pt>
                <c:pt idx="103">
                  <c:v>10.64</c:v>
                </c:pt>
                <c:pt idx="104">
                  <c:v>11.01</c:v>
                </c:pt>
                <c:pt idx="105">
                  <c:v>11.45</c:v>
                </c:pt>
                <c:pt idx="106">
                  <c:v>11.95</c:v>
                </c:pt>
                <c:pt idx="107">
                  <c:v>12.5</c:v>
                </c:pt>
                <c:pt idx="108">
                  <c:v>13.1</c:v>
                </c:pt>
                <c:pt idx="109">
                  <c:v>13.74</c:v>
                </c:pt>
                <c:pt idx="110">
                  <c:v>14.42</c:v>
                </c:pt>
                <c:pt idx="111">
                  <c:v>15.87</c:v>
                </c:pt>
                <c:pt idx="112">
                  <c:v>17.399999999999999</c:v>
                </c:pt>
                <c:pt idx="113">
                  <c:v>18.96</c:v>
                </c:pt>
                <c:pt idx="114">
                  <c:v>20.55</c:v>
                </c:pt>
                <c:pt idx="115">
                  <c:v>22.12</c:v>
                </c:pt>
                <c:pt idx="116">
                  <c:v>23.68</c:v>
                </c:pt>
                <c:pt idx="117">
                  <c:v>26.69</c:v>
                </c:pt>
                <c:pt idx="118">
                  <c:v>29.53</c:v>
                </c:pt>
                <c:pt idx="119">
                  <c:v>32.19</c:v>
                </c:pt>
                <c:pt idx="120">
                  <c:v>34.659999999999997</c:v>
                </c:pt>
                <c:pt idx="121">
                  <c:v>36.96</c:v>
                </c:pt>
                <c:pt idx="122">
                  <c:v>39.090000000000003</c:v>
                </c:pt>
                <c:pt idx="123">
                  <c:v>41.07</c:v>
                </c:pt>
                <c:pt idx="124">
                  <c:v>42.92</c:v>
                </c:pt>
                <c:pt idx="125">
                  <c:v>44.64</c:v>
                </c:pt>
                <c:pt idx="126">
                  <c:v>46.24</c:v>
                </c:pt>
                <c:pt idx="127">
                  <c:v>47.74</c:v>
                </c:pt>
                <c:pt idx="128">
                  <c:v>50.48</c:v>
                </c:pt>
                <c:pt idx="129">
                  <c:v>53.46</c:v>
                </c:pt>
                <c:pt idx="130">
                  <c:v>56.06</c:v>
                </c:pt>
                <c:pt idx="131">
                  <c:v>58.35</c:v>
                </c:pt>
                <c:pt idx="132">
                  <c:v>60.38</c:v>
                </c:pt>
                <c:pt idx="133">
                  <c:v>62.21</c:v>
                </c:pt>
                <c:pt idx="134">
                  <c:v>63.85</c:v>
                </c:pt>
                <c:pt idx="135">
                  <c:v>65.34</c:v>
                </c:pt>
                <c:pt idx="136">
                  <c:v>66.7</c:v>
                </c:pt>
                <c:pt idx="137">
                  <c:v>69.099999999999994</c:v>
                </c:pt>
                <c:pt idx="138">
                  <c:v>71.319999999999993</c:v>
                </c:pt>
                <c:pt idx="139">
                  <c:v>73</c:v>
                </c:pt>
                <c:pt idx="140">
                  <c:v>74.28</c:v>
                </c:pt>
                <c:pt idx="141">
                  <c:v>75.569999999999993</c:v>
                </c:pt>
                <c:pt idx="142">
                  <c:v>76.680000000000007</c:v>
                </c:pt>
                <c:pt idx="143">
                  <c:v>78.5</c:v>
                </c:pt>
                <c:pt idx="144">
                  <c:v>79.88</c:v>
                </c:pt>
                <c:pt idx="145">
                  <c:v>80.94</c:v>
                </c:pt>
                <c:pt idx="146">
                  <c:v>81.73</c:v>
                </c:pt>
                <c:pt idx="147">
                  <c:v>82.31</c:v>
                </c:pt>
                <c:pt idx="148">
                  <c:v>82.72</c:v>
                </c:pt>
                <c:pt idx="149">
                  <c:v>82.99</c:v>
                </c:pt>
                <c:pt idx="150">
                  <c:v>83.15</c:v>
                </c:pt>
                <c:pt idx="151">
                  <c:v>83.21</c:v>
                </c:pt>
                <c:pt idx="152">
                  <c:v>83.18</c:v>
                </c:pt>
                <c:pt idx="153">
                  <c:v>83.09</c:v>
                </c:pt>
                <c:pt idx="154">
                  <c:v>82.73</c:v>
                </c:pt>
                <c:pt idx="155">
                  <c:v>82.04</c:v>
                </c:pt>
                <c:pt idx="156">
                  <c:v>81.16</c:v>
                </c:pt>
                <c:pt idx="157">
                  <c:v>80.13</c:v>
                </c:pt>
                <c:pt idx="158">
                  <c:v>79.02</c:v>
                </c:pt>
                <c:pt idx="159">
                  <c:v>77.84</c:v>
                </c:pt>
                <c:pt idx="160">
                  <c:v>76.64</c:v>
                </c:pt>
                <c:pt idx="161">
                  <c:v>75.41</c:v>
                </c:pt>
                <c:pt idx="162">
                  <c:v>74.19</c:v>
                </c:pt>
                <c:pt idx="163">
                  <c:v>71.81</c:v>
                </c:pt>
                <c:pt idx="164">
                  <c:v>69.58</c:v>
                </c:pt>
                <c:pt idx="165">
                  <c:v>67.540000000000006</c:v>
                </c:pt>
                <c:pt idx="166">
                  <c:v>65.73</c:v>
                </c:pt>
                <c:pt idx="167">
                  <c:v>64.19</c:v>
                </c:pt>
                <c:pt idx="168">
                  <c:v>62.91</c:v>
                </c:pt>
                <c:pt idx="169">
                  <c:v>59.54</c:v>
                </c:pt>
                <c:pt idx="170">
                  <c:v>56.39</c:v>
                </c:pt>
                <c:pt idx="171">
                  <c:v>53.59</c:v>
                </c:pt>
                <c:pt idx="172">
                  <c:v>51.11</c:v>
                </c:pt>
                <c:pt idx="173">
                  <c:v>48.88</c:v>
                </c:pt>
                <c:pt idx="174">
                  <c:v>46.88</c:v>
                </c:pt>
                <c:pt idx="175">
                  <c:v>45.07</c:v>
                </c:pt>
                <c:pt idx="176">
                  <c:v>43.42</c:v>
                </c:pt>
                <c:pt idx="177">
                  <c:v>41.92</c:v>
                </c:pt>
                <c:pt idx="178">
                  <c:v>40.54</c:v>
                </c:pt>
                <c:pt idx="179">
                  <c:v>39.270000000000003</c:v>
                </c:pt>
                <c:pt idx="180">
                  <c:v>37.01</c:v>
                </c:pt>
                <c:pt idx="181">
                  <c:v>34.619999999999997</c:v>
                </c:pt>
                <c:pt idx="182">
                  <c:v>32.6</c:v>
                </c:pt>
                <c:pt idx="183">
                  <c:v>30.87</c:v>
                </c:pt>
                <c:pt idx="184">
                  <c:v>29.37</c:v>
                </c:pt>
                <c:pt idx="185">
                  <c:v>28.06</c:v>
                </c:pt>
                <c:pt idx="186">
                  <c:v>26.91</c:v>
                </c:pt>
                <c:pt idx="187">
                  <c:v>25.88</c:v>
                </c:pt>
                <c:pt idx="188">
                  <c:v>24.96</c:v>
                </c:pt>
                <c:pt idx="189">
                  <c:v>23.4</c:v>
                </c:pt>
                <c:pt idx="190">
                  <c:v>22.1</c:v>
                </c:pt>
                <c:pt idx="191">
                  <c:v>21.02</c:v>
                </c:pt>
                <c:pt idx="192">
                  <c:v>20.100000000000001</c:v>
                </c:pt>
                <c:pt idx="193">
                  <c:v>19.3</c:v>
                </c:pt>
                <c:pt idx="194">
                  <c:v>18.62</c:v>
                </c:pt>
                <c:pt idx="195">
                  <c:v>17.48</c:v>
                </c:pt>
                <c:pt idx="196">
                  <c:v>16.59</c:v>
                </c:pt>
                <c:pt idx="197">
                  <c:v>15.87</c:v>
                </c:pt>
                <c:pt idx="198">
                  <c:v>15.28</c:v>
                </c:pt>
                <c:pt idx="199">
                  <c:v>14.79</c:v>
                </c:pt>
                <c:pt idx="200">
                  <c:v>14.38</c:v>
                </c:pt>
                <c:pt idx="201">
                  <c:v>14.03</c:v>
                </c:pt>
                <c:pt idx="202">
                  <c:v>13.73</c:v>
                </c:pt>
                <c:pt idx="203">
                  <c:v>13.47</c:v>
                </c:pt>
                <c:pt idx="204">
                  <c:v>13.25</c:v>
                </c:pt>
                <c:pt idx="205">
                  <c:v>13.05</c:v>
                </c:pt>
                <c:pt idx="206">
                  <c:v>12.73</c:v>
                </c:pt>
                <c:pt idx="207">
                  <c:v>12.43</c:v>
                </c:pt>
                <c:pt idx="208">
                  <c:v>12.31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D4-45A0-96C4-F2F1748FBC26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'old238U_(Ba,K)Fe2As2_D6'!$D$20:$D$228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'old238U_(Ba,K)Fe2As2_D6'!$F$20:$F$228</c:f>
              <c:numCache>
                <c:formatCode>0.000E+00</c:formatCode>
                <c:ptCount val="209"/>
                <c:pt idx="0">
                  <c:v>1.9770000000000001</c:v>
                </c:pt>
                <c:pt idx="1">
                  <c:v>2.0779999999999998</c:v>
                </c:pt>
                <c:pt idx="2">
                  <c:v>2.1739999999999999</c:v>
                </c:pt>
                <c:pt idx="3">
                  <c:v>2.2650000000000001</c:v>
                </c:pt>
                <c:pt idx="4">
                  <c:v>2.3519999999999999</c:v>
                </c:pt>
                <c:pt idx="5">
                  <c:v>2.4350000000000001</c:v>
                </c:pt>
                <c:pt idx="6">
                  <c:v>2.5150000000000001</c:v>
                </c:pt>
                <c:pt idx="7">
                  <c:v>2.6669999999999998</c:v>
                </c:pt>
                <c:pt idx="8">
                  <c:v>2.8079999999999998</c:v>
                </c:pt>
                <c:pt idx="9">
                  <c:v>2.94</c:v>
                </c:pt>
                <c:pt idx="10">
                  <c:v>3.0649999999999999</c:v>
                </c:pt>
                <c:pt idx="11">
                  <c:v>3.1840000000000002</c:v>
                </c:pt>
                <c:pt idx="12">
                  <c:v>3.2959999999999998</c:v>
                </c:pt>
                <c:pt idx="13">
                  <c:v>3.5049999999999999</c:v>
                </c:pt>
                <c:pt idx="14">
                  <c:v>3.6970000000000001</c:v>
                </c:pt>
                <c:pt idx="15">
                  <c:v>3.875</c:v>
                </c:pt>
                <c:pt idx="16">
                  <c:v>4.04</c:v>
                </c:pt>
                <c:pt idx="17">
                  <c:v>4.1950000000000003</c:v>
                </c:pt>
                <c:pt idx="18">
                  <c:v>4.3410000000000002</c:v>
                </c:pt>
                <c:pt idx="19">
                  <c:v>4.4779999999999998</c:v>
                </c:pt>
                <c:pt idx="20">
                  <c:v>4.6079999999999997</c:v>
                </c:pt>
                <c:pt idx="21">
                  <c:v>4.7320000000000002</c:v>
                </c:pt>
                <c:pt idx="22">
                  <c:v>4.8490000000000002</c:v>
                </c:pt>
                <c:pt idx="23">
                  <c:v>4.9619999999999997</c:v>
                </c:pt>
                <c:pt idx="24">
                  <c:v>5.1719999999999997</c:v>
                </c:pt>
                <c:pt idx="25">
                  <c:v>5.4130000000000003</c:v>
                </c:pt>
                <c:pt idx="26">
                  <c:v>5.6319999999999997</c:v>
                </c:pt>
                <c:pt idx="27">
                  <c:v>5.8330000000000002</c:v>
                </c:pt>
                <c:pt idx="28">
                  <c:v>6.0190000000000001</c:v>
                </c:pt>
                <c:pt idx="29">
                  <c:v>6.1920000000000002</c:v>
                </c:pt>
                <c:pt idx="30">
                  <c:v>6.3529999999999998</c:v>
                </c:pt>
                <c:pt idx="31">
                  <c:v>6.5039999999999996</c:v>
                </c:pt>
                <c:pt idx="32">
                  <c:v>6.6459999999999999</c:v>
                </c:pt>
                <c:pt idx="33">
                  <c:v>6.907</c:v>
                </c:pt>
                <c:pt idx="34">
                  <c:v>7.141</c:v>
                </c:pt>
                <c:pt idx="35">
                  <c:v>7.3540000000000001</c:v>
                </c:pt>
                <c:pt idx="36">
                  <c:v>7.5469999999999997</c:v>
                </c:pt>
                <c:pt idx="37">
                  <c:v>7.7249999999999996</c:v>
                </c:pt>
                <c:pt idx="38">
                  <c:v>7.8890000000000002</c:v>
                </c:pt>
                <c:pt idx="39">
                  <c:v>8.1820000000000004</c:v>
                </c:pt>
                <c:pt idx="40">
                  <c:v>8.4369999999999994</c:v>
                </c:pt>
                <c:pt idx="41">
                  <c:v>8.6620000000000008</c:v>
                </c:pt>
                <c:pt idx="42">
                  <c:v>8.8610000000000007</c:v>
                </c:pt>
                <c:pt idx="43">
                  <c:v>9.0399999999999991</c:v>
                </c:pt>
                <c:pt idx="44">
                  <c:v>9.1999999999999993</c:v>
                </c:pt>
                <c:pt idx="45">
                  <c:v>9.3460000000000001</c:v>
                </c:pt>
                <c:pt idx="46">
                  <c:v>9.4779999999999998</c:v>
                </c:pt>
                <c:pt idx="47">
                  <c:v>9.5990000000000002</c:v>
                </c:pt>
                <c:pt idx="48">
                  <c:v>9.7100000000000009</c:v>
                </c:pt>
                <c:pt idx="49">
                  <c:v>9.8119999999999994</c:v>
                </c:pt>
                <c:pt idx="50">
                  <c:v>9.9920000000000009</c:v>
                </c:pt>
                <c:pt idx="51">
                  <c:v>10.18</c:v>
                </c:pt>
                <c:pt idx="52">
                  <c:v>10.34</c:v>
                </c:pt>
                <c:pt idx="53">
                  <c:v>10.47</c:v>
                </c:pt>
                <c:pt idx="54">
                  <c:v>10.58</c:v>
                </c:pt>
                <c:pt idx="55">
                  <c:v>10.68</c:v>
                </c:pt>
                <c:pt idx="56">
                  <c:v>10.75</c:v>
                </c:pt>
                <c:pt idx="57">
                  <c:v>10.82</c:v>
                </c:pt>
                <c:pt idx="58">
                  <c:v>10.88</c:v>
                </c:pt>
                <c:pt idx="59">
                  <c:v>10.96</c:v>
                </c:pt>
                <c:pt idx="60">
                  <c:v>11.02</c:v>
                </c:pt>
                <c:pt idx="61">
                  <c:v>11.06</c:v>
                </c:pt>
                <c:pt idx="62">
                  <c:v>11.08</c:v>
                </c:pt>
                <c:pt idx="63">
                  <c:v>11.08</c:v>
                </c:pt>
                <c:pt idx="64">
                  <c:v>11.08</c:v>
                </c:pt>
                <c:pt idx="65">
                  <c:v>11.04</c:v>
                </c:pt>
                <c:pt idx="66">
                  <c:v>10.98</c:v>
                </c:pt>
                <c:pt idx="67">
                  <c:v>10.9</c:v>
                </c:pt>
                <c:pt idx="68">
                  <c:v>10.82</c:v>
                </c:pt>
                <c:pt idx="69">
                  <c:v>10.72</c:v>
                </c:pt>
                <c:pt idx="70">
                  <c:v>10.62</c:v>
                </c:pt>
                <c:pt idx="71">
                  <c:v>10.52</c:v>
                </c:pt>
                <c:pt idx="72">
                  <c:v>10.41</c:v>
                </c:pt>
                <c:pt idx="73">
                  <c:v>10.3</c:v>
                </c:pt>
                <c:pt idx="74">
                  <c:v>10.199999999999999</c:v>
                </c:pt>
                <c:pt idx="75">
                  <c:v>10.09</c:v>
                </c:pt>
                <c:pt idx="76">
                  <c:v>9.8780000000000001</c:v>
                </c:pt>
                <c:pt idx="77">
                  <c:v>9.6219999999999999</c:v>
                </c:pt>
                <c:pt idx="78">
                  <c:v>9.3759999999999994</c:v>
                </c:pt>
                <c:pt idx="79">
                  <c:v>9.141</c:v>
                </c:pt>
                <c:pt idx="80">
                  <c:v>8.9179999999999993</c:v>
                </c:pt>
                <c:pt idx="81">
                  <c:v>8.7050000000000001</c:v>
                </c:pt>
                <c:pt idx="82">
                  <c:v>8.5030000000000001</c:v>
                </c:pt>
                <c:pt idx="83">
                  <c:v>8.3119999999999994</c:v>
                </c:pt>
                <c:pt idx="84">
                  <c:v>8.1289999999999996</c:v>
                </c:pt>
                <c:pt idx="85">
                  <c:v>7.7910000000000004</c:v>
                </c:pt>
                <c:pt idx="86">
                  <c:v>7.4829999999999997</c:v>
                </c:pt>
                <c:pt idx="87">
                  <c:v>7.202</c:v>
                </c:pt>
                <c:pt idx="88">
                  <c:v>6.9450000000000003</c:v>
                </c:pt>
                <c:pt idx="89">
                  <c:v>6.7089999999999996</c:v>
                </c:pt>
                <c:pt idx="90">
                  <c:v>6.49</c:v>
                </c:pt>
                <c:pt idx="91">
                  <c:v>6.101</c:v>
                </c:pt>
                <c:pt idx="92">
                  <c:v>5.7619999999999996</c:v>
                </c:pt>
                <c:pt idx="93">
                  <c:v>5.4649999999999999</c:v>
                </c:pt>
                <c:pt idx="94">
                  <c:v>5.202</c:v>
                </c:pt>
                <c:pt idx="95">
                  <c:v>4.9669999999999996</c:v>
                </c:pt>
                <c:pt idx="96">
                  <c:v>4.7560000000000002</c:v>
                </c:pt>
                <c:pt idx="97">
                  <c:v>4.5650000000000004</c:v>
                </c:pt>
                <c:pt idx="98">
                  <c:v>4.391</c:v>
                </c:pt>
                <c:pt idx="99">
                  <c:v>4.2309999999999999</c:v>
                </c:pt>
                <c:pt idx="100">
                  <c:v>4.085</c:v>
                </c:pt>
                <c:pt idx="101">
                  <c:v>3.95</c:v>
                </c:pt>
                <c:pt idx="102">
                  <c:v>3.7090000000000001</c:v>
                </c:pt>
                <c:pt idx="103">
                  <c:v>3.4510000000000001</c:v>
                </c:pt>
                <c:pt idx="104">
                  <c:v>3.2309999999999999</c:v>
                </c:pt>
                <c:pt idx="105">
                  <c:v>3.0419999999999998</c:v>
                </c:pt>
                <c:pt idx="106">
                  <c:v>2.8759999999999999</c:v>
                </c:pt>
                <c:pt idx="107">
                  <c:v>2.7290000000000001</c:v>
                </c:pt>
                <c:pt idx="108">
                  <c:v>2.5990000000000002</c:v>
                </c:pt>
                <c:pt idx="109">
                  <c:v>2.4820000000000002</c:v>
                </c:pt>
                <c:pt idx="110">
                  <c:v>2.3769999999999998</c:v>
                </c:pt>
                <c:pt idx="111">
                  <c:v>2.1930000000000001</c:v>
                </c:pt>
                <c:pt idx="112">
                  <c:v>2.0390000000000001</c:v>
                </c:pt>
                <c:pt idx="113">
                  <c:v>1.9079999999999999</c:v>
                </c:pt>
                <c:pt idx="114">
                  <c:v>1.794</c:v>
                </c:pt>
                <c:pt idx="115">
                  <c:v>1.6950000000000001</c:v>
                </c:pt>
                <c:pt idx="116">
                  <c:v>1.607</c:v>
                </c:pt>
                <c:pt idx="117">
                  <c:v>1.4590000000000001</c:v>
                </c:pt>
                <c:pt idx="118">
                  <c:v>1.3380000000000001</c:v>
                </c:pt>
                <c:pt idx="119">
                  <c:v>1.2370000000000001</c:v>
                </c:pt>
                <c:pt idx="120">
                  <c:v>1.1519999999999999</c:v>
                </c:pt>
                <c:pt idx="121">
                  <c:v>1.079</c:v>
                </c:pt>
                <c:pt idx="122">
                  <c:v>1.016</c:v>
                </c:pt>
                <c:pt idx="123">
                  <c:v>0.96020000000000005</c:v>
                </c:pt>
                <c:pt idx="124">
                  <c:v>0.91080000000000005</c:v>
                </c:pt>
                <c:pt idx="125">
                  <c:v>0.86670000000000003</c:v>
                </c:pt>
                <c:pt idx="126">
                  <c:v>0.82709999999999995</c:v>
                </c:pt>
                <c:pt idx="127">
                  <c:v>0.7913</c:v>
                </c:pt>
                <c:pt idx="128">
                  <c:v>0.72889999999999999</c:v>
                </c:pt>
                <c:pt idx="129">
                  <c:v>0.66459999999999997</c:v>
                </c:pt>
                <c:pt idx="130">
                  <c:v>0.61160000000000003</c:v>
                </c:pt>
                <c:pt idx="131">
                  <c:v>0.56710000000000005</c:v>
                </c:pt>
                <c:pt idx="132">
                  <c:v>0.52910000000000001</c:v>
                </c:pt>
                <c:pt idx="133">
                  <c:v>0.49630000000000002</c:v>
                </c:pt>
                <c:pt idx="134">
                  <c:v>0.46760000000000002</c:v>
                </c:pt>
                <c:pt idx="135">
                  <c:v>0.44230000000000003</c:v>
                </c:pt>
                <c:pt idx="136">
                  <c:v>0.41980000000000001</c:v>
                </c:pt>
                <c:pt idx="137">
                  <c:v>0.38150000000000001</c:v>
                </c:pt>
                <c:pt idx="138">
                  <c:v>0.35010000000000002</c:v>
                </c:pt>
                <c:pt idx="139">
                  <c:v>0.32379999999999998</c:v>
                </c:pt>
                <c:pt idx="140">
                  <c:v>0.3014</c:v>
                </c:pt>
                <c:pt idx="141">
                  <c:v>0.28220000000000001</c:v>
                </c:pt>
                <c:pt idx="142">
                  <c:v>0.26540000000000002</c:v>
                </c:pt>
                <c:pt idx="143">
                  <c:v>0.23749999999999999</c:v>
                </c:pt>
                <c:pt idx="144">
                  <c:v>0.21529999999999999</c:v>
                </c:pt>
                <c:pt idx="145">
                  <c:v>0.1971</c:v>
                </c:pt>
                <c:pt idx="146">
                  <c:v>0.182</c:v>
                </c:pt>
                <c:pt idx="147">
                  <c:v>0.1691</c:v>
                </c:pt>
                <c:pt idx="148">
                  <c:v>0.15809999999999999</c:v>
                </c:pt>
                <c:pt idx="149">
                  <c:v>0.14849999999999999</c:v>
                </c:pt>
                <c:pt idx="150">
                  <c:v>0.14000000000000001</c:v>
                </c:pt>
                <c:pt idx="151">
                  <c:v>0.1326</c:v>
                </c:pt>
                <c:pt idx="152">
                  <c:v>0.12590000000000001</c:v>
                </c:pt>
                <c:pt idx="153">
                  <c:v>0.11990000000000001</c:v>
                </c:pt>
                <c:pt idx="154">
                  <c:v>0.1096</c:v>
                </c:pt>
                <c:pt idx="155">
                  <c:v>9.9089999999999998E-2</c:v>
                </c:pt>
                <c:pt idx="156">
                  <c:v>9.0520000000000003E-2</c:v>
                </c:pt>
                <c:pt idx="157">
                  <c:v>8.3390000000000006E-2</c:v>
                </c:pt>
                <c:pt idx="158">
                  <c:v>7.7359999999999998E-2</c:v>
                </c:pt>
                <c:pt idx="159">
                  <c:v>7.2190000000000004E-2</c:v>
                </c:pt>
                <c:pt idx="160">
                  <c:v>6.7710000000000006E-2</c:v>
                </c:pt>
                <c:pt idx="161">
                  <c:v>6.3780000000000003E-2</c:v>
                </c:pt>
                <c:pt idx="162">
                  <c:v>6.0299999999999999E-2</c:v>
                </c:pt>
                <c:pt idx="163">
                  <c:v>5.4429999999999999E-2</c:v>
                </c:pt>
                <c:pt idx="164">
                  <c:v>4.9660000000000003E-2</c:v>
                </c:pt>
                <c:pt idx="165">
                  <c:v>4.5690000000000001E-2</c:v>
                </c:pt>
                <c:pt idx="166">
                  <c:v>4.2340000000000003E-2</c:v>
                </c:pt>
                <c:pt idx="167">
                  <c:v>3.9480000000000001E-2</c:v>
                </c:pt>
                <c:pt idx="168">
                  <c:v>3.6990000000000002E-2</c:v>
                </c:pt>
                <c:pt idx="169">
                  <c:v>3.2899999999999999E-2</c:v>
                </c:pt>
                <c:pt idx="170">
                  <c:v>2.9649999999999999E-2</c:v>
                </c:pt>
                <c:pt idx="171">
                  <c:v>2.7019999999999999E-2</c:v>
                </c:pt>
                <c:pt idx="172">
                  <c:v>2.4840000000000001E-2</c:v>
                </c:pt>
                <c:pt idx="173">
                  <c:v>2.3E-2</c:v>
                </c:pt>
                <c:pt idx="174">
                  <c:v>2.1420000000000002E-2</c:v>
                </c:pt>
                <c:pt idx="175">
                  <c:v>2.0060000000000001E-2</c:v>
                </c:pt>
                <c:pt idx="176">
                  <c:v>1.8870000000000001E-2</c:v>
                </c:pt>
                <c:pt idx="177">
                  <c:v>1.7819999999999999E-2</c:v>
                </c:pt>
                <c:pt idx="178">
                  <c:v>1.6879999999999999E-2</c:v>
                </c:pt>
                <c:pt idx="179">
                  <c:v>1.6039999999999999E-2</c:v>
                </c:pt>
                <c:pt idx="180">
                  <c:v>1.461E-2</c:v>
                </c:pt>
                <c:pt idx="181">
                  <c:v>1.315E-2</c:v>
                </c:pt>
                <c:pt idx="182">
                  <c:v>1.197E-2</c:v>
                </c:pt>
                <c:pt idx="183">
                  <c:v>1.099E-2</c:v>
                </c:pt>
                <c:pt idx="184">
                  <c:v>1.0160000000000001E-2</c:v>
                </c:pt>
                <c:pt idx="185">
                  <c:v>9.4590000000000004E-3</c:v>
                </c:pt>
                <c:pt idx="186">
                  <c:v>8.8500000000000002E-3</c:v>
                </c:pt>
                <c:pt idx="187">
                  <c:v>8.3180000000000007E-3</c:v>
                </c:pt>
                <c:pt idx="188">
                  <c:v>7.8490000000000001E-3</c:v>
                </c:pt>
                <c:pt idx="189">
                  <c:v>7.0590000000000002E-3</c:v>
                </c:pt>
                <c:pt idx="190">
                  <c:v>6.4200000000000004E-3</c:v>
                </c:pt>
                <c:pt idx="191">
                  <c:v>5.8910000000000004E-3</c:v>
                </c:pt>
                <c:pt idx="192">
                  <c:v>5.4460000000000003E-3</c:v>
                </c:pt>
                <c:pt idx="193">
                  <c:v>5.0650000000000001E-3</c:v>
                </c:pt>
                <c:pt idx="194">
                  <c:v>4.7369999999999999E-3</c:v>
                </c:pt>
                <c:pt idx="195">
                  <c:v>4.1970000000000002E-3</c:v>
                </c:pt>
                <c:pt idx="196">
                  <c:v>3.7720000000000002E-3</c:v>
                </c:pt>
                <c:pt idx="197">
                  <c:v>3.4280000000000001E-3</c:v>
                </c:pt>
                <c:pt idx="198">
                  <c:v>3.1440000000000001E-3</c:v>
                </c:pt>
                <c:pt idx="199">
                  <c:v>2.9039999999999999E-3</c:v>
                </c:pt>
                <c:pt idx="200">
                  <c:v>2.7000000000000001E-3</c:v>
                </c:pt>
                <c:pt idx="201">
                  <c:v>2.5240000000000002E-3</c:v>
                </c:pt>
                <c:pt idx="202">
                  <c:v>2.3700000000000001E-3</c:v>
                </c:pt>
                <c:pt idx="203">
                  <c:v>2.235E-3</c:v>
                </c:pt>
                <c:pt idx="204">
                  <c:v>2.1150000000000001E-3</c:v>
                </c:pt>
                <c:pt idx="205">
                  <c:v>2.0070000000000001E-3</c:v>
                </c:pt>
                <c:pt idx="206">
                  <c:v>1.823E-3</c:v>
                </c:pt>
                <c:pt idx="207">
                  <c:v>1.637E-3</c:v>
                </c:pt>
                <c:pt idx="208">
                  <c:v>1.555E-3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9D4-45A0-96C4-F2F1748FBC26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'old238U_(Ba,K)Fe2As2_D6'!$D$20:$D$228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'old238U_(Ba,K)Fe2As2_D6'!$G$20:$G$228</c:f>
              <c:numCache>
                <c:formatCode>0.000E+00</c:formatCode>
                <c:ptCount val="209"/>
                <c:pt idx="0">
                  <c:v>2.1390000000000002</c:v>
                </c:pt>
                <c:pt idx="1">
                  <c:v>2.2479</c:v>
                </c:pt>
                <c:pt idx="2">
                  <c:v>2.3513999999999999</c:v>
                </c:pt>
                <c:pt idx="3">
                  <c:v>2.4497</c:v>
                </c:pt>
                <c:pt idx="4">
                  <c:v>2.5435999999999996</c:v>
                </c:pt>
                <c:pt idx="5">
                  <c:v>2.6334</c:v>
                </c:pt>
                <c:pt idx="6">
                  <c:v>2.7199</c:v>
                </c:pt>
                <c:pt idx="7">
                  <c:v>2.8842999999999996</c:v>
                </c:pt>
                <c:pt idx="8">
                  <c:v>3.0369999999999999</c:v>
                </c:pt>
                <c:pt idx="9">
                  <c:v>3.1802000000000001</c:v>
                </c:pt>
                <c:pt idx="10">
                  <c:v>3.3159000000000001</c:v>
                </c:pt>
                <c:pt idx="11">
                  <c:v>3.4451000000000001</c:v>
                </c:pt>
                <c:pt idx="12">
                  <c:v>3.5669999999999997</c:v>
                </c:pt>
                <c:pt idx="13">
                  <c:v>3.7946999999999997</c:v>
                </c:pt>
                <c:pt idx="14">
                  <c:v>4.0042999999999997</c:v>
                </c:pt>
                <c:pt idx="15">
                  <c:v>4.1989000000000001</c:v>
                </c:pt>
                <c:pt idx="16">
                  <c:v>4.3796999999999997</c:v>
                </c:pt>
                <c:pt idx="17">
                  <c:v>4.5498000000000003</c:v>
                </c:pt>
                <c:pt idx="18">
                  <c:v>4.7103000000000002</c:v>
                </c:pt>
                <c:pt idx="19">
                  <c:v>4.8612000000000002</c:v>
                </c:pt>
                <c:pt idx="20">
                  <c:v>5.0046999999999997</c:v>
                </c:pt>
                <c:pt idx="21">
                  <c:v>5.1417000000000002</c:v>
                </c:pt>
                <c:pt idx="22">
                  <c:v>5.2713000000000001</c:v>
                </c:pt>
                <c:pt idx="23">
                  <c:v>5.3965999999999994</c:v>
                </c:pt>
                <c:pt idx="24">
                  <c:v>5.6300999999999997</c:v>
                </c:pt>
                <c:pt idx="25">
                  <c:v>5.8989000000000003</c:v>
                </c:pt>
                <c:pt idx="26">
                  <c:v>6.1440999999999999</c:v>
                </c:pt>
                <c:pt idx="27">
                  <c:v>6.3700999999999999</c:v>
                </c:pt>
                <c:pt idx="28">
                  <c:v>6.58</c:v>
                </c:pt>
                <c:pt idx="29">
                  <c:v>6.7759</c:v>
                </c:pt>
                <c:pt idx="30">
                  <c:v>6.9589999999999996</c:v>
                </c:pt>
                <c:pt idx="31">
                  <c:v>7.1311999999999998</c:v>
                </c:pt>
                <c:pt idx="32">
                  <c:v>7.2938000000000001</c:v>
                </c:pt>
                <c:pt idx="33">
                  <c:v>7.5941000000000001</c:v>
                </c:pt>
                <c:pt idx="34">
                  <c:v>7.8653000000000004</c:v>
                </c:pt>
                <c:pt idx="35">
                  <c:v>8.1135999999999999</c:v>
                </c:pt>
                <c:pt idx="36">
                  <c:v>8.3403999999999989</c:v>
                </c:pt>
                <c:pt idx="37">
                  <c:v>8.5507999999999988</c:v>
                </c:pt>
                <c:pt idx="38">
                  <c:v>8.7460000000000004</c:v>
                </c:pt>
                <c:pt idx="39">
                  <c:v>9.0981000000000005</c:v>
                </c:pt>
                <c:pt idx="40">
                  <c:v>9.4086999999999996</c:v>
                </c:pt>
                <c:pt idx="41">
                  <c:v>9.6859999999999999</c:v>
                </c:pt>
                <c:pt idx="42">
                  <c:v>9.9350000000000005</c:v>
                </c:pt>
                <c:pt idx="43">
                  <c:v>10.161999999999999</c:v>
                </c:pt>
                <c:pt idx="44">
                  <c:v>10.367999999999999</c:v>
                </c:pt>
                <c:pt idx="45">
                  <c:v>10.558</c:v>
                </c:pt>
                <c:pt idx="46">
                  <c:v>10.731999999999999</c:v>
                </c:pt>
                <c:pt idx="47">
                  <c:v>10.895</c:v>
                </c:pt>
                <c:pt idx="48">
                  <c:v>11.045000000000002</c:v>
                </c:pt>
                <c:pt idx="49">
                  <c:v>11.186</c:v>
                </c:pt>
                <c:pt idx="50">
                  <c:v>11.441000000000001</c:v>
                </c:pt>
                <c:pt idx="51">
                  <c:v>11.715999999999999</c:v>
                </c:pt>
                <c:pt idx="52">
                  <c:v>11.96</c:v>
                </c:pt>
                <c:pt idx="53">
                  <c:v>12.169</c:v>
                </c:pt>
                <c:pt idx="54">
                  <c:v>12.353999999999999</c:v>
                </c:pt>
                <c:pt idx="55">
                  <c:v>12.526999999999999</c:v>
                </c:pt>
                <c:pt idx="56">
                  <c:v>12.666</c:v>
                </c:pt>
                <c:pt idx="57">
                  <c:v>12.804</c:v>
                </c:pt>
                <c:pt idx="58">
                  <c:v>12.929</c:v>
                </c:pt>
                <c:pt idx="59">
                  <c:v>13.133000000000001</c:v>
                </c:pt>
                <c:pt idx="60">
                  <c:v>13.237</c:v>
                </c:pt>
                <c:pt idx="61">
                  <c:v>13.295</c:v>
                </c:pt>
                <c:pt idx="62">
                  <c:v>13.374000000000001</c:v>
                </c:pt>
                <c:pt idx="63">
                  <c:v>13.456</c:v>
                </c:pt>
                <c:pt idx="64">
                  <c:v>13.551</c:v>
                </c:pt>
                <c:pt idx="65">
                  <c:v>13.726999999999999</c:v>
                </c:pt>
                <c:pt idx="66">
                  <c:v>13.886000000000001</c:v>
                </c:pt>
                <c:pt idx="67">
                  <c:v>14.006</c:v>
                </c:pt>
                <c:pt idx="68">
                  <c:v>14.1</c:v>
                </c:pt>
                <c:pt idx="69">
                  <c:v>14.15</c:v>
                </c:pt>
                <c:pt idx="70">
                  <c:v>14.18</c:v>
                </c:pt>
                <c:pt idx="71">
                  <c:v>14.193999999999999</c:v>
                </c:pt>
                <c:pt idx="72">
                  <c:v>14.186</c:v>
                </c:pt>
                <c:pt idx="73">
                  <c:v>14.168000000000001</c:v>
                </c:pt>
                <c:pt idx="74">
                  <c:v>14.154</c:v>
                </c:pt>
                <c:pt idx="75">
                  <c:v>14.125</c:v>
                </c:pt>
                <c:pt idx="76">
                  <c:v>14.065999999999999</c:v>
                </c:pt>
                <c:pt idx="77">
                  <c:v>13.993</c:v>
                </c:pt>
                <c:pt idx="78">
                  <c:v>13.928999999999998</c:v>
                </c:pt>
                <c:pt idx="79">
                  <c:v>13.878</c:v>
                </c:pt>
                <c:pt idx="80">
                  <c:v>13.841999999999999</c:v>
                </c:pt>
                <c:pt idx="81">
                  <c:v>13.818000000000001</c:v>
                </c:pt>
                <c:pt idx="82">
                  <c:v>13.806000000000001</c:v>
                </c:pt>
                <c:pt idx="83">
                  <c:v>13.805999999999999</c:v>
                </c:pt>
                <c:pt idx="84">
                  <c:v>13.811999999999999</c:v>
                </c:pt>
                <c:pt idx="85">
                  <c:v>13.845000000000001</c:v>
                </c:pt>
                <c:pt idx="86">
                  <c:v>13.893000000000001</c:v>
                </c:pt>
                <c:pt idx="87">
                  <c:v>13.946999999999999</c:v>
                </c:pt>
                <c:pt idx="88">
                  <c:v>14.003</c:v>
                </c:pt>
                <c:pt idx="89">
                  <c:v>14.056999999999999</c:v>
                </c:pt>
                <c:pt idx="90">
                  <c:v>14.103999999999999</c:v>
                </c:pt>
                <c:pt idx="91">
                  <c:v>14.178999999999998</c:v>
                </c:pt>
                <c:pt idx="92">
                  <c:v>14.222999999999999</c:v>
                </c:pt>
                <c:pt idx="93">
                  <c:v>14.24</c:v>
                </c:pt>
                <c:pt idx="94">
                  <c:v>14.234</c:v>
                </c:pt>
                <c:pt idx="95">
                  <c:v>14.212</c:v>
                </c:pt>
                <c:pt idx="96">
                  <c:v>14.18</c:v>
                </c:pt>
                <c:pt idx="97">
                  <c:v>14.141999999999999</c:v>
                </c:pt>
                <c:pt idx="98">
                  <c:v>14.105</c:v>
                </c:pt>
                <c:pt idx="99">
                  <c:v>14.068999999999999</c:v>
                </c:pt>
                <c:pt idx="100">
                  <c:v>14.042000000000002</c:v>
                </c:pt>
                <c:pt idx="101">
                  <c:v>14.02</c:v>
                </c:pt>
                <c:pt idx="102">
                  <c:v>14.019</c:v>
                </c:pt>
                <c:pt idx="103">
                  <c:v>14.091000000000001</c:v>
                </c:pt>
                <c:pt idx="104">
                  <c:v>14.241</c:v>
                </c:pt>
                <c:pt idx="105">
                  <c:v>14.491999999999999</c:v>
                </c:pt>
                <c:pt idx="106">
                  <c:v>14.825999999999999</c:v>
                </c:pt>
                <c:pt idx="107">
                  <c:v>15.228999999999999</c:v>
                </c:pt>
                <c:pt idx="108">
                  <c:v>15.699</c:v>
                </c:pt>
                <c:pt idx="109">
                  <c:v>16.222000000000001</c:v>
                </c:pt>
                <c:pt idx="110">
                  <c:v>16.797000000000001</c:v>
                </c:pt>
                <c:pt idx="111">
                  <c:v>18.062999999999999</c:v>
                </c:pt>
                <c:pt idx="112">
                  <c:v>19.439</c:v>
                </c:pt>
                <c:pt idx="113">
                  <c:v>20.868000000000002</c:v>
                </c:pt>
                <c:pt idx="114">
                  <c:v>22.344000000000001</c:v>
                </c:pt>
                <c:pt idx="115">
                  <c:v>23.815000000000001</c:v>
                </c:pt>
                <c:pt idx="116">
                  <c:v>25.286999999999999</c:v>
                </c:pt>
                <c:pt idx="117">
                  <c:v>28.149000000000001</c:v>
                </c:pt>
                <c:pt idx="118">
                  <c:v>30.868000000000002</c:v>
                </c:pt>
                <c:pt idx="119">
                  <c:v>33.427</c:v>
                </c:pt>
                <c:pt idx="120">
                  <c:v>35.811999999999998</c:v>
                </c:pt>
                <c:pt idx="121">
                  <c:v>38.039000000000001</c:v>
                </c:pt>
                <c:pt idx="122">
                  <c:v>40.106000000000002</c:v>
                </c:pt>
                <c:pt idx="123">
                  <c:v>42.030200000000001</c:v>
                </c:pt>
                <c:pt idx="124">
                  <c:v>43.830800000000004</c:v>
                </c:pt>
                <c:pt idx="125">
                  <c:v>45.506700000000002</c:v>
                </c:pt>
                <c:pt idx="126">
                  <c:v>47.067100000000003</c:v>
                </c:pt>
                <c:pt idx="127">
                  <c:v>48.531300000000002</c:v>
                </c:pt>
                <c:pt idx="128">
                  <c:v>51.2089</c:v>
                </c:pt>
                <c:pt idx="129">
                  <c:v>54.124600000000001</c:v>
                </c:pt>
                <c:pt idx="130">
                  <c:v>56.671600000000005</c:v>
                </c:pt>
                <c:pt idx="131">
                  <c:v>58.917100000000005</c:v>
                </c:pt>
                <c:pt idx="132">
                  <c:v>60.909100000000002</c:v>
                </c:pt>
                <c:pt idx="133">
                  <c:v>62.706299999999999</c:v>
                </c:pt>
                <c:pt idx="134">
                  <c:v>64.317599999999999</c:v>
                </c:pt>
                <c:pt idx="135">
                  <c:v>65.782300000000006</c:v>
                </c:pt>
                <c:pt idx="136">
                  <c:v>67.119799999999998</c:v>
                </c:pt>
                <c:pt idx="137">
                  <c:v>69.481499999999997</c:v>
                </c:pt>
                <c:pt idx="138">
                  <c:v>71.670099999999991</c:v>
                </c:pt>
                <c:pt idx="139">
                  <c:v>73.323800000000006</c:v>
                </c:pt>
                <c:pt idx="140">
                  <c:v>74.581400000000002</c:v>
                </c:pt>
                <c:pt idx="141">
                  <c:v>75.852199999999996</c:v>
                </c:pt>
                <c:pt idx="142">
                  <c:v>76.945400000000006</c:v>
                </c:pt>
                <c:pt idx="143">
                  <c:v>78.737499999999997</c:v>
                </c:pt>
                <c:pt idx="144">
                  <c:v>80.095299999999995</c:v>
                </c:pt>
                <c:pt idx="145">
                  <c:v>81.137100000000004</c:v>
                </c:pt>
                <c:pt idx="146">
                  <c:v>81.912000000000006</c:v>
                </c:pt>
                <c:pt idx="147">
                  <c:v>82.479100000000003</c:v>
                </c:pt>
                <c:pt idx="148">
                  <c:v>82.878100000000003</c:v>
                </c:pt>
                <c:pt idx="149">
                  <c:v>83.138499999999993</c:v>
                </c:pt>
                <c:pt idx="150">
                  <c:v>83.29</c:v>
                </c:pt>
                <c:pt idx="151">
                  <c:v>83.34259999999999</c:v>
                </c:pt>
                <c:pt idx="152">
                  <c:v>83.305900000000008</c:v>
                </c:pt>
                <c:pt idx="153">
                  <c:v>83.209900000000005</c:v>
                </c:pt>
                <c:pt idx="154">
                  <c:v>82.839600000000004</c:v>
                </c:pt>
                <c:pt idx="155">
                  <c:v>82.13909000000001</c:v>
                </c:pt>
                <c:pt idx="156">
                  <c:v>81.250519999999995</c:v>
                </c:pt>
                <c:pt idx="157">
                  <c:v>80.21338999999999</c:v>
                </c:pt>
                <c:pt idx="158">
                  <c:v>79.097359999999995</c:v>
                </c:pt>
                <c:pt idx="159">
                  <c:v>77.91219000000001</c:v>
                </c:pt>
                <c:pt idx="160">
                  <c:v>76.707710000000006</c:v>
                </c:pt>
                <c:pt idx="161">
                  <c:v>75.473779999999991</c:v>
                </c:pt>
                <c:pt idx="162">
                  <c:v>74.250299999999996</c:v>
                </c:pt>
                <c:pt idx="163">
                  <c:v>71.864429999999999</c:v>
                </c:pt>
                <c:pt idx="164">
                  <c:v>69.629660000000001</c:v>
                </c:pt>
                <c:pt idx="165">
                  <c:v>67.58569</c:v>
                </c:pt>
                <c:pt idx="166">
                  <c:v>65.77234</c:v>
                </c:pt>
                <c:pt idx="167">
                  <c:v>64.229479999999995</c:v>
                </c:pt>
                <c:pt idx="168">
                  <c:v>62.94699</c:v>
                </c:pt>
                <c:pt idx="169">
                  <c:v>59.572899999999997</c:v>
                </c:pt>
                <c:pt idx="170">
                  <c:v>56.419649999999997</c:v>
                </c:pt>
                <c:pt idx="171">
                  <c:v>53.617020000000004</c:v>
                </c:pt>
                <c:pt idx="172">
                  <c:v>51.134839999999997</c:v>
                </c:pt>
                <c:pt idx="173">
                  <c:v>48.903000000000006</c:v>
                </c:pt>
                <c:pt idx="174">
                  <c:v>46.901420000000002</c:v>
                </c:pt>
                <c:pt idx="175">
                  <c:v>45.090060000000001</c:v>
                </c:pt>
                <c:pt idx="176">
                  <c:v>43.438870000000001</c:v>
                </c:pt>
                <c:pt idx="177">
                  <c:v>41.937820000000002</c:v>
                </c:pt>
                <c:pt idx="178">
                  <c:v>40.55688</c:v>
                </c:pt>
                <c:pt idx="179">
                  <c:v>39.28604</c:v>
                </c:pt>
                <c:pt idx="180">
                  <c:v>37.024609999999996</c:v>
                </c:pt>
                <c:pt idx="181">
                  <c:v>34.633150000000001</c:v>
                </c:pt>
                <c:pt idx="182">
                  <c:v>32.611969999999999</c:v>
                </c:pt>
                <c:pt idx="183">
                  <c:v>30.880990000000001</c:v>
                </c:pt>
                <c:pt idx="184">
                  <c:v>29.38016</c:v>
                </c:pt>
                <c:pt idx="185">
                  <c:v>28.069458999999998</c:v>
                </c:pt>
                <c:pt idx="186">
                  <c:v>26.918849999999999</c:v>
                </c:pt>
                <c:pt idx="187">
                  <c:v>25.888317999999998</c:v>
                </c:pt>
                <c:pt idx="188">
                  <c:v>24.967849000000001</c:v>
                </c:pt>
                <c:pt idx="189">
                  <c:v>23.407059</c:v>
                </c:pt>
                <c:pt idx="190">
                  <c:v>22.10642</c:v>
                </c:pt>
                <c:pt idx="191">
                  <c:v>21.025890999999998</c:v>
                </c:pt>
                <c:pt idx="192">
                  <c:v>20.105446000000001</c:v>
                </c:pt>
                <c:pt idx="193">
                  <c:v>19.305064999999999</c:v>
                </c:pt>
                <c:pt idx="194">
                  <c:v>18.624737</c:v>
                </c:pt>
                <c:pt idx="195">
                  <c:v>17.484197000000002</c:v>
                </c:pt>
                <c:pt idx="196">
                  <c:v>16.593772000000001</c:v>
                </c:pt>
                <c:pt idx="197">
                  <c:v>15.873427999999999</c:v>
                </c:pt>
                <c:pt idx="198">
                  <c:v>15.283144</c:v>
                </c:pt>
                <c:pt idx="199">
                  <c:v>14.792903999999998</c:v>
                </c:pt>
                <c:pt idx="200">
                  <c:v>14.382700000000002</c:v>
                </c:pt>
                <c:pt idx="201">
                  <c:v>14.032523999999999</c:v>
                </c:pt>
                <c:pt idx="202">
                  <c:v>13.732370000000001</c:v>
                </c:pt>
                <c:pt idx="203">
                  <c:v>13.472235000000001</c:v>
                </c:pt>
                <c:pt idx="204">
                  <c:v>13.252115</c:v>
                </c:pt>
                <c:pt idx="205">
                  <c:v>13.052007000000001</c:v>
                </c:pt>
                <c:pt idx="206">
                  <c:v>12.731823</c:v>
                </c:pt>
                <c:pt idx="207">
                  <c:v>12.431637</c:v>
                </c:pt>
                <c:pt idx="208">
                  <c:v>12.311555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9D4-45A0-96C4-F2F1748FB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22232"/>
        <c:axId val="639828112"/>
      </c:scatterChart>
      <c:valAx>
        <c:axId val="63982223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28112"/>
        <c:crosses val="autoZero"/>
        <c:crossBetween val="midCat"/>
        <c:majorUnit val="10"/>
      </c:valAx>
      <c:valAx>
        <c:axId val="639828112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2223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934128569749676"/>
          <c:y val="0.31356847954135397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'old238U_(Ba,K)Fe2As2_D6'!$P$5</c:f>
          <c:strCache>
            <c:ptCount val="1"/>
            <c:pt idx="0">
              <c:v>old238U_(Ba,K)Fe2As2_D6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'old238U_(Ba,K)Fe2As2_D6'!$D$20:$D$228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'old238U_(Ba,K)Fe2As2_D6'!$J$20:$J$228</c:f>
              <c:numCache>
                <c:formatCode>0.000</c:formatCode>
                <c:ptCount val="209"/>
                <c:pt idx="0">
                  <c:v>3.4000000000000002E-3</c:v>
                </c:pt>
                <c:pt idx="1">
                  <c:v>3.5999999999999999E-3</c:v>
                </c:pt>
                <c:pt idx="2">
                  <c:v>3.6999999999999997E-3</c:v>
                </c:pt>
                <c:pt idx="3">
                  <c:v>3.8E-3</c:v>
                </c:pt>
                <c:pt idx="4">
                  <c:v>4.0000000000000001E-3</c:v>
                </c:pt>
                <c:pt idx="5">
                  <c:v>4.1000000000000003E-3</c:v>
                </c:pt>
                <c:pt idx="6">
                  <c:v>4.2000000000000006E-3</c:v>
                </c:pt>
                <c:pt idx="7">
                  <c:v>4.3999999999999994E-3</c:v>
                </c:pt>
                <c:pt idx="8">
                  <c:v>4.5999999999999999E-3</c:v>
                </c:pt>
                <c:pt idx="9">
                  <c:v>4.8000000000000004E-3</c:v>
                </c:pt>
                <c:pt idx="10">
                  <c:v>5.0000000000000001E-3</c:v>
                </c:pt>
                <c:pt idx="11">
                  <c:v>5.1999999999999998E-3</c:v>
                </c:pt>
                <c:pt idx="12">
                  <c:v>5.4000000000000003E-3</c:v>
                </c:pt>
                <c:pt idx="13">
                  <c:v>5.8000000000000005E-3</c:v>
                </c:pt>
                <c:pt idx="14">
                  <c:v>6.0999999999999995E-3</c:v>
                </c:pt>
                <c:pt idx="15">
                  <c:v>6.4000000000000003E-3</c:v>
                </c:pt>
                <c:pt idx="16">
                  <c:v>6.7000000000000002E-3</c:v>
                </c:pt>
                <c:pt idx="17">
                  <c:v>7.000000000000001E-3</c:v>
                </c:pt>
                <c:pt idx="18">
                  <c:v>7.2999999999999992E-3</c:v>
                </c:pt>
                <c:pt idx="19">
                  <c:v>7.4999999999999997E-3</c:v>
                </c:pt>
                <c:pt idx="20">
                  <c:v>7.7999999999999996E-3</c:v>
                </c:pt>
                <c:pt idx="21">
                  <c:v>8.0000000000000002E-3</c:v>
                </c:pt>
                <c:pt idx="22">
                  <c:v>8.3000000000000001E-3</c:v>
                </c:pt>
                <c:pt idx="23">
                  <c:v>8.5000000000000006E-3</c:v>
                </c:pt>
                <c:pt idx="24">
                  <c:v>8.9999999999999993E-3</c:v>
                </c:pt>
                <c:pt idx="25">
                  <c:v>9.6000000000000009E-3</c:v>
                </c:pt>
                <c:pt idx="26">
                  <c:v>1.0100000000000001E-2</c:v>
                </c:pt>
                <c:pt idx="27">
                  <c:v>1.0699999999999999E-2</c:v>
                </c:pt>
                <c:pt idx="28">
                  <c:v>1.12E-2</c:v>
                </c:pt>
                <c:pt idx="29">
                  <c:v>1.17E-2</c:v>
                </c:pt>
                <c:pt idx="30">
                  <c:v>1.21E-2</c:v>
                </c:pt>
                <c:pt idx="31">
                  <c:v>1.26E-2</c:v>
                </c:pt>
                <c:pt idx="32">
                  <c:v>1.3100000000000001E-2</c:v>
                </c:pt>
                <c:pt idx="33">
                  <c:v>1.4000000000000002E-2</c:v>
                </c:pt>
                <c:pt idx="34">
                  <c:v>1.49E-2</c:v>
                </c:pt>
                <c:pt idx="35">
                  <c:v>1.5699999999999999E-2</c:v>
                </c:pt>
                <c:pt idx="36">
                  <c:v>1.6500000000000001E-2</c:v>
                </c:pt>
                <c:pt idx="37">
                  <c:v>1.7299999999999999E-2</c:v>
                </c:pt>
                <c:pt idx="38">
                  <c:v>1.8099999999999998E-2</c:v>
                </c:pt>
                <c:pt idx="39">
                  <c:v>1.9599999999999999E-2</c:v>
                </c:pt>
                <c:pt idx="40">
                  <c:v>2.1100000000000001E-2</c:v>
                </c:pt>
                <c:pt idx="41">
                  <c:v>2.2499999999999999E-2</c:v>
                </c:pt>
                <c:pt idx="42">
                  <c:v>2.4E-2</c:v>
                </c:pt>
                <c:pt idx="43">
                  <c:v>2.53E-2</c:v>
                </c:pt>
                <c:pt idx="44">
                  <c:v>2.6700000000000002E-2</c:v>
                </c:pt>
                <c:pt idx="45">
                  <c:v>2.8000000000000004E-2</c:v>
                </c:pt>
                <c:pt idx="46">
                  <c:v>2.93E-2</c:v>
                </c:pt>
                <c:pt idx="47">
                  <c:v>3.0599999999999999E-2</c:v>
                </c:pt>
                <c:pt idx="48">
                  <c:v>3.1899999999999998E-2</c:v>
                </c:pt>
                <c:pt idx="49">
                  <c:v>3.3100000000000004E-2</c:v>
                </c:pt>
                <c:pt idx="50">
                  <c:v>3.56E-2</c:v>
                </c:pt>
                <c:pt idx="51">
                  <c:v>3.8600000000000002E-2</c:v>
                </c:pt>
                <c:pt idx="52">
                  <c:v>4.1599999999999998E-2</c:v>
                </c:pt>
                <c:pt idx="53">
                  <c:v>4.4600000000000001E-2</c:v>
                </c:pt>
                <c:pt idx="54">
                  <c:v>4.7500000000000001E-2</c:v>
                </c:pt>
                <c:pt idx="55">
                  <c:v>5.0299999999999997E-2</c:v>
                </c:pt>
                <c:pt idx="56">
                  <c:v>5.3100000000000001E-2</c:v>
                </c:pt>
                <c:pt idx="57">
                  <c:v>5.6000000000000008E-2</c:v>
                </c:pt>
                <c:pt idx="58">
                  <c:v>5.8699999999999995E-2</c:v>
                </c:pt>
                <c:pt idx="59">
                  <c:v>6.4200000000000007E-2</c:v>
                </c:pt>
                <c:pt idx="60">
                  <c:v>6.9699999999999998E-2</c:v>
                </c:pt>
                <c:pt idx="61">
                  <c:v>7.5200000000000003E-2</c:v>
                </c:pt>
                <c:pt idx="62">
                  <c:v>8.0600000000000005E-2</c:v>
                </c:pt>
                <c:pt idx="63">
                  <c:v>8.5999999999999993E-2</c:v>
                </c:pt>
                <c:pt idx="64">
                  <c:v>9.1400000000000009E-2</c:v>
                </c:pt>
                <c:pt idx="65">
                  <c:v>0.1021</c:v>
                </c:pt>
                <c:pt idx="66">
                  <c:v>0.11279999999999998</c:v>
                </c:pt>
                <c:pt idx="67">
                  <c:v>0.12330000000000001</c:v>
                </c:pt>
                <c:pt idx="68">
                  <c:v>0.1338</c:v>
                </c:pt>
                <c:pt idx="69">
                  <c:v>0.14430000000000001</c:v>
                </c:pt>
                <c:pt idx="70">
                  <c:v>0.15479999999999999</c:v>
                </c:pt>
                <c:pt idx="71">
                  <c:v>0.1653</c:v>
                </c:pt>
                <c:pt idx="72">
                  <c:v>0.17580000000000001</c:v>
                </c:pt>
                <c:pt idx="73">
                  <c:v>0.18629999999999999</c:v>
                </c:pt>
                <c:pt idx="74">
                  <c:v>0.19690000000000002</c:v>
                </c:pt>
                <c:pt idx="75">
                  <c:v>0.20750000000000002</c:v>
                </c:pt>
                <c:pt idx="76">
                  <c:v>0.22890000000000002</c:v>
                </c:pt>
                <c:pt idx="77">
                  <c:v>0.25579999999999997</c:v>
                </c:pt>
                <c:pt idx="78">
                  <c:v>0.28290000000000004</c:v>
                </c:pt>
                <c:pt idx="79">
                  <c:v>0.31019999999999998</c:v>
                </c:pt>
                <c:pt idx="80">
                  <c:v>0.3377</c:v>
                </c:pt>
                <c:pt idx="81">
                  <c:v>0.36530000000000001</c:v>
                </c:pt>
                <c:pt idx="82">
                  <c:v>0.39300000000000002</c:v>
                </c:pt>
                <c:pt idx="83">
                  <c:v>0.42069999999999996</c:v>
                </c:pt>
                <c:pt idx="84">
                  <c:v>0.44850000000000001</c:v>
                </c:pt>
                <c:pt idx="85">
                  <c:v>0.50429999999999997</c:v>
                </c:pt>
                <c:pt idx="86">
                  <c:v>0.55999999999999994</c:v>
                </c:pt>
                <c:pt idx="87">
                  <c:v>0.61559999999999993</c:v>
                </c:pt>
                <c:pt idx="88">
                  <c:v>0.67120000000000002</c:v>
                </c:pt>
                <c:pt idx="89">
                  <c:v>0.72670000000000001</c:v>
                </c:pt>
                <c:pt idx="90">
                  <c:v>0.78220000000000001</c:v>
                </c:pt>
                <c:pt idx="91">
                  <c:v>0.89290000000000003</c:v>
                </c:pt>
                <c:pt idx="92" formatCode="0.00">
                  <c:v>1</c:v>
                </c:pt>
                <c:pt idx="93" formatCode="0.00">
                  <c:v>1.1100000000000001</c:v>
                </c:pt>
                <c:pt idx="94" formatCode="0.00">
                  <c:v>1.23</c:v>
                </c:pt>
                <c:pt idx="95" formatCode="0.00">
                  <c:v>1.34</c:v>
                </c:pt>
                <c:pt idx="96" formatCode="0.00">
                  <c:v>1.45</c:v>
                </c:pt>
                <c:pt idx="97" formatCode="0.00">
                  <c:v>1.56</c:v>
                </c:pt>
                <c:pt idx="98" formatCode="0.00">
                  <c:v>1.67</c:v>
                </c:pt>
                <c:pt idx="99" formatCode="0.00">
                  <c:v>1.79</c:v>
                </c:pt>
                <c:pt idx="100" formatCode="0.00">
                  <c:v>1.9</c:v>
                </c:pt>
                <c:pt idx="101" formatCode="0.00">
                  <c:v>2.02</c:v>
                </c:pt>
                <c:pt idx="102" formatCode="0.00">
                  <c:v>2.2400000000000002</c:v>
                </c:pt>
                <c:pt idx="103" formatCode="0.00">
                  <c:v>2.5299999999999998</c:v>
                </c:pt>
                <c:pt idx="104" formatCode="0.00">
                  <c:v>2.81</c:v>
                </c:pt>
                <c:pt idx="105" formatCode="0.00">
                  <c:v>3.1</c:v>
                </c:pt>
                <c:pt idx="106" formatCode="0.00">
                  <c:v>3.37</c:v>
                </c:pt>
                <c:pt idx="107" formatCode="0.00">
                  <c:v>3.64</c:v>
                </c:pt>
                <c:pt idx="108" formatCode="0.00">
                  <c:v>3.9</c:v>
                </c:pt>
                <c:pt idx="109" formatCode="0.00">
                  <c:v>4.16</c:v>
                </c:pt>
                <c:pt idx="110" formatCode="0.00">
                  <c:v>4.4000000000000004</c:v>
                </c:pt>
                <c:pt idx="111" formatCode="0.00">
                  <c:v>4.87</c:v>
                </c:pt>
                <c:pt idx="112" formatCode="0.00">
                  <c:v>5.31</c:v>
                </c:pt>
                <c:pt idx="113" formatCode="0.00">
                  <c:v>5.71</c:v>
                </c:pt>
                <c:pt idx="114" formatCode="0.00">
                  <c:v>6.09</c:v>
                </c:pt>
                <c:pt idx="115" formatCode="0.00">
                  <c:v>6.45</c:v>
                </c:pt>
                <c:pt idx="116" formatCode="0.00">
                  <c:v>6.78</c:v>
                </c:pt>
                <c:pt idx="117" formatCode="0.00">
                  <c:v>7.39</c:v>
                </c:pt>
                <c:pt idx="118" formatCode="0.00">
                  <c:v>7.95</c:v>
                </c:pt>
                <c:pt idx="119" formatCode="0.00">
                  <c:v>8.4700000000000006</c:v>
                </c:pt>
                <c:pt idx="120" formatCode="0.00">
                  <c:v>8.94</c:v>
                </c:pt>
                <c:pt idx="121" formatCode="0.00">
                  <c:v>9.39</c:v>
                </c:pt>
                <c:pt idx="122" formatCode="0.00">
                  <c:v>9.81</c:v>
                </c:pt>
                <c:pt idx="123" formatCode="0.00">
                  <c:v>10.220000000000001</c:v>
                </c:pt>
                <c:pt idx="124" formatCode="0.00">
                  <c:v>10.6</c:v>
                </c:pt>
                <c:pt idx="125" formatCode="0.00">
                  <c:v>10.97</c:v>
                </c:pt>
                <c:pt idx="126" formatCode="0.00">
                  <c:v>11.33</c:v>
                </c:pt>
                <c:pt idx="127" formatCode="0.00">
                  <c:v>11.68</c:v>
                </c:pt>
                <c:pt idx="128" formatCode="0.00">
                  <c:v>12.34</c:v>
                </c:pt>
                <c:pt idx="129" formatCode="0.00">
                  <c:v>13.13</c:v>
                </c:pt>
                <c:pt idx="130" formatCode="0.00">
                  <c:v>13.88</c:v>
                </c:pt>
                <c:pt idx="131" formatCode="0.00">
                  <c:v>14.6</c:v>
                </c:pt>
                <c:pt idx="132" formatCode="0.00">
                  <c:v>15.29</c:v>
                </c:pt>
                <c:pt idx="133" formatCode="0.00">
                  <c:v>15.96</c:v>
                </c:pt>
                <c:pt idx="134" formatCode="0.00">
                  <c:v>16.62</c:v>
                </c:pt>
                <c:pt idx="135" formatCode="0.00">
                  <c:v>17.260000000000002</c:v>
                </c:pt>
                <c:pt idx="136" formatCode="0.00">
                  <c:v>17.88</c:v>
                </c:pt>
                <c:pt idx="137" formatCode="0.00">
                  <c:v>19.100000000000001</c:v>
                </c:pt>
                <c:pt idx="138" formatCode="0.00">
                  <c:v>20.28</c:v>
                </c:pt>
                <c:pt idx="139" formatCode="0.00">
                  <c:v>21.43</c:v>
                </c:pt>
                <c:pt idx="140" formatCode="0.00">
                  <c:v>22.55</c:v>
                </c:pt>
                <c:pt idx="141" formatCode="0.00">
                  <c:v>23.66</c:v>
                </c:pt>
                <c:pt idx="142" formatCode="0.00">
                  <c:v>24.75</c:v>
                </c:pt>
                <c:pt idx="143" formatCode="0.00">
                  <c:v>26.89</c:v>
                </c:pt>
                <c:pt idx="144" formatCode="0.00">
                  <c:v>28.98</c:v>
                </c:pt>
                <c:pt idx="145" formatCode="0.00">
                  <c:v>31.05</c:v>
                </c:pt>
                <c:pt idx="146" formatCode="0.00">
                  <c:v>33.090000000000003</c:v>
                </c:pt>
                <c:pt idx="147" formatCode="0.00">
                  <c:v>35.119999999999997</c:v>
                </c:pt>
                <c:pt idx="148" formatCode="0.00">
                  <c:v>37.14</c:v>
                </c:pt>
                <c:pt idx="149" formatCode="0.00">
                  <c:v>39.14</c:v>
                </c:pt>
                <c:pt idx="150" formatCode="0.00">
                  <c:v>41.14</c:v>
                </c:pt>
                <c:pt idx="151" formatCode="0.00">
                  <c:v>43.14</c:v>
                </c:pt>
                <c:pt idx="152" formatCode="0.00">
                  <c:v>45.14</c:v>
                </c:pt>
                <c:pt idx="153" formatCode="0.00">
                  <c:v>47.14</c:v>
                </c:pt>
                <c:pt idx="154" formatCode="0.00">
                  <c:v>51.16</c:v>
                </c:pt>
                <c:pt idx="155" formatCode="0.00">
                  <c:v>56.21</c:v>
                </c:pt>
                <c:pt idx="156" formatCode="0.00">
                  <c:v>61.31</c:v>
                </c:pt>
                <c:pt idx="157" formatCode="0.00">
                  <c:v>66.47</c:v>
                </c:pt>
                <c:pt idx="158" formatCode="0.00">
                  <c:v>71.7</c:v>
                </c:pt>
                <c:pt idx="159" formatCode="0.00">
                  <c:v>77.010000000000005</c:v>
                </c:pt>
                <c:pt idx="160" formatCode="0.00">
                  <c:v>82.4</c:v>
                </c:pt>
                <c:pt idx="161" formatCode="0.00">
                  <c:v>87.87</c:v>
                </c:pt>
                <c:pt idx="162" formatCode="0.00">
                  <c:v>93.44</c:v>
                </c:pt>
                <c:pt idx="163" formatCode="0.00">
                  <c:v>104.85</c:v>
                </c:pt>
                <c:pt idx="164" formatCode="0.00">
                  <c:v>116.63</c:v>
                </c:pt>
                <c:pt idx="165" formatCode="0.00">
                  <c:v>128.78</c:v>
                </c:pt>
                <c:pt idx="166" formatCode="0.00">
                  <c:v>141.28</c:v>
                </c:pt>
                <c:pt idx="167" formatCode="0.00">
                  <c:v>154.1</c:v>
                </c:pt>
                <c:pt idx="168" formatCode="0.00">
                  <c:v>167.21</c:v>
                </c:pt>
                <c:pt idx="169" formatCode="0.00">
                  <c:v>194.43</c:v>
                </c:pt>
                <c:pt idx="170" formatCode="0.00">
                  <c:v>223.19</c:v>
                </c:pt>
                <c:pt idx="171" formatCode="0.00">
                  <c:v>253.5</c:v>
                </c:pt>
                <c:pt idx="172" formatCode="0.00">
                  <c:v>285.33999999999997</c:v>
                </c:pt>
                <c:pt idx="173" formatCode="0.00">
                  <c:v>318.68</c:v>
                </c:pt>
                <c:pt idx="174" formatCode="0.00">
                  <c:v>353.49</c:v>
                </c:pt>
                <c:pt idx="175" formatCode="0.00">
                  <c:v>389.74</c:v>
                </c:pt>
                <c:pt idx="176" formatCode="0.00">
                  <c:v>427.41</c:v>
                </c:pt>
                <c:pt idx="177" formatCode="0.00">
                  <c:v>466.47</c:v>
                </c:pt>
                <c:pt idx="178" formatCode="0.00">
                  <c:v>506.89</c:v>
                </c:pt>
                <c:pt idx="179" formatCode="0.00">
                  <c:v>548.66</c:v>
                </c:pt>
                <c:pt idx="180" formatCode="0.00">
                  <c:v>636.09</c:v>
                </c:pt>
                <c:pt idx="181" formatCode="0.00">
                  <c:v>752.51</c:v>
                </c:pt>
                <c:pt idx="182" formatCode="0.00">
                  <c:v>876.55</c:v>
                </c:pt>
                <c:pt idx="183" formatCode="0.0">
                  <c:v>1010</c:v>
                </c:pt>
                <c:pt idx="184" formatCode="0.0">
                  <c:v>1150</c:v>
                </c:pt>
                <c:pt idx="185" formatCode="0.0">
                  <c:v>1290</c:v>
                </c:pt>
                <c:pt idx="186" formatCode="0.0">
                  <c:v>1440</c:v>
                </c:pt>
                <c:pt idx="187" formatCode="0.0">
                  <c:v>1600</c:v>
                </c:pt>
                <c:pt idx="188" formatCode="0.0">
                  <c:v>1760</c:v>
                </c:pt>
                <c:pt idx="189" formatCode="0.0">
                  <c:v>2110</c:v>
                </c:pt>
                <c:pt idx="190" formatCode="0.0">
                  <c:v>2480</c:v>
                </c:pt>
                <c:pt idx="191" formatCode="0.0">
                  <c:v>2860</c:v>
                </c:pt>
                <c:pt idx="192" formatCode="0.0">
                  <c:v>3270</c:v>
                </c:pt>
                <c:pt idx="193" formatCode="0.0">
                  <c:v>3690</c:v>
                </c:pt>
                <c:pt idx="194" formatCode="0.0">
                  <c:v>4130</c:v>
                </c:pt>
                <c:pt idx="195" formatCode="0.0">
                  <c:v>5060</c:v>
                </c:pt>
                <c:pt idx="196" formatCode="0.0">
                  <c:v>6030</c:v>
                </c:pt>
                <c:pt idx="197" formatCode="0.0">
                  <c:v>7060</c:v>
                </c:pt>
                <c:pt idx="198" formatCode="0.0">
                  <c:v>8130.0000000000009</c:v>
                </c:pt>
                <c:pt idx="199" formatCode="0.0">
                  <c:v>9240</c:v>
                </c:pt>
                <c:pt idx="200" formatCode="0.0">
                  <c:v>10380</c:v>
                </c:pt>
                <c:pt idx="201" formatCode="0.0">
                  <c:v>11560</c:v>
                </c:pt>
                <c:pt idx="202" formatCode="0.0">
                  <c:v>12760</c:v>
                </c:pt>
                <c:pt idx="203" formatCode="0.0">
                  <c:v>13980</c:v>
                </c:pt>
                <c:pt idx="204" formatCode="0.0">
                  <c:v>15230</c:v>
                </c:pt>
                <c:pt idx="205" formatCode="0.0">
                  <c:v>16500</c:v>
                </c:pt>
                <c:pt idx="206" formatCode="0.0">
                  <c:v>19080</c:v>
                </c:pt>
                <c:pt idx="207" formatCode="0.0">
                  <c:v>22390</c:v>
                </c:pt>
                <c:pt idx="208" formatCode="0.0">
                  <c:v>24150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7D-4E0C-B196-FEA6DE6FEE72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'old238U_(Ba,K)Fe2As2_D6'!$D$20:$D$228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'old238U_(Ba,K)Fe2As2_D6'!$M$20:$M$228</c:f>
              <c:numCache>
                <c:formatCode>0.000</c:formatCode>
                <c:ptCount val="209"/>
                <c:pt idx="0">
                  <c:v>1.5E-3</c:v>
                </c:pt>
                <c:pt idx="1">
                  <c:v>1.5E-3</c:v>
                </c:pt>
                <c:pt idx="2">
                  <c:v>1.6000000000000001E-3</c:v>
                </c:pt>
                <c:pt idx="3">
                  <c:v>1.6000000000000001E-3</c:v>
                </c:pt>
                <c:pt idx="4">
                  <c:v>1.7000000000000001E-3</c:v>
                </c:pt>
                <c:pt idx="5">
                  <c:v>1.7000000000000001E-3</c:v>
                </c:pt>
                <c:pt idx="6">
                  <c:v>1.8E-3</c:v>
                </c:pt>
                <c:pt idx="7">
                  <c:v>1.9E-3</c:v>
                </c:pt>
                <c:pt idx="8">
                  <c:v>1.9E-3</c:v>
                </c:pt>
                <c:pt idx="9">
                  <c:v>2E-3</c:v>
                </c:pt>
                <c:pt idx="10">
                  <c:v>2.1000000000000003E-3</c:v>
                </c:pt>
                <c:pt idx="11">
                  <c:v>2.1999999999999997E-3</c:v>
                </c:pt>
                <c:pt idx="12">
                  <c:v>2.1999999999999997E-3</c:v>
                </c:pt>
                <c:pt idx="13">
                  <c:v>2.4000000000000002E-3</c:v>
                </c:pt>
                <c:pt idx="14">
                  <c:v>2.5000000000000001E-3</c:v>
                </c:pt>
                <c:pt idx="15">
                  <c:v>2.5999999999999999E-3</c:v>
                </c:pt>
                <c:pt idx="16">
                  <c:v>2.7000000000000001E-3</c:v>
                </c:pt>
                <c:pt idx="17">
                  <c:v>2.8E-3</c:v>
                </c:pt>
                <c:pt idx="18">
                  <c:v>2.9000000000000002E-3</c:v>
                </c:pt>
                <c:pt idx="19">
                  <c:v>3.0000000000000001E-3</c:v>
                </c:pt>
                <c:pt idx="20">
                  <c:v>3.0999999999999999E-3</c:v>
                </c:pt>
                <c:pt idx="21">
                  <c:v>3.2000000000000002E-3</c:v>
                </c:pt>
                <c:pt idx="22">
                  <c:v>3.2000000000000002E-3</c:v>
                </c:pt>
                <c:pt idx="23">
                  <c:v>3.3E-3</c:v>
                </c:pt>
                <c:pt idx="24">
                  <c:v>3.5000000000000005E-3</c:v>
                </c:pt>
                <c:pt idx="25">
                  <c:v>3.6999999999999997E-3</c:v>
                </c:pt>
                <c:pt idx="26">
                  <c:v>3.8999999999999998E-3</c:v>
                </c:pt>
                <c:pt idx="27">
                  <c:v>4.0000000000000001E-3</c:v>
                </c:pt>
                <c:pt idx="28">
                  <c:v>4.2000000000000006E-3</c:v>
                </c:pt>
                <c:pt idx="29">
                  <c:v>4.3E-3</c:v>
                </c:pt>
                <c:pt idx="30">
                  <c:v>4.4999999999999997E-3</c:v>
                </c:pt>
                <c:pt idx="31">
                  <c:v>4.5999999999999999E-3</c:v>
                </c:pt>
                <c:pt idx="32">
                  <c:v>4.8000000000000004E-3</c:v>
                </c:pt>
                <c:pt idx="33">
                  <c:v>5.0999999999999995E-3</c:v>
                </c:pt>
                <c:pt idx="34">
                  <c:v>5.3E-3</c:v>
                </c:pt>
                <c:pt idx="35">
                  <c:v>5.5999999999999999E-3</c:v>
                </c:pt>
                <c:pt idx="36">
                  <c:v>5.8000000000000005E-3</c:v>
                </c:pt>
                <c:pt idx="37">
                  <c:v>6.0999999999999995E-3</c:v>
                </c:pt>
                <c:pt idx="38">
                  <c:v>6.3E-3</c:v>
                </c:pt>
                <c:pt idx="39">
                  <c:v>6.7000000000000002E-3</c:v>
                </c:pt>
                <c:pt idx="40">
                  <c:v>7.1999999999999998E-3</c:v>
                </c:pt>
                <c:pt idx="41">
                  <c:v>7.6E-3</c:v>
                </c:pt>
                <c:pt idx="42">
                  <c:v>8.0000000000000002E-3</c:v>
                </c:pt>
                <c:pt idx="43">
                  <c:v>8.3000000000000001E-3</c:v>
                </c:pt>
                <c:pt idx="44">
                  <c:v>8.6999999999999994E-3</c:v>
                </c:pt>
                <c:pt idx="45">
                  <c:v>9.1000000000000004E-3</c:v>
                </c:pt>
                <c:pt idx="46">
                  <c:v>9.4000000000000004E-3</c:v>
                </c:pt>
                <c:pt idx="47">
                  <c:v>9.7999999999999997E-3</c:v>
                </c:pt>
                <c:pt idx="48">
                  <c:v>1.0100000000000001E-2</c:v>
                </c:pt>
                <c:pt idx="49">
                  <c:v>1.0499999999999999E-2</c:v>
                </c:pt>
                <c:pt idx="50">
                  <c:v>1.11E-2</c:v>
                </c:pt>
                <c:pt idx="51">
                  <c:v>1.1899999999999999E-2</c:v>
                </c:pt>
                <c:pt idx="52">
                  <c:v>1.2699999999999999E-2</c:v>
                </c:pt>
                <c:pt idx="53">
                  <c:v>1.34E-2</c:v>
                </c:pt>
                <c:pt idx="54">
                  <c:v>1.4199999999999999E-2</c:v>
                </c:pt>
                <c:pt idx="55">
                  <c:v>1.49E-2</c:v>
                </c:pt>
                <c:pt idx="56">
                  <c:v>1.5599999999999999E-2</c:v>
                </c:pt>
                <c:pt idx="57">
                  <c:v>1.6300000000000002E-2</c:v>
                </c:pt>
                <c:pt idx="58">
                  <c:v>1.7000000000000001E-2</c:v>
                </c:pt>
                <c:pt idx="59">
                  <c:v>1.84E-2</c:v>
                </c:pt>
                <c:pt idx="60">
                  <c:v>1.9700000000000002E-2</c:v>
                </c:pt>
                <c:pt idx="61">
                  <c:v>2.0999999999999998E-2</c:v>
                </c:pt>
                <c:pt idx="62">
                  <c:v>2.23E-2</c:v>
                </c:pt>
                <c:pt idx="63">
                  <c:v>2.3599999999999999E-2</c:v>
                </c:pt>
                <c:pt idx="64">
                  <c:v>2.4899999999999999E-2</c:v>
                </c:pt>
                <c:pt idx="65">
                  <c:v>2.7400000000000001E-2</c:v>
                </c:pt>
                <c:pt idx="66">
                  <c:v>2.98E-2</c:v>
                </c:pt>
                <c:pt idx="67">
                  <c:v>3.2199999999999999E-2</c:v>
                </c:pt>
                <c:pt idx="68">
                  <c:v>3.4499999999999996E-2</c:v>
                </c:pt>
                <c:pt idx="69">
                  <c:v>3.6799999999999999E-2</c:v>
                </c:pt>
                <c:pt idx="70">
                  <c:v>3.9E-2</c:v>
                </c:pt>
                <c:pt idx="71">
                  <c:v>4.1299999999999996E-2</c:v>
                </c:pt>
                <c:pt idx="72">
                  <c:v>4.3499999999999997E-2</c:v>
                </c:pt>
                <c:pt idx="73">
                  <c:v>4.5600000000000002E-2</c:v>
                </c:pt>
                <c:pt idx="74">
                  <c:v>4.7799999999999995E-2</c:v>
                </c:pt>
                <c:pt idx="75">
                  <c:v>0.05</c:v>
                </c:pt>
                <c:pt idx="76">
                  <c:v>5.4300000000000001E-2</c:v>
                </c:pt>
                <c:pt idx="77">
                  <c:v>5.96E-2</c:v>
                </c:pt>
                <c:pt idx="78">
                  <c:v>6.4799999999999996E-2</c:v>
                </c:pt>
                <c:pt idx="79">
                  <c:v>6.989999999999999E-2</c:v>
                </c:pt>
                <c:pt idx="80">
                  <c:v>7.4999999999999997E-2</c:v>
                </c:pt>
                <c:pt idx="81">
                  <c:v>7.9899999999999999E-2</c:v>
                </c:pt>
                <c:pt idx="82">
                  <c:v>8.48E-2</c:v>
                </c:pt>
                <c:pt idx="83">
                  <c:v>8.9599999999999999E-2</c:v>
                </c:pt>
                <c:pt idx="84">
                  <c:v>9.4299999999999995E-2</c:v>
                </c:pt>
                <c:pt idx="85">
                  <c:v>0.10349999999999999</c:v>
                </c:pt>
                <c:pt idx="86">
                  <c:v>0.1123</c:v>
                </c:pt>
                <c:pt idx="87">
                  <c:v>0.12079999999999999</c:v>
                </c:pt>
                <c:pt idx="88">
                  <c:v>0.129</c:v>
                </c:pt>
                <c:pt idx="89">
                  <c:v>0.13689999999999999</c:v>
                </c:pt>
                <c:pt idx="90">
                  <c:v>0.14450000000000002</c:v>
                </c:pt>
                <c:pt idx="91">
                  <c:v>0.15940000000000001</c:v>
                </c:pt>
                <c:pt idx="92">
                  <c:v>0.17350000000000002</c:v>
                </c:pt>
                <c:pt idx="93">
                  <c:v>0.18690000000000001</c:v>
                </c:pt>
                <c:pt idx="94">
                  <c:v>0.19970000000000002</c:v>
                </c:pt>
                <c:pt idx="95">
                  <c:v>0.21200000000000002</c:v>
                </c:pt>
                <c:pt idx="96">
                  <c:v>0.22400000000000003</c:v>
                </c:pt>
                <c:pt idx="97">
                  <c:v>0.23559999999999998</c:v>
                </c:pt>
                <c:pt idx="98">
                  <c:v>0.24679999999999999</c:v>
                </c:pt>
                <c:pt idx="99">
                  <c:v>0.25779999999999997</c:v>
                </c:pt>
                <c:pt idx="100">
                  <c:v>0.26850000000000002</c:v>
                </c:pt>
                <c:pt idx="101">
                  <c:v>0.27900000000000003</c:v>
                </c:pt>
                <c:pt idx="102">
                  <c:v>0.2999</c:v>
                </c:pt>
                <c:pt idx="103">
                  <c:v>0.3251</c:v>
                </c:pt>
                <c:pt idx="104">
                  <c:v>0.34860000000000002</c:v>
                </c:pt>
                <c:pt idx="105">
                  <c:v>0.37040000000000001</c:v>
                </c:pt>
                <c:pt idx="106">
                  <c:v>0.3906</c:v>
                </c:pt>
                <c:pt idx="107">
                  <c:v>0.40919999999999995</c:v>
                </c:pt>
                <c:pt idx="108">
                  <c:v>0.42630000000000001</c:v>
                </c:pt>
                <c:pt idx="109">
                  <c:v>0.44189999999999996</c:v>
                </c:pt>
                <c:pt idx="110">
                  <c:v>0.45629999999999998</c:v>
                </c:pt>
                <c:pt idx="111">
                  <c:v>0.48349999999999999</c:v>
                </c:pt>
                <c:pt idx="112">
                  <c:v>0.50629999999999997</c:v>
                </c:pt>
                <c:pt idx="113">
                  <c:v>0.52539999999999998</c:v>
                </c:pt>
                <c:pt idx="114">
                  <c:v>0.54169999999999996</c:v>
                </c:pt>
                <c:pt idx="115">
                  <c:v>0.55570000000000008</c:v>
                </c:pt>
                <c:pt idx="116">
                  <c:v>0.56779999999999997</c:v>
                </c:pt>
                <c:pt idx="117">
                  <c:v>0.59079999999999999</c:v>
                </c:pt>
                <c:pt idx="118">
                  <c:v>0.6089</c:v>
                </c:pt>
                <c:pt idx="119">
                  <c:v>0.62359999999999993</c:v>
                </c:pt>
                <c:pt idx="120">
                  <c:v>0.63590000000000002</c:v>
                </c:pt>
                <c:pt idx="121">
                  <c:v>0.64629999999999999</c:v>
                </c:pt>
                <c:pt idx="122">
                  <c:v>0.65539999999999998</c:v>
                </c:pt>
                <c:pt idx="123">
                  <c:v>0.6633</c:v>
                </c:pt>
                <c:pt idx="124">
                  <c:v>0.6704</c:v>
                </c:pt>
                <c:pt idx="125">
                  <c:v>0.67670000000000008</c:v>
                </c:pt>
                <c:pt idx="126">
                  <c:v>0.6825</c:v>
                </c:pt>
                <c:pt idx="127">
                  <c:v>0.68779999999999997</c:v>
                </c:pt>
                <c:pt idx="128">
                  <c:v>0.70030000000000003</c:v>
                </c:pt>
                <c:pt idx="129">
                  <c:v>0.71550000000000002</c:v>
                </c:pt>
                <c:pt idx="130">
                  <c:v>0.72859999999999991</c:v>
                </c:pt>
                <c:pt idx="131">
                  <c:v>0.74019999999999997</c:v>
                </c:pt>
                <c:pt idx="132">
                  <c:v>0.75069999999999992</c:v>
                </c:pt>
                <c:pt idx="133">
                  <c:v>0.76019999999999999</c:v>
                </c:pt>
                <c:pt idx="134">
                  <c:v>0.76900000000000002</c:v>
                </c:pt>
                <c:pt idx="135">
                  <c:v>0.7772</c:v>
                </c:pt>
                <c:pt idx="136">
                  <c:v>0.78490000000000004</c:v>
                </c:pt>
                <c:pt idx="137">
                  <c:v>0.80820000000000003</c:v>
                </c:pt>
                <c:pt idx="138">
                  <c:v>0.82910000000000006</c:v>
                </c:pt>
                <c:pt idx="139">
                  <c:v>0.84830000000000005</c:v>
                </c:pt>
                <c:pt idx="140">
                  <c:v>0.86630000000000007</c:v>
                </c:pt>
                <c:pt idx="141">
                  <c:v>0.8831</c:v>
                </c:pt>
                <c:pt idx="142">
                  <c:v>0.89900000000000002</c:v>
                </c:pt>
                <c:pt idx="143">
                  <c:v>0.95289999999999997</c:v>
                </c:pt>
                <c:pt idx="144" formatCode="0.00">
                  <c:v>1</c:v>
                </c:pt>
                <c:pt idx="145" formatCode="0.00">
                  <c:v>1.05</c:v>
                </c:pt>
                <c:pt idx="146" formatCode="0.00">
                  <c:v>1.0900000000000001</c:v>
                </c:pt>
                <c:pt idx="147" formatCode="0.00">
                  <c:v>1.1299999999999999</c:v>
                </c:pt>
                <c:pt idx="148" formatCode="0.00">
                  <c:v>1.17</c:v>
                </c:pt>
                <c:pt idx="149" formatCode="0.00">
                  <c:v>1.2</c:v>
                </c:pt>
                <c:pt idx="150" formatCode="0.00">
                  <c:v>1.24</c:v>
                </c:pt>
                <c:pt idx="151" formatCode="0.00">
                  <c:v>1.27</c:v>
                </c:pt>
                <c:pt idx="152" formatCode="0.00">
                  <c:v>1.3</c:v>
                </c:pt>
                <c:pt idx="153" formatCode="0.00">
                  <c:v>1.34</c:v>
                </c:pt>
                <c:pt idx="154" formatCode="0.00">
                  <c:v>1.46</c:v>
                </c:pt>
                <c:pt idx="155" formatCode="0.00">
                  <c:v>1.63</c:v>
                </c:pt>
                <c:pt idx="156" formatCode="0.00">
                  <c:v>1.78</c:v>
                </c:pt>
                <c:pt idx="157" formatCode="0.00">
                  <c:v>1.93</c:v>
                </c:pt>
                <c:pt idx="158" formatCode="0.00">
                  <c:v>2.0699999999999998</c:v>
                </c:pt>
                <c:pt idx="159" formatCode="0.00">
                  <c:v>2.2000000000000002</c:v>
                </c:pt>
                <c:pt idx="160" formatCode="0.00">
                  <c:v>2.33</c:v>
                </c:pt>
                <c:pt idx="161" formatCode="0.00">
                  <c:v>2.46</c:v>
                </c:pt>
                <c:pt idx="162" formatCode="0.00">
                  <c:v>2.59</c:v>
                </c:pt>
                <c:pt idx="163" formatCode="0.00">
                  <c:v>3.05</c:v>
                </c:pt>
                <c:pt idx="164" formatCode="0.00">
                  <c:v>3.48</c:v>
                </c:pt>
                <c:pt idx="165" formatCode="0.00">
                  <c:v>3.89</c:v>
                </c:pt>
                <c:pt idx="166" formatCode="0.00">
                  <c:v>4.2699999999999996</c:v>
                </c:pt>
                <c:pt idx="167" formatCode="0.00">
                  <c:v>4.6399999999999997</c:v>
                </c:pt>
                <c:pt idx="168" formatCode="0.00">
                  <c:v>5</c:v>
                </c:pt>
                <c:pt idx="169" formatCode="0.00">
                  <c:v>6.32</c:v>
                </c:pt>
                <c:pt idx="170" formatCode="0.00">
                  <c:v>7.52</c:v>
                </c:pt>
                <c:pt idx="171" formatCode="0.00">
                  <c:v>8.66</c:v>
                </c:pt>
                <c:pt idx="172" formatCode="0.00">
                  <c:v>9.77</c:v>
                </c:pt>
                <c:pt idx="173" formatCode="0.00">
                  <c:v>10.85</c:v>
                </c:pt>
                <c:pt idx="174" formatCode="0.00">
                  <c:v>11.92</c:v>
                </c:pt>
                <c:pt idx="175" formatCode="0.00">
                  <c:v>12.98</c:v>
                </c:pt>
                <c:pt idx="176" formatCode="0.00">
                  <c:v>14.04</c:v>
                </c:pt>
                <c:pt idx="177" formatCode="0.00">
                  <c:v>15.09</c:v>
                </c:pt>
                <c:pt idx="178" formatCode="0.00">
                  <c:v>16.14</c:v>
                </c:pt>
                <c:pt idx="179" formatCode="0.00">
                  <c:v>17.190000000000001</c:v>
                </c:pt>
                <c:pt idx="180" formatCode="0.00">
                  <c:v>21.19</c:v>
                </c:pt>
                <c:pt idx="181" formatCode="0.00">
                  <c:v>26.85</c:v>
                </c:pt>
                <c:pt idx="182" formatCode="0.00">
                  <c:v>32.08</c:v>
                </c:pt>
                <c:pt idx="183" formatCode="0.00">
                  <c:v>37.090000000000003</c:v>
                </c:pt>
                <c:pt idx="184" formatCode="0.00">
                  <c:v>41.95</c:v>
                </c:pt>
                <c:pt idx="185" formatCode="0.00">
                  <c:v>46.71</c:v>
                </c:pt>
                <c:pt idx="186" formatCode="0.00">
                  <c:v>51.41</c:v>
                </c:pt>
                <c:pt idx="187" formatCode="0.00">
                  <c:v>56.06</c:v>
                </c:pt>
                <c:pt idx="188" formatCode="0.00">
                  <c:v>60.68</c:v>
                </c:pt>
                <c:pt idx="189" formatCode="0.00">
                  <c:v>77.88</c:v>
                </c:pt>
                <c:pt idx="190" formatCode="0.00">
                  <c:v>93.58</c:v>
                </c:pt>
                <c:pt idx="191" formatCode="0.00">
                  <c:v>108.41</c:v>
                </c:pt>
                <c:pt idx="192" formatCode="0.00">
                  <c:v>122.67</c:v>
                </c:pt>
                <c:pt idx="193" formatCode="0.00">
                  <c:v>136.51</c:v>
                </c:pt>
                <c:pt idx="194" formatCode="0.00">
                  <c:v>150.03</c:v>
                </c:pt>
                <c:pt idx="195" formatCode="0.00">
                  <c:v>199.01</c:v>
                </c:pt>
                <c:pt idx="196" formatCode="0.00">
                  <c:v>242.46</c:v>
                </c:pt>
                <c:pt idx="197" formatCode="0.00">
                  <c:v>282.7</c:v>
                </c:pt>
                <c:pt idx="198" formatCode="0.00">
                  <c:v>320.72000000000003</c:v>
                </c:pt>
                <c:pt idx="199" formatCode="0.00">
                  <c:v>357.04</c:v>
                </c:pt>
                <c:pt idx="200" formatCode="0.00">
                  <c:v>391.96</c:v>
                </c:pt>
                <c:pt idx="201" formatCode="0.00">
                  <c:v>425.68</c:v>
                </c:pt>
                <c:pt idx="202" formatCode="0.00">
                  <c:v>458.34</c:v>
                </c:pt>
                <c:pt idx="203" formatCode="0.00">
                  <c:v>490.05</c:v>
                </c:pt>
                <c:pt idx="204" formatCode="0.00">
                  <c:v>520.87</c:v>
                </c:pt>
                <c:pt idx="205" formatCode="0.00">
                  <c:v>550.88</c:v>
                </c:pt>
                <c:pt idx="206" formatCode="0.00">
                  <c:v>661.27</c:v>
                </c:pt>
                <c:pt idx="207" formatCode="0.00">
                  <c:v>810.49</c:v>
                </c:pt>
                <c:pt idx="208" formatCode="0.00">
                  <c:v>847.55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07D-4E0C-B196-FEA6DE6FEE72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'old238U_(Ba,K)Fe2As2_D6'!$D$20:$D$228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'old238U_(Ba,K)Fe2As2_D6'!$P$20:$P$228</c:f>
              <c:numCache>
                <c:formatCode>0.000</c:formatCode>
                <c:ptCount val="209"/>
                <c:pt idx="0">
                  <c:v>1.0999999999999998E-3</c:v>
                </c:pt>
                <c:pt idx="1">
                  <c:v>1.0999999999999998E-3</c:v>
                </c:pt>
                <c:pt idx="2">
                  <c:v>1.2000000000000001E-3</c:v>
                </c:pt>
                <c:pt idx="3">
                  <c:v>1.2000000000000001E-3</c:v>
                </c:pt>
                <c:pt idx="4">
                  <c:v>1.2000000000000001E-3</c:v>
                </c:pt>
                <c:pt idx="5">
                  <c:v>1.2999999999999999E-3</c:v>
                </c:pt>
                <c:pt idx="6">
                  <c:v>1.2999999999999999E-3</c:v>
                </c:pt>
                <c:pt idx="7">
                  <c:v>1.4E-3</c:v>
                </c:pt>
                <c:pt idx="8">
                  <c:v>1.4E-3</c:v>
                </c:pt>
                <c:pt idx="9">
                  <c:v>1.5E-3</c:v>
                </c:pt>
                <c:pt idx="10">
                  <c:v>1.5E-3</c:v>
                </c:pt>
                <c:pt idx="11">
                  <c:v>1.6000000000000001E-3</c:v>
                </c:pt>
                <c:pt idx="12">
                  <c:v>1.6000000000000001E-3</c:v>
                </c:pt>
                <c:pt idx="13">
                  <c:v>1.7000000000000001E-3</c:v>
                </c:pt>
                <c:pt idx="14">
                  <c:v>1.8E-3</c:v>
                </c:pt>
                <c:pt idx="15">
                  <c:v>1.9E-3</c:v>
                </c:pt>
                <c:pt idx="16">
                  <c:v>2E-3</c:v>
                </c:pt>
                <c:pt idx="17">
                  <c:v>2E-3</c:v>
                </c:pt>
                <c:pt idx="18">
                  <c:v>2.1000000000000003E-3</c:v>
                </c:pt>
                <c:pt idx="19">
                  <c:v>2.1999999999999997E-3</c:v>
                </c:pt>
                <c:pt idx="20">
                  <c:v>2.3E-3</c:v>
                </c:pt>
                <c:pt idx="21">
                  <c:v>2.3E-3</c:v>
                </c:pt>
                <c:pt idx="22">
                  <c:v>2.4000000000000002E-3</c:v>
                </c:pt>
                <c:pt idx="23">
                  <c:v>2.4000000000000002E-3</c:v>
                </c:pt>
                <c:pt idx="24">
                  <c:v>2.5999999999999999E-3</c:v>
                </c:pt>
                <c:pt idx="25">
                  <c:v>2.7000000000000001E-3</c:v>
                </c:pt>
                <c:pt idx="26">
                  <c:v>2.8E-3</c:v>
                </c:pt>
                <c:pt idx="27">
                  <c:v>3.0000000000000001E-3</c:v>
                </c:pt>
                <c:pt idx="28">
                  <c:v>3.0999999999999999E-3</c:v>
                </c:pt>
                <c:pt idx="29">
                  <c:v>3.2000000000000002E-3</c:v>
                </c:pt>
                <c:pt idx="30">
                  <c:v>3.4000000000000002E-3</c:v>
                </c:pt>
                <c:pt idx="31">
                  <c:v>3.5000000000000005E-3</c:v>
                </c:pt>
                <c:pt idx="32">
                  <c:v>3.5999999999999999E-3</c:v>
                </c:pt>
                <c:pt idx="33">
                  <c:v>3.8E-3</c:v>
                </c:pt>
                <c:pt idx="34">
                  <c:v>4.0000000000000001E-3</c:v>
                </c:pt>
                <c:pt idx="35">
                  <c:v>4.2000000000000006E-3</c:v>
                </c:pt>
                <c:pt idx="36">
                  <c:v>4.3999999999999994E-3</c:v>
                </c:pt>
                <c:pt idx="37">
                  <c:v>4.5999999999999999E-3</c:v>
                </c:pt>
                <c:pt idx="38">
                  <c:v>4.8000000000000004E-3</c:v>
                </c:pt>
                <c:pt idx="39">
                  <c:v>5.0999999999999995E-3</c:v>
                </c:pt>
                <c:pt idx="40">
                  <c:v>5.4999999999999997E-3</c:v>
                </c:pt>
                <c:pt idx="41">
                  <c:v>5.8000000000000005E-3</c:v>
                </c:pt>
                <c:pt idx="42">
                  <c:v>6.0999999999999995E-3</c:v>
                </c:pt>
                <c:pt idx="43">
                  <c:v>6.4000000000000003E-3</c:v>
                </c:pt>
                <c:pt idx="44">
                  <c:v>6.7000000000000002E-3</c:v>
                </c:pt>
                <c:pt idx="45">
                  <c:v>7.000000000000001E-3</c:v>
                </c:pt>
                <c:pt idx="46">
                  <c:v>7.2999999999999992E-3</c:v>
                </c:pt>
                <c:pt idx="47">
                  <c:v>7.6E-3</c:v>
                </c:pt>
                <c:pt idx="48">
                  <c:v>7.9000000000000008E-3</c:v>
                </c:pt>
                <c:pt idx="49">
                  <c:v>8.2000000000000007E-3</c:v>
                </c:pt>
                <c:pt idx="50">
                  <c:v>8.6999999999999994E-3</c:v>
                </c:pt>
                <c:pt idx="51">
                  <c:v>9.2999999999999992E-3</c:v>
                </c:pt>
                <c:pt idx="52">
                  <c:v>0.01</c:v>
                </c:pt>
                <c:pt idx="53">
                  <c:v>1.06E-2</c:v>
                </c:pt>
                <c:pt idx="54">
                  <c:v>1.12E-2</c:v>
                </c:pt>
                <c:pt idx="55">
                  <c:v>1.18E-2</c:v>
                </c:pt>
                <c:pt idx="56">
                  <c:v>1.23E-2</c:v>
                </c:pt>
                <c:pt idx="57">
                  <c:v>1.29E-2</c:v>
                </c:pt>
                <c:pt idx="58">
                  <c:v>1.3500000000000002E-2</c:v>
                </c:pt>
                <c:pt idx="59">
                  <c:v>1.4599999999999998E-2</c:v>
                </c:pt>
                <c:pt idx="60">
                  <c:v>1.5599999999999999E-2</c:v>
                </c:pt>
                <c:pt idx="61">
                  <c:v>1.67E-2</c:v>
                </c:pt>
                <c:pt idx="62">
                  <c:v>1.77E-2</c:v>
                </c:pt>
                <c:pt idx="63">
                  <c:v>1.8700000000000001E-2</c:v>
                </c:pt>
                <c:pt idx="64">
                  <c:v>1.9700000000000002E-2</c:v>
                </c:pt>
                <c:pt idx="65">
                  <c:v>2.1700000000000001E-2</c:v>
                </c:pt>
                <c:pt idx="66">
                  <c:v>2.3599999999999999E-2</c:v>
                </c:pt>
                <c:pt idx="67">
                  <c:v>2.5500000000000002E-2</c:v>
                </c:pt>
                <c:pt idx="68">
                  <c:v>2.7300000000000001E-2</c:v>
                </c:pt>
                <c:pt idx="69">
                  <c:v>2.9099999999999997E-2</c:v>
                </c:pt>
                <c:pt idx="70">
                  <c:v>3.09E-2</c:v>
                </c:pt>
                <c:pt idx="71">
                  <c:v>3.27E-2</c:v>
                </c:pt>
                <c:pt idx="72">
                  <c:v>3.4499999999999996E-2</c:v>
                </c:pt>
                <c:pt idx="73">
                  <c:v>3.6199999999999996E-2</c:v>
                </c:pt>
                <c:pt idx="74">
                  <c:v>3.7999999999999999E-2</c:v>
                </c:pt>
                <c:pt idx="75">
                  <c:v>3.9699999999999999E-2</c:v>
                </c:pt>
                <c:pt idx="76">
                  <c:v>4.3099999999999999E-2</c:v>
                </c:pt>
                <c:pt idx="77">
                  <c:v>4.7299999999999995E-2</c:v>
                </c:pt>
                <c:pt idx="78">
                  <c:v>5.16E-2</c:v>
                </c:pt>
                <c:pt idx="79">
                  <c:v>5.5700000000000006E-2</c:v>
                </c:pt>
                <c:pt idx="80">
                  <c:v>5.9899999999999995E-2</c:v>
                </c:pt>
                <c:pt idx="81">
                  <c:v>6.4000000000000001E-2</c:v>
                </c:pt>
                <c:pt idx="82">
                  <c:v>6.8200000000000011E-2</c:v>
                </c:pt>
                <c:pt idx="83">
                  <c:v>7.2300000000000003E-2</c:v>
                </c:pt>
                <c:pt idx="84">
                  <c:v>7.6300000000000007E-2</c:v>
                </c:pt>
                <c:pt idx="85">
                  <c:v>8.4400000000000003E-2</c:v>
                </c:pt>
                <c:pt idx="86">
                  <c:v>9.240000000000001E-2</c:v>
                </c:pt>
                <c:pt idx="87">
                  <c:v>0.1002</c:v>
                </c:pt>
                <c:pt idx="88">
                  <c:v>0.10800000000000001</c:v>
                </c:pt>
                <c:pt idx="89">
                  <c:v>0.11559999999999999</c:v>
                </c:pt>
                <c:pt idx="90">
                  <c:v>0.12310000000000001</c:v>
                </c:pt>
                <c:pt idx="91">
                  <c:v>0.13779999999999998</c:v>
                </c:pt>
                <c:pt idx="92">
                  <c:v>0.15209999999999999</c:v>
                </c:pt>
                <c:pt idx="93">
                  <c:v>0.1661</c:v>
                </c:pt>
                <c:pt idx="94">
                  <c:v>0.1797</c:v>
                </c:pt>
                <c:pt idx="95">
                  <c:v>0.19309999999999999</c:v>
                </c:pt>
                <c:pt idx="96">
                  <c:v>0.20619999999999999</c:v>
                </c:pt>
                <c:pt idx="97">
                  <c:v>0.21920000000000001</c:v>
                </c:pt>
                <c:pt idx="98">
                  <c:v>0.2319</c:v>
                </c:pt>
                <c:pt idx="99">
                  <c:v>0.2445</c:v>
                </c:pt>
                <c:pt idx="100">
                  <c:v>0.25690000000000002</c:v>
                </c:pt>
                <c:pt idx="101">
                  <c:v>0.26910000000000001</c:v>
                </c:pt>
                <c:pt idx="102">
                  <c:v>0.29320000000000002</c:v>
                </c:pt>
                <c:pt idx="103">
                  <c:v>0.32240000000000002</c:v>
                </c:pt>
                <c:pt idx="104">
                  <c:v>0.35059999999999997</c:v>
                </c:pt>
                <c:pt idx="105">
                  <c:v>0.37780000000000002</c:v>
                </c:pt>
                <c:pt idx="106">
                  <c:v>0.40380000000000005</c:v>
                </c:pt>
                <c:pt idx="107">
                  <c:v>0.42859999999999998</c:v>
                </c:pt>
                <c:pt idx="108">
                  <c:v>0.45220000000000005</c:v>
                </c:pt>
                <c:pt idx="109">
                  <c:v>0.47450000000000003</c:v>
                </c:pt>
                <c:pt idx="110">
                  <c:v>0.49560000000000004</c:v>
                </c:pt>
                <c:pt idx="111">
                  <c:v>0.53410000000000002</c:v>
                </c:pt>
                <c:pt idx="112">
                  <c:v>0.56830000000000003</c:v>
                </c:pt>
                <c:pt idx="113">
                  <c:v>0.59850000000000003</c:v>
                </c:pt>
                <c:pt idx="114">
                  <c:v>0.62529999999999997</c:v>
                </c:pt>
                <c:pt idx="115">
                  <c:v>0.6492</c:v>
                </c:pt>
                <c:pt idx="116">
                  <c:v>0.67060000000000008</c:v>
                </c:pt>
                <c:pt idx="117">
                  <c:v>0.70720000000000005</c:v>
                </c:pt>
                <c:pt idx="118">
                  <c:v>0.73739999999999994</c:v>
                </c:pt>
                <c:pt idx="119">
                  <c:v>0.76289999999999991</c:v>
                </c:pt>
                <c:pt idx="120">
                  <c:v>0.78470000000000006</c:v>
                </c:pt>
                <c:pt idx="121">
                  <c:v>0.80370000000000008</c:v>
                </c:pt>
                <c:pt idx="122">
                  <c:v>0.82040000000000002</c:v>
                </c:pt>
                <c:pt idx="123">
                  <c:v>0.83529999999999993</c:v>
                </c:pt>
                <c:pt idx="124">
                  <c:v>0.84870000000000001</c:v>
                </c:pt>
                <c:pt idx="125">
                  <c:v>0.86080000000000001</c:v>
                </c:pt>
                <c:pt idx="126" formatCode="0.00">
                  <c:v>0.8718999999999999</c:v>
                </c:pt>
                <c:pt idx="127" formatCode="0.00">
                  <c:v>0.8821</c:v>
                </c:pt>
                <c:pt idx="128" formatCode="0.00">
                  <c:v>0.90020000000000011</c:v>
                </c:pt>
                <c:pt idx="129" formatCode="0.00">
                  <c:v>0.91969999999999996</c:v>
                </c:pt>
                <c:pt idx="130" formatCode="0.00">
                  <c:v>0.9365</c:v>
                </c:pt>
                <c:pt idx="131" formatCode="0.00">
                  <c:v>0.95120000000000005</c:v>
                </c:pt>
                <c:pt idx="132" formatCode="0.00">
                  <c:v>0.96440000000000003</c:v>
                </c:pt>
                <c:pt idx="133" formatCode="0.00">
                  <c:v>0.97620000000000007</c:v>
                </c:pt>
                <c:pt idx="134" formatCode="0.00">
                  <c:v>0.98699999999999988</c:v>
                </c:pt>
                <c:pt idx="135" formatCode="0.00">
                  <c:v>0.9968999999999999</c:v>
                </c:pt>
                <c:pt idx="136" formatCode="0.00">
                  <c:v>1.01</c:v>
                </c:pt>
                <c:pt idx="137" formatCode="0.00">
                  <c:v>1.02</c:v>
                </c:pt>
                <c:pt idx="138" formatCode="0.00">
                  <c:v>1.04</c:v>
                </c:pt>
                <c:pt idx="139" formatCode="0.00">
                  <c:v>1.05</c:v>
                </c:pt>
                <c:pt idx="140" formatCode="0.00">
                  <c:v>1.06</c:v>
                </c:pt>
                <c:pt idx="141" formatCode="0.00">
                  <c:v>1.07</c:v>
                </c:pt>
                <c:pt idx="142" formatCode="0.00">
                  <c:v>1.08</c:v>
                </c:pt>
                <c:pt idx="143" formatCode="0.00">
                  <c:v>1.1000000000000001</c:v>
                </c:pt>
                <c:pt idx="144" formatCode="0.00">
                  <c:v>1.1200000000000001</c:v>
                </c:pt>
                <c:pt idx="145" formatCode="0.00">
                  <c:v>1.1299999999999999</c:v>
                </c:pt>
                <c:pt idx="146" formatCode="0.00">
                  <c:v>1.1499999999999999</c:v>
                </c:pt>
                <c:pt idx="147" formatCode="0.00">
                  <c:v>1.1599999999999999</c:v>
                </c:pt>
                <c:pt idx="148" formatCode="0.00">
                  <c:v>1.18</c:v>
                </c:pt>
                <c:pt idx="149" formatCode="0.00">
                  <c:v>1.19</c:v>
                </c:pt>
                <c:pt idx="150" formatCode="0.00">
                  <c:v>1.2</c:v>
                </c:pt>
                <c:pt idx="151" formatCode="0.00">
                  <c:v>1.21</c:v>
                </c:pt>
                <c:pt idx="152" formatCode="0.00">
                  <c:v>1.22</c:v>
                </c:pt>
                <c:pt idx="153" formatCode="0.00">
                  <c:v>1.23</c:v>
                </c:pt>
                <c:pt idx="154" formatCode="0.00">
                  <c:v>1.25</c:v>
                </c:pt>
                <c:pt idx="155" formatCode="0.00">
                  <c:v>1.28</c:v>
                </c:pt>
                <c:pt idx="156" formatCode="0.00">
                  <c:v>1.3</c:v>
                </c:pt>
                <c:pt idx="157" formatCode="0.00">
                  <c:v>1.32</c:v>
                </c:pt>
                <c:pt idx="158" formatCode="0.00">
                  <c:v>1.34</c:v>
                </c:pt>
                <c:pt idx="159" formatCode="0.00">
                  <c:v>1.37</c:v>
                </c:pt>
                <c:pt idx="160" formatCode="0.00">
                  <c:v>1.39</c:v>
                </c:pt>
                <c:pt idx="161" formatCode="0.00">
                  <c:v>1.41</c:v>
                </c:pt>
                <c:pt idx="162" formatCode="0.00">
                  <c:v>1.43</c:v>
                </c:pt>
                <c:pt idx="163" formatCode="0.00">
                  <c:v>1.48</c:v>
                </c:pt>
                <c:pt idx="164" formatCode="0.00">
                  <c:v>1.52</c:v>
                </c:pt>
                <c:pt idx="165" formatCode="0.00">
                  <c:v>1.57</c:v>
                </c:pt>
                <c:pt idx="166" formatCode="0.00">
                  <c:v>1.61</c:v>
                </c:pt>
                <c:pt idx="167" formatCode="0.00">
                  <c:v>1.66</c:v>
                </c:pt>
                <c:pt idx="168" formatCode="0.00">
                  <c:v>1.71</c:v>
                </c:pt>
                <c:pt idx="169" formatCode="0.00">
                  <c:v>1.81</c:v>
                </c:pt>
                <c:pt idx="170" formatCode="0.00">
                  <c:v>1.91</c:v>
                </c:pt>
                <c:pt idx="171" formatCode="0.00">
                  <c:v>2.02</c:v>
                </c:pt>
                <c:pt idx="172" formatCode="0.00">
                  <c:v>2.14</c:v>
                </c:pt>
                <c:pt idx="173" formatCode="0.00">
                  <c:v>2.2599999999999998</c:v>
                </c:pt>
                <c:pt idx="174" formatCode="0.00">
                  <c:v>2.38</c:v>
                </c:pt>
                <c:pt idx="175" formatCode="0.00">
                  <c:v>2.5099999999999998</c:v>
                </c:pt>
                <c:pt idx="176" formatCode="0.00">
                  <c:v>2.65</c:v>
                </c:pt>
                <c:pt idx="177" formatCode="0.00">
                  <c:v>2.79</c:v>
                </c:pt>
                <c:pt idx="178" formatCode="0.00">
                  <c:v>2.94</c:v>
                </c:pt>
                <c:pt idx="179" formatCode="0.00">
                  <c:v>3.09</c:v>
                </c:pt>
                <c:pt idx="180" formatCode="0.00">
                  <c:v>3.41</c:v>
                </c:pt>
                <c:pt idx="181" formatCode="0.00">
                  <c:v>3.83</c:v>
                </c:pt>
                <c:pt idx="182" formatCode="0.00">
                  <c:v>4.28</c:v>
                </c:pt>
                <c:pt idx="183" formatCode="0.00">
                  <c:v>4.75</c:v>
                </c:pt>
                <c:pt idx="184" formatCode="0.00">
                  <c:v>5.24</c:v>
                </c:pt>
                <c:pt idx="185" formatCode="0.00">
                  <c:v>5.76</c:v>
                </c:pt>
                <c:pt idx="186" formatCode="0.00">
                  <c:v>6.29</c:v>
                </c:pt>
                <c:pt idx="187" formatCode="0.00">
                  <c:v>6.84</c:v>
                </c:pt>
                <c:pt idx="188" formatCode="0.00">
                  <c:v>7.41</c:v>
                </c:pt>
                <c:pt idx="189" formatCode="0.00">
                  <c:v>8.6</c:v>
                </c:pt>
                <c:pt idx="190" formatCode="0.00">
                  <c:v>9.84</c:v>
                </c:pt>
                <c:pt idx="191" formatCode="0.00">
                  <c:v>11.13</c:v>
                </c:pt>
                <c:pt idx="192" formatCode="0.00">
                  <c:v>12.47</c:v>
                </c:pt>
                <c:pt idx="193" formatCode="0.00">
                  <c:v>13.85</c:v>
                </c:pt>
                <c:pt idx="194" formatCode="0.00">
                  <c:v>15.26</c:v>
                </c:pt>
                <c:pt idx="195" formatCode="0.00">
                  <c:v>18.18</c:v>
                </c:pt>
                <c:pt idx="196" formatCode="0.00">
                  <c:v>21.21</c:v>
                </c:pt>
                <c:pt idx="197" formatCode="0.00">
                  <c:v>24.31</c:v>
                </c:pt>
                <c:pt idx="198" formatCode="0.00">
                  <c:v>27.48</c:v>
                </c:pt>
                <c:pt idx="199" formatCode="0.00">
                  <c:v>30.7</c:v>
                </c:pt>
                <c:pt idx="200" formatCode="0.00">
                  <c:v>33.96</c:v>
                </c:pt>
                <c:pt idx="201" formatCode="0.00">
                  <c:v>37.24</c:v>
                </c:pt>
                <c:pt idx="202" formatCode="0.00">
                  <c:v>40.53</c:v>
                </c:pt>
                <c:pt idx="203" formatCode="0.00">
                  <c:v>43.84</c:v>
                </c:pt>
                <c:pt idx="204" formatCode="0.00">
                  <c:v>47.15</c:v>
                </c:pt>
                <c:pt idx="205" formatCode="0.00">
                  <c:v>50.46</c:v>
                </c:pt>
                <c:pt idx="206" formatCode="0.00">
                  <c:v>57.06</c:v>
                </c:pt>
                <c:pt idx="207" formatCode="0.00">
                  <c:v>65.239999999999995</c:v>
                </c:pt>
                <c:pt idx="208" formatCode="0.00">
                  <c:v>69.45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07D-4E0C-B196-FEA6DE6FE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23016"/>
        <c:axId val="639826936"/>
      </c:scatterChart>
      <c:valAx>
        <c:axId val="63982301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26936"/>
        <c:crosses val="autoZero"/>
        <c:crossBetween val="midCat"/>
        <c:majorUnit val="10"/>
      </c:valAx>
      <c:valAx>
        <c:axId val="63982693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2301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'srim238U_BaFe2(As,P)2'!$P$5</c:f>
          <c:strCache>
            <c:ptCount val="1"/>
            <c:pt idx="0">
              <c:v>srim238U_BaFe2(As,P)2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'srim238U_BaFe2(As,P)2'!$D$20:$D$228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'srim238U_BaFe2(As,P)2'!$E$20:$E$228</c:f>
              <c:numCache>
                <c:formatCode>0.000E+00</c:formatCode>
                <c:ptCount val="209"/>
                <c:pt idx="0">
                  <c:v>0.16350000000000001</c:v>
                </c:pt>
                <c:pt idx="1">
                  <c:v>0.17150000000000001</c:v>
                </c:pt>
                <c:pt idx="2">
                  <c:v>0.1792</c:v>
                </c:pt>
                <c:pt idx="3">
                  <c:v>0.1865</c:v>
                </c:pt>
                <c:pt idx="4">
                  <c:v>0.19350000000000001</c:v>
                </c:pt>
                <c:pt idx="5">
                  <c:v>0.20030000000000001</c:v>
                </c:pt>
                <c:pt idx="6">
                  <c:v>0.2069</c:v>
                </c:pt>
                <c:pt idx="7">
                  <c:v>0.21940000000000001</c:v>
                </c:pt>
                <c:pt idx="8">
                  <c:v>0.23130000000000001</c:v>
                </c:pt>
                <c:pt idx="9">
                  <c:v>0.24260000000000001</c:v>
                </c:pt>
                <c:pt idx="10">
                  <c:v>0.25340000000000001</c:v>
                </c:pt>
                <c:pt idx="11">
                  <c:v>0.26369999999999999</c:v>
                </c:pt>
                <c:pt idx="12">
                  <c:v>0.2737</c:v>
                </c:pt>
                <c:pt idx="13">
                  <c:v>0.29260000000000003</c:v>
                </c:pt>
                <c:pt idx="14">
                  <c:v>0.31030000000000002</c:v>
                </c:pt>
                <c:pt idx="15">
                  <c:v>0.3271</c:v>
                </c:pt>
                <c:pt idx="16">
                  <c:v>0.34310000000000002</c:v>
                </c:pt>
                <c:pt idx="17">
                  <c:v>0.35830000000000001</c:v>
                </c:pt>
                <c:pt idx="18">
                  <c:v>0.37290000000000001</c:v>
                </c:pt>
                <c:pt idx="19">
                  <c:v>0.38700000000000001</c:v>
                </c:pt>
                <c:pt idx="20">
                  <c:v>0.40060000000000001</c:v>
                </c:pt>
                <c:pt idx="21">
                  <c:v>0.41370000000000001</c:v>
                </c:pt>
                <c:pt idx="22">
                  <c:v>0.42649999999999999</c:v>
                </c:pt>
                <c:pt idx="23">
                  <c:v>0.43880000000000002</c:v>
                </c:pt>
                <c:pt idx="24">
                  <c:v>0.46260000000000001</c:v>
                </c:pt>
                <c:pt idx="25">
                  <c:v>0.49059999999999998</c:v>
                </c:pt>
                <c:pt idx="26">
                  <c:v>0.51719999999999999</c:v>
                </c:pt>
                <c:pt idx="27">
                  <c:v>0.54239999999999999</c:v>
                </c:pt>
                <c:pt idx="28">
                  <c:v>0.5665</c:v>
                </c:pt>
                <c:pt idx="29">
                  <c:v>0.5897</c:v>
                </c:pt>
                <c:pt idx="30">
                  <c:v>0.6119</c:v>
                </c:pt>
                <c:pt idx="31">
                  <c:v>0.63339999999999996</c:v>
                </c:pt>
                <c:pt idx="32">
                  <c:v>0.6542</c:v>
                </c:pt>
                <c:pt idx="33">
                  <c:v>0.69389999999999996</c:v>
                </c:pt>
                <c:pt idx="34">
                  <c:v>0.73140000000000005</c:v>
                </c:pt>
                <c:pt idx="35">
                  <c:v>0.7671</c:v>
                </c:pt>
                <c:pt idx="36">
                  <c:v>0.80120000000000002</c:v>
                </c:pt>
                <c:pt idx="37">
                  <c:v>0.83389999999999997</c:v>
                </c:pt>
                <c:pt idx="38">
                  <c:v>0.86539999999999995</c:v>
                </c:pt>
                <c:pt idx="39">
                  <c:v>0.92510000000000003</c:v>
                </c:pt>
                <c:pt idx="40">
                  <c:v>0.98129999999999995</c:v>
                </c:pt>
                <c:pt idx="41">
                  <c:v>1.034</c:v>
                </c:pt>
                <c:pt idx="42">
                  <c:v>1.085</c:v>
                </c:pt>
                <c:pt idx="43">
                  <c:v>1.133</c:v>
                </c:pt>
                <c:pt idx="44">
                  <c:v>1.179</c:v>
                </c:pt>
                <c:pt idx="45">
                  <c:v>1.224</c:v>
                </c:pt>
                <c:pt idx="46">
                  <c:v>1.2669999999999999</c:v>
                </c:pt>
                <c:pt idx="47">
                  <c:v>1.3080000000000001</c:v>
                </c:pt>
                <c:pt idx="48">
                  <c:v>1.349</c:v>
                </c:pt>
                <c:pt idx="49">
                  <c:v>1.3879999999999999</c:v>
                </c:pt>
                <c:pt idx="50">
                  <c:v>1.4630000000000001</c:v>
                </c:pt>
                <c:pt idx="51">
                  <c:v>1.552</c:v>
                </c:pt>
                <c:pt idx="52">
                  <c:v>1.635</c:v>
                </c:pt>
                <c:pt idx="53">
                  <c:v>1.7150000000000001</c:v>
                </c:pt>
                <c:pt idx="54">
                  <c:v>1.792</c:v>
                </c:pt>
                <c:pt idx="55">
                  <c:v>1.865</c:v>
                </c:pt>
                <c:pt idx="56">
                  <c:v>1.9350000000000001</c:v>
                </c:pt>
                <c:pt idx="57">
                  <c:v>2.0030000000000001</c:v>
                </c:pt>
                <c:pt idx="58">
                  <c:v>2.069</c:v>
                </c:pt>
                <c:pt idx="59">
                  <c:v>2.194</c:v>
                </c:pt>
                <c:pt idx="60">
                  <c:v>2.2400000000000002</c:v>
                </c:pt>
                <c:pt idx="61">
                  <c:v>2.2559999999999998</c:v>
                </c:pt>
                <c:pt idx="62">
                  <c:v>2.31</c:v>
                </c:pt>
                <c:pt idx="63">
                  <c:v>2.387</c:v>
                </c:pt>
                <c:pt idx="64">
                  <c:v>2.4780000000000002</c:v>
                </c:pt>
                <c:pt idx="65">
                  <c:v>2.69</c:v>
                </c:pt>
                <c:pt idx="66">
                  <c:v>2.911</c:v>
                </c:pt>
                <c:pt idx="67">
                  <c:v>3.1139999999999999</c:v>
                </c:pt>
                <c:pt idx="68">
                  <c:v>3.2930000000000001</c:v>
                </c:pt>
                <c:pt idx="69">
                  <c:v>3.4470000000000001</c:v>
                </c:pt>
                <c:pt idx="70">
                  <c:v>3.58</c:v>
                </c:pt>
                <c:pt idx="71">
                  <c:v>3.698</c:v>
                </c:pt>
                <c:pt idx="72">
                  <c:v>3.8029999999999999</c:v>
                </c:pt>
                <c:pt idx="73">
                  <c:v>3.8980000000000001</c:v>
                </c:pt>
                <c:pt idx="74">
                  <c:v>3.9860000000000002</c:v>
                </c:pt>
                <c:pt idx="75">
                  <c:v>4.069</c:v>
                </c:pt>
                <c:pt idx="76">
                  <c:v>4.226</c:v>
                </c:pt>
                <c:pt idx="77">
                  <c:v>4.4130000000000003</c:v>
                </c:pt>
                <c:pt idx="78">
                  <c:v>4.5979999999999999</c:v>
                </c:pt>
                <c:pt idx="79">
                  <c:v>4.7850000000000001</c:v>
                </c:pt>
                <c:pt idx="80">
                  <c:v>4.9740000000000002</c:v>
                </c:pt>
                <c:pt idx="81">
                  <c:v>5.165</c:v>
                </c:pt>
                <c:pt idx="82">
                  <c:v>5.3579999999999997</c:v>
                </c:pt>
                <c:pt idx="83">
                  <c:v>5.5490000000000004</c:v>
                </c:pt>
                <c:pt idx="84">
                  <c:v>5.74</c:v>
                </c:pt>
                <c:pt idx="85">
                  <c:v>6.1130000000000004</c:v>
                </c:pt>
                <c:pt idx="86">
                  <c:v>6.4690000000000003</c:v>
                </c:pt>
                <c:pt idx="87">
                  <c:v>6.8049999999999997</c:v>
                </c:pt>
                <c:pt idx="88">
                  <c:v>7.117</c:v>
                </c:pt>
                <c:pt idx="89">
                  <c:v>7.4059999999999997</c:v>
                </c:pt>
                <c:pt idx="90">
                  <c:v>7.67</c:v>
                </c:pt>
                <c:pt idx="91">
                  <c:v>8.1289999999999996</c:v>
                </c:pt>
                <c:pt idx="92">
                  <c:v>8.5050000000000008</c:v>
                </c:pt>
                <c:pt idx="93">
                  <c:v>8.8109999999999999</c:v>
                </c:pt>
                <c:pt idx="94">
                  <c:v>9.06</c:v>
                </c:pt>
                <c:pt idx="95">
                  <c:v>9.2639999999999993</c:v>
                </c:pt>
                <c:pt idx="96">
                  <c:v>9.4339999999999993</c:v>
                </c:pt>
                <c:pt idx="97">
                  <c:v>9.5779999999999994</c:v>
                </c:pt>
                <c:pt idx="98">
                  <c:v>9.7050000000000001</c:v>
                </c:pt>
                <c:pt idx="99">
                  <c:v>9.82</c:v>
                </c:pt>
                <c:pt idx="100">
                  <c:v>9.9290000000000003</c:v>
                </c:pt>
                <c:pt idx="101">
                  <c:v>10.039999999999999</c:v>
                </c:pt>
                <c:pt idx="102">
                  <c:v>10.25</c:v>
                </c:pt>
                <c:pt idx="103">
                  <c:v>10.56</c:v>
                </c:pt>
                <c:pt idx="104">
                  <c:v>10.91</c:v>
                </c:pt>
                <c:pt idx="105">
                  <c:v>11.32</c:v>
                </c:pt>
                <c:pt idx="106">
                  <c:v>11.79</c:v>
                </c:pt>
                <c:pt idx="107">
                  <c:v>12.32</c:v>
                </c:pt>
                <c:pt idx="108">
                  <c:v>12.9</c:v>
                </c:pt>
                <c:pt idx="109">
                  <c:v>13.51</c:v>
                </c:pt>
                <c:pt idx="110">
                  <c:v>14.17</c:v>
                </c:pt>
                <c:pt idx="111">
                  <c:v>15.56</c:v>
                </c:pt>
                <c:pt idx="112">
                  <c:v>17.03</c:v>
                </c:pt>
                <c:pt idx="113">
                  <c:v>18.54</c:v>
                </c:pt>
                <c:pt idx="114">
                  <c:v>20.07</c:v>
                </c:pt>
                <c:pt idx="115">
                  <c:v>21.58</c:v>
                </c:pt>
                <c:pt idx="116">
                  <c:v>23.08</c:v>
                </c:pt>
                <c:pt idx="117">
                  <c:v>25.98</c:v>
                </c:pt>
                <c:pt idx="118">
                  <c:v>28.72</c:v>
                </c:pt>
                <c:pt idx="119">
                  <c:v>31.27</c:v>
                </c:pt>
                <c:pt idx="120">
                  <c:v>33.65</c:v>
                </c:pt>
                <c:pt idx="121">
                  <c:v>35.86</c:v>
                </c:pt>
                <c:pt idx="122">
                  <c:v>37.909999999999997</c:v>
                </c:pt>
                <c:pt idx="123">
                  <c:v>39.81</c:v>
                </c:pt>
                <c:pt idx="124">
                  <c:v>41.57</c:v>
                </c:pt>
                <c:pt idx="125">
                  <c:v>43.22</c:v>
                </c:pt>
                <c:pt idx="126">
                  <c:v>44.76</c:v>
                </c:pt>
                <c:pt idx="127">
                  <c:v>46.19</c:v>
                </c:pt>
                <c:pt idx="128">
                  <c:v>48.8</c:v>
                </c:pt>
                <c:pt idx="129">
                  <c:v>51.64</c:v>
                </c:pt>
                <c:pt idx="130">
                  <c:v>54.12</c:v>
                </c:pt>
                <c:pt idx="131">
                  <c:v>56.29</c:v>
                </c:pt>
                <c:pt idx="132">
                  <c:v>58.21</c:v>
                </c:pt>
                <c:pt idx="133">
                  <c:v>59.93</c:v>
                </c:pt>
                <c:pt idx="134">
                  <c:v>61.47</c:v>
                </c:pt>
                <c:pt idx="135">
                  <c:v>62.88</c:v>
                </c:pt>
                <c:pt idx="136">
                  <c:v>64.150000000000006</c:v>
                </c:pt>
                <c:pt idx="137">
                  <c:v>66.39</c:v>
                </c:pt>
                <c:pt idx="138">
                  <c:v>68.510000000000005</c:v>
                </c:pt>
                <c:pt idx="139">
                  <c:v>70.14</c:v>
                </c:pt>
                <c:pt idx="140">
                  <c:v>71.39</c:v>
                </c:pt>
                <c:pt idx="141">
                  <c:v>72.64</c:v>
                </c:pt>
                <c:pt idx="142">
                  <c:v>73.72</c:v>
                </c:pt>
                <c:pt idx="143">
                  <c:v>75.5</c:v>
                </c:pt>
                <c:pt idx="144">
                  <c:v>76.87</c:v>
                </c:pt>
                <c:pt idx="145">
                  <c:v>77.930000000000007</c:v>
                </c:pt>
                <c:pt idx="146">
                  <c:v>78.739999999999995</c:v>
                </c:pt>
                <c:pt idx="147">
                  <c:v>79.36</c:v>
                </c:pt>
                <c:pt idx="148">
                  <c:v>79.819999999999993</c:v>
                </c:pt>
                <c:pt idx="149">
                  <c:v>80.150000000000006</c:v>
                </c:pt>
                <c:pt idx="150">
                  <c:v>80.37</c:v>
                </c:pt>
                <c:pt idx="151">
                  <c:v>80.489999999999995</c:v>
                </c:pt>
                <c:pt idx="152">
                  <c:v>80.540000000000006</c:v>
                </c:pt>
                <c:pt idx="153">
                  <c:v>80.52</c:v>
                </c:pt>
                <c:pt idx="154">
                  <c:v>80.290000000000006</c:v>
                </c:pt>
                <c:pt idx="155">
                  <c:v>79.760000000000005</c:v>
                </c:pt>
                <c:pt idx="156">
                  <c:v>79.02</c:v>
                </c:pt>
                <c:pt idx="157">
                  <c:v>78.12</c:v>
                </c:pt>
                <c:pt idx="158">
                  <c:v>77.11</c:v>
                </c:pt>
                <c:pt idx="159">
                  <c:v>76.02</c:v>
                </c:pt>
                <c:pt idx="160">
                  <c:v>74.88</c:v>
                </c:pt>
                <c:pt idx="161">
                  <c:v>73.709999999999994</c:v>
                </c:pt>
                <c:pt idx="162">
                  <c:v>72.52</c:v>
                </c:pt>
                <c:pt idx="163">
                  <c:v>70.180000000000007</c:v>
                </c:pt>
                <c:pt idx="164">
                  <c:v>67.95</c:v>
                </c:pt>
                <c:pt idx="165">
                  <c:v>65.900000000000006</c:v>
                </c:pt>
                <c:pt idx="166">
                  <c:v>64.08</c:v>
                </c:pt>
                <c:pt idx="167">
                  <c:v>62.52</c:v>
                </c:pt>
                <c:pt idx="168">
                  <c:v>61.24</c:v>
                </c:pt>
                <c:pt idx="169">
                  <c:v>57.97</c:v>
                </c:pt>
                <c:pt idx="170">
                  <c:v>54.91</c:v>
                </c:pt>
                <c:pt idx="171">
                  <c:v>52.21</c:v>
                </c:pt>
                <c:pt idx="172">
                  <c:v>49.8</c:v>
                </c:pt>
                <c:pt idx="173">
                  <c:v>47.65</c:v>
                </c:pt>
                <c:pt idx="174">
                  <c:v>45.7</c:v>
                </c:pt>
                <c:pt idx="175">
                  <c:v>43.94</c:v>
                </c:pt>
                <c:pt idx="176">
                  <c:v>42.34</c:v>
                </c:pt>
                <c:pt idx="177">
                  <c:v>40.880000000000003</c:v>
                </c:pt>
                <c:pt idx="178">
                  <c:v>39.54</c:v>
                </c:pt>
                <c:pt idx="179">
                  <c:v>38.31</c:v>
                </c:pt>
                <c:pt idx="180">
                  <c:v>36.11</c:v>
                </c:pt>
                <c:pt idx="181">
                  <c:v>33.79</c:v>
                </c:pt>
                <c:pt idx="182">
                  <c:v>31.82</c:v>
                </c:pt>
                <c:pt idx="183">
                  <c:v>30.14</c:v>
                </c:pt>
                <c:pt idx="184">
                  <c:v>28.68</c:v>
                </c:pt>
                <c:pt idx="185">
                  <c:v>27.4</c:v>
                </c:pt>
                <c:pt idx="186">
                  <c:v>26.28</c:v>
                </c:pt>
                <c:pt idx="187">
                  <c:v>25.28</c:v>
                </c:pt>
                <c:pt idx="188">
                  <c:v>24.39</c:v>
                </c:pt>
                <c:pt idx="189">
                  <c:v>22.86</c:v>
                </c:pt>
                <c:pt idx="190">
                  <c:v>21.6</c:v>
                </c:pt>
                <c:pt idx="191">
                  <c:v>20.54</c:v>
                </c:pt>
                <c:pt idx="192">
                  <c:v>19.64</c:v>
                </c:pt>
                <c:pt idx="193">
                  <c:v>18.87</c:v>
                </c:pt>
                <c:pt idx="194">
                  <c:v>18.2</c:v>
                </c:pt>
                <c:pt idx="195">
                  <c:v>17.100000000000001</c:v>
                </c:pt>
                <c:pt idx="196">
                  <c:v>16.22</c:v>
                </c:pt>
                <c:pt idx="197">
                  <c:v>15.52</c:v>
                </c:pt>
                <c:pt idx="198">
                  <c:v>14.95</c:v>
                </c:pt>
                <c:pt idx="199">
                  <c:v>14.47</c:v>
                </c:pt>
                <c:pt idx="200">
                  <c:v>14.07</c:v>
                </c:pt>
                <c:pt idx="201">
                  <c:v>13.73</c:v>
                </c:pt>
                <c:pt idx="202">
                  <c:v>13.44</c:v>
                </c:pt>
                <c:pt idx="203">
                  <c:v>13.18</c:v>
                </c:pt>
                <c:pt idx="204">
                  <c:v>12.97</c:v>
                </c:pt>
                <c:pt idx="205">
                  <c:v>12.78</c:v>
                </c:pt>
                <c:pt idx="206">
                  <c:v>12.46</c:v>
                </c:pt>
                <c:pt idx="207">
                  <c:v>12.17</c:v>
                </c:pt>
                <c:pt idx="208">
                  <c:v>12.05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0E-4E13-BFEA-C674D039E334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'srim238U_BaFe2(As,P)2'!$D$20:$D$228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'srim238U_BaFe2(As,P)2'!$F$20:$F$228</c:f>
              <c:numCache>
                <c:formatCode>0.000E+00</c:formatCode>
                <c:ptCount val="209"/>
                <c:pt idx="0">
                  <c:v>1.8660000000000001</c:v>
                </c:pt>
                <c:pt idx="1">
                  <c:v>1.9610000000000001</c:v>
                </c:pt>
                <c:pt idx="2">
                  <c:v>2.052</c:v>
                </c:pt>
                <c:pt idx="3">
                  <c:v>2.1379999999999999</c:v>
                </c:pt>
                <c:pt idx="4">
                  <c:v>2.2200000000000002</c:v>
                </c:pt>
                <c:pt idx="5">
                  <c:v>2.2989999999999999</c:v>
                </c:pt>
                <c:pt idx="6">
                  <c:v>2.375</c:v>
                </c:pt>
                <c:pt idx="7">
                  <c:v>2.5179999999999998</c:v>
                </c:pt>
                <c:pt idx="8">
                  <c:v>2.6520000000000001</c:v>
                </c:pt>
                <c:pt idx="9">
                  <c:v>2.7770000000000001</c:v>
                </c:pt>
                <c:pt idx="10">
                  <c:v>2.895</c:v>
                </c:pt>
                <c:pt idx="11">
                  <c:v>3.0070000000000001</c:v>
                </c:pt>
                <c:pt idx="12">
                  <c:v>3.1139999999999999</c:v>
                </c:pt>
                <c:pt idx="13">
                  <c:v>3.3119999999999998</c:v>
                </c:pt>
                <c:pt idx="14">
                  <c:v>3.4940000000000002</c:v>
                </c:pt>
                <c:pt idx="15">
                  <c:v>3.6619999999999999</c:v>
                </c:pt>
                <c:pt idx="16">
                  <c:v>3.819</c:v>
                </c:pt>
                <c:pt idx="17">
                  <c:v>3.9649999999999999</c:v>
                </c:pt>
                <c:pt idx="18">
                  <c:v>4.1029999999999998</c:v>
                </c:pt>
                <c:pt idx="19">
                  <c:v>4.234</c:v>
                </c:pt>
                <c:pt idx="20">
                  <c:v>4.3570000000000002</c:v>
                </c:pt>
                <c:pt idx="21">
                  <c:v>4.4740000000000002</c:v>
                </c:pt>
                <c:pt idx="22">
                  <c:v>4.5860000000000003</c:v>
                </c:pt>
                <c:pt idx="23">
                  <c:v>4.6920000000000002</c:v>
                </c:pt>
                <c:pt idx="24">
                  <c:v>4.8920000000000003</c:v>
                </c:pt>
                <c:pt idx="25">
                  <c:v>5.12</c:v>
                </c:pt>
                <c:pt idx="26">
                  <c:v>5.3280000000000003</c:v>
                </c:pt>
                <c:pt idx="27">
                  <c:v>5.52</c:v>
                </c:pt>
                <c:pt idx="28">
                  <c:v>5.6959999999999997</c:v>
                </c:pt>
                <c:pt idx="29">
                  <c:v>5.86</c:v>
                </c:pt>
                <c:pt idx="30">
                  <c:v>6.0140000000000002</c:v>
                </c:pt>
                <c:pt idx="31">
                  <c:v>6.157</c:v>
                </c:pt>
                <c:pt idx="32">
                  <c:v>6.2919999999999998</c:v>
                </c:pt>
                <c:pt idx="33">
                  <c:v>6.54</c:v>
                </c:pt>
                <c:pt idx="34">
                  <c:v>6.7629999999999999</c:v>
                </c:pt>
                <c:pt idx="35">
                  <c:v>6.9649999999999999</c:v>
                </c:pt>
                <c:pt idx="36">
                  <c:v>7.15</c:v>
                </c:pt>
                <c:pt idx="37">
                  <c:v>7.319</c:v>
                </c:pt>
                <c:pt idx="38">
                  <c:v>7.4749999999999996</c:v>
                </c:pt>
                <c:pt idx="39">
                  <c:v>7.7549999999999999</c:v>
                </c:pt>
                <c:pt idx="40">
                  <c:v>7.9980000000000002</c:v>
                </c:pt>
                <c:pt idx="41">
                  <c:v>8.2129999999999992</c:v>
                </c:pt>
                <c:pt idx="42">
                  <c:v>8.4030000000000005</c:v>
                </c:pt>
                <c:pt idx="43">
                  <c:v>8.5739999999999998</c:v>
                </c:pt>
                <c:pt idx="44">
                  <c:v>8.7279999999999998</c:v>
                </c:pt>
                <c:pt idx="45">
                  <c:v>8.8670000000000009</c:v>
                </c:pt>
                <c:pt idx="46">
                  <c:v>8.9939999999999998</c:v>
                </c:pt>
                <c:pt idx="47">
                  <c:v>9.11</c:v>
                </c:pt>
                <c:pt idx="48">
                  <c:v>9.2159999999999993</c:v>
                </c:pt>
                <c:pt idx="49">
                  <c:v>9.3140000000000001</c:v>
                </c:pt>
                <c:pt idx="50">
                  <c:v>9.4870000000000001</c:v>
                </c:pt>
                <c:pt idx="51">
                  <c:v>9.6690000000000005</c:v>
                </c:pt>
                <c:pt idx="52">
                  <c:v>9.8209999999999997</c:v>
                </c:pt>
                <c:pt idx="53">
                  <c:v>9.9480000000000004</c:v>
                </c:pt>
                <c:pt idx="54">
                  <c:v>10.06</c:v>
                </c:pt>
                <c:pt idx="55">
                  <c:v>10.15</c:v>
                </c:pt>
                <c:pt idx="56">
                  <c:v>10.220000000000001</c:v>
                </c:pt>
                <c:pt idx="57">
                  <c:v>10.29</c:v>
                </c:pt>
                <c:pt idx="58">
                  <c:v>10.34</c:v>
                </c:pt>
                <c:pt idx="59">
                  <c:v>10.43</c:v>
                </c:pt>
                <c:pt idx="60">
                  <c:v>10.49</c:v>
                </c:pt>
                <c:pt idx="61">
                  <c:v>10.52</c:v>
                </c:pt>
                <c:pt idx="62">
                  <c:v>10.54</c:v>
                </c:pt>
                <c:pt idx="63">
                  <c:v>10.55</c:v>
                </c:pt>
                <c:pt idx="64">
                  <c:v>10.55</c:v>
                </c:pt>
                <c:pt idx="65">
                  <c:v>10.52</c:v>
                </c:pt>
                <c:pt idx="66">
                  <c:v>10.47</c:v>
                </c:pt>
                <c:pt idx="67">
                  <c:v>10.4</c:v>
                </c:pt>
                <c:pt idx="68">
                  <c:v>10.32</c:v>
                </c:pt>
                <c:pt idx="69">
                  <c:v>10.23</c:v>
                </c:pt>
                <c:pt idx="70">
                  <c:v>10.14</c:v>
                </c:pt>
                <c:pt idx="71">
                  <c:v>10.039999999999999</c:v>
                </c:pt>
                <c:pt idx="72">
                  <c:v>9.94</c:v>
                </c:pt>
                <c:pt idx="73">
                  <c:v>9.84</c:v>
                </c:pt>
                <c:pt idx="74">
                  <c:v>9.74</c:v>
                </c:pt>
                <c:pt idx="75">
                  <c:v>9.64</c:v>
                </c:pt>
                <c:pt idx="76">
                  <c:v>9.4420000000000002</c:v>
                </c:pt>
                <c:pt idx="77">
                  <c:v>9.202</c:v>
                </c:pt>
                <c:pt idx="78">
                  <c:v>8.9700000000000006</c:v>
                </c:pt>
                <c:pt idx="79">
                  <c:v>8.7490000000000006</c:v>
                </c:pt>
                <c:pt idx="80">
                  <c:v>8.5380000000000003</c:v>
                </c:pt>
                <c:pt idx="81">
                  <c:v>8.3369999999999997</c:v>
                </c:pt>
                <c:pt idx="82">
                  <c:v>8.1460000000000008</c:v>
                </c:pt>
                <c:pt idx="83">
                  <c:v>7.9640000000000004</c:v>
                </c:pt>
                <c:pt idx="84">
                  <c:v>7.7919999999999998</c:v>
                </c:pt>
                <c:pt idx="85">
                  <c:v>7.47</c:v>
                </c:pt>
                <c:pt idx="86">
                  <c:v>7.1779999999999999</c:v>
                </c:pt>
                <c:pt idx="87">
                  <c:v>6.9109999999999996</c:v>
                </c:pt>
                <c:pt idx="88">
                  <c:v>6.6669999999999998</c:v>
                </c:pt>
                <c:pt idx="89">
                  <c:v>6.4420000000000002</c:v>
                </c:pt>
                <c:pt idx="90">
                  <c:v>6.234</c:v>
                </c:pt>
                <c:pt idx="91">
                  <c:v>5.8620000000000001</c:v>
                </c:pt>
                <c:pt idx="92">
                  <c:v>5.5389999999999997</c:v>
                </c:pt>
                <c:pt idx="93">
                  <c:v>5.2560000000000002</c:v>
                </c:pt>
                <c:pt idx="94">
                  <c:v>5.0039999999999996</c:v>
                </c:pt>
                <c:pt idx="95">
                  <c:v>4.7789999999999999</c:v>
                </c:pt>
                <c:pt idx="96">
                  <c:v>4.577</c:v>
                </c:pt>
                <c:pt idx="97">
                  <c:v>4.3940000000000001</c:v>
                </c:pt>
                <c:pt idx="98">
                  <c:v>4.2270000000000003</c:v>
                </c:pt>
                <c:pt idx="99">
                  <c:v>4.0750000000000002</c:v>
                </c:pt>
                <c:pt idx="100">
                  <c:v>3.9340000000000002</c:v>
                </c:pt>
                <c:pt idx="101">
                  <c:v>3.8050000000000002</c:v>
                </c:pt>
                <c:pt idx="102">
                  <c:v>3.573</c:v>
                </c:pt>
                <c:pt idx="103">
                  <c:v>3.3260000000000001</c:v>
                </c:pt>
                <c:pt idx="104">
                  <c:v>3.1150000000000002</c:v>
                </c:pt>
                <c:pt idx="105">
                  <c:v>2.9329999999999998</c:v>
                </c:pt>
                <c:pt idx="106">
                  <c:v>2.774</c:v>
                </c:pt>
                <c:pt idx="107">
                  <c:v>2.633</c:v>
                </c:pt>
                <c:pt idx="108">
                  <c:v>2.508</c:v>
                </c:pt>
                <c:pt idx="109">
                  <c:v>2.395</c:v>
                </c:pt>
                <c:pt idx="110">
                  <c:v>2.294</c:v>
                </c:pt>
                <c:pt idx="111">
                  <c:v>2.117</c:v>
                </c:pt>
                <c:pt idx="112">
                  <c:v>1.9690000000000001</c:v>
                </c:pt>
                <c:pt idx="113">
                  <c:v>1.8420000000000001</c:v>
                </c:pt>
                <c:pt idx="114">
                  <c:v>1.7330000000000001</c:v>
                </c:pt>
                <c:pt idx="115">
                  <c:v>1.637</c:v>
                </c:pt>
                <c:pt idx="116">
                  <c:v>1.552</c:v>
                </c:pt>
                <c:pt idx="117">
                  <c:v>1.409</c:v>
                </c:pt>
                <c:pt idx="118">
                  <c:v>1.2929999999999999</c:v>
                </c:pt>
                <c:pt idx="119">
                  <c:v>1.196</c:v>
                </c:pt>
                <c:pt idx="120">
                  <c:v>1.1140000000000001</c:v>
                </c:pt>
                <c:pt idx="121">
                  <c:v>1.0429999999999999</c:v>
                </c:pt>
                <c:pt idx="122">
                  <c:v>0.98219999999999996</c:v>
                </c:pt>
                <c:pt idx="123">
                  <c:v>0.9284</c:v>
                </c:pt>
                <c:pt idx="124">
                  <c:v>0.88070000000000004</c:v>
                </c:pt>
                <c:pt idx="125">
                  <c:v>0.83819999999999995</c:v>
                </c:pt>
                <c:pt idx="126">
                  <c:v>0.79990000000000006</c:v>
                </c:pt>
                <c:pt idx="127">
                  <c:v>0.76529999999999998</c:v>
                </c:pt>
                <c:pt idx="128">
                  <c:v>0.70509999999999995</c:v>
                </c:pt>
                <c:pt idx="129">
                  <c:v>0.64300000000000002</c:v>
                </c:pt>
                <c:pt idx="130">
                  <c:v>0.5917</c:v>
                </c:pt>
                <c:pt idx="131">
                  <c:v>0.54869999999999997</c:v>
                </c:pt>
                <c:pt idx="132">
                  <c:v>0.51200000000000001</c:v>
                </c:pt>
                <c:pt idx="133">
                  <c:v>0.48020000000000002</c:v>
                </c:pt>
                <c:pt idx="134">
                  <c:v>0.45250000000000001</c:v>
                </c:pt>
                <c:pt idx="135">
                  <c:v>0.42799999999999999</c:v>
                </c:pt>
                <c:pt idx="136">
                  <c:v>0.40629999999999999</c:v>
                </c:pt>
                <c:pt idx="137">
                  <c:v>0.36930000000000002</c:v>
                </c:pt>
                <c:pt idx="138">
                  <c:v>0.33889999999999998</c:v>
                </c:pt>
                <c:pt idx="139">
                  <c:v>0.3135</c:v>
                </c:pt>
                <c:pt idx="140">
                  <c:v>0.2918</c:v>
                </c:pt>
                <c:pt idx="141">
                  <c:v>0.2732</c:v>
                </c:pt>
                <c:pt idx="142">
                  <c:v>0.25700000000000001</c:v>
                </c:pt>
                <c:pt idx="143">
                  <c:v>0.23</c:v>
                </c:pt>
                <c:pt idx="144">
                  <c:v>0.20849999999999999</c:v>
                </c:pt>
                <c:pt idx="145">
                  <c:v>0.19089999999999999</c:v>
                </c:pt>
                <c:pt idx="146">
                  <c:v>0.17630000000000001</c:v>
                </c:pt>
                <c:pt idx="147">
                  <c:v>0.1638</c:v>
                </c:pt>
                <c:pt idx="148">
                  <c:v>0.15310000000000001</c:v>
                </c:pt>
                <c:pt idx="149">
                  <c:v>0.14380000000000001</c:v>
                </c:pt>
                <c:pt idx="150">
                  <c:v>0.13569999999999999</c:v>
                </c:pt>
                <c:pt idx="151">
                  <c:v>0.12839999999999999</c:v>
                </c:pt>
                <c:pt idx="152">
                  <c:v>0.122</c:v>
                </c:pt>
                <c:pt idx="153">
                  <c:v>0.1162</c:v>
                </c:pt>
                <c:pt idx="154">
                  <c:v>0.1062</c:v>
                </c:pt>
                <c:pt idx="155">
                  <c:v>9.6009999999999998E-2</c:v>
                </c:pt>
                <c:pt idx="156">
                  <c:v>8.7709999999999996E-2</c:v>
                </c:pt>
                <c:pt idx="157">
                  <c:v>8.0810000000000007E-2</c:v>
                </c:pt>
                <c:pt idx="158">
                  <c:v>7.4969999999999995E-2</c:v>
                </c:pt>
                <c:pt idx="159">
                  <c:v>6.9959999999999994E-2</c:v>
                </c:pt>
                <c:pt idx="160">
                  <c:v>6.5619999999999998E-2</c:v>
                </c:pt>
                <c:pt idx="161">
                  <c:v>6.1809999999999997E-2</c:v>
                </c:pt>
                <c:pt idx="162">
                  <c:v>5.8439999999999999E-2</c:v>
                </c:pt>
                <c:pt idx="163">
                  <c:v>5.2760000000000001E-2</c:v>
                </c:pt>
                <c:pt idx="164">
                  <c:v>4.8129999999999999E-2</c:v>
                </c:pt>
                <c:pt idx="165">
                  <c:v>4.4290000000000003E-2</c:v>
                </c:pt>
                <c:pt idx="166">
                  <c:v>4.104E-2</c:v>
                </c:pt>
                <c:pt idx="167">
                  <c:v>3.8269999999999998E-2</c:v>
                </c:pt>
                <c:pt idx="168">
                  <c:v>3.5860000000000003E-2</c:v>
                </c:pt>
                <c:pt idx="169">
                  <c:v>3.1890000000000002E-2</c:v>
                </c:pt>
                <c:pt idx="170">
                  <c:v>2.8750000000000001E-2</c:v>
                </c:pt>
                <c:pt idx="171">
                  <c:v>2.6200000000000001E-2</c:v>
                </c:pt>
                <c:pt idx="172">
                  <c:v>2.4080000000000001E-2</c:v>
                </c:pt>
                <c:pt idx="173">
                  <c:v>2.23E-2</c:v>
                </c:pt>
                <c:pt idx="174">
                  <c:v>2.077E-2</c:v>
                </c:pt>
                <c:pt idx="175">
                  <c:v>1.9449999999999999E-2</c:v>
                </c:pt>
                <c:pt idx="176">
                  <c:v>1.8290000000000001E-2</c:v>
                </c:pt>
                <c:pt idx="177">
                  <c:v>1.728E-2</c:v>
                </c:pt>
                <c:pt idx="178">
                  <c:v>1.6369999999999999E-2</c:v>
                </c:pt>
                <c:pt idx="179">
                  <c:v>1.5559999999999999E-2</c:v>
                </c:pt>
                <c:pt idx="180">
                  <c:v>1.4160000000000001E-2</c:v>
                </c:pt>
                <c:pt idx="181">
                  <c:v>1.2749999999999999E-2</c:v>
                </c:pt>
                <c:pt idx="182">
                  <c:v>1.1599999999999999E-2</c:v>
                </c:pt>
                <c:pt idx="183">
                  <c:v>1.065E-2</c:v>
                </c:pt>
                <c:pt idx="184">
                  <c:v>9.8560000000000002E-3</c:v>
                </c:pt>
                <c:pt idx="185">
                  <c:v>9.1730000000000006E-3</c:v>
                </c:pt>
                <c:pt idx="186">
                  <c:v>8.5830000000000004E-3</c:v>
                </c:pt>
                <c:pt idx="187">
                  <c:v>8.0669999999999995E-3</c:v>
                </c:pt>
                <c:pt idx="188">
                  <c:v>7.6119999999999998E-3</c:v>
                </c:pt>
                <c:pt idx="189">
                  <c:v>6.8469999999999998E-3</c:v>
                </c:pt>
                <c:pt idx="190">
                  <c:v>6.2259999999999998E-3</c:v>
                </c:pt>
                <c:pt idx="191">
                  <c:v>5.7130000000000002E-3</c:v>
                </c:pt>
                <c:pt idx="192">
                  <c:v>5.2820000000000002E-3</c:v>
                </c:pt>
                <c:pt idx="193">
                  <c:v>4.9129999999999998E-3</c:v>
                </c:pt>
                <c:pt idx="194">
                  <c:v>4.5950000000000001E-3</c:v>
                </c:pt>
                <c:pt idx="195">
                  <c:v>4.071E-3</c:v>
                </c:pt>
                <c:pt idx="196">
                  <c:v>3.6589999999999999E-3</c:v>
                </c:pt>
                <c:pt idx="197">
                  <c:v>3.3249999999999998E-3</c:v>
                </c:pt>
                <c:pt idx="198">
                  <c:v>3.0490000000000001E-3</c:v>
                </c:pt>
                <c:pt idx="199">
                  <c:v>2.8170000000000001E-3</c:v>
                </c:pt>
                <c:pt idx="200">
                  <c:v>2.6199999999999999E-3</c:v>
                </c:pt>
                <c:pt idx="201">
                  <c:v>2.4489999999999998E-3</c:v>
                </c:pt>
                <c:pt idx="202">
                  <c:v>2.2989999999999998E-3</c:v>
                </c:pt>
                <c:pt idx="203">
                  <c:v>2.1679999999999998E-3</c:v>
                </c:pt>
                <c:pt idx="204">
                  <c:v>2.0509999999999999E-3</c:v>
                </c:pt>
                <c:pt idx="205">
                  <c:v>1.9469999999999999E-3</c:v>
                </c:pt>
                <c:pt idx="206">
                  <c:v>1.769E-3</c:v>
                </c:pt>
                <c:pt idx="207">
                  <c:v>1.588E-3</c:v>
                </c:pt>
                <c:pt idx="208">
                  <c:v>1.508E-3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60E-4E13-BFEA-C674D039E334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'srim238U_BaFe2(As,P)2'!$D$20:$D$228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'srim238U_BaFe2(As,P)2'!$G$20:$G$228</c:f>
              <c:numCache>
                <c:formatCode>0.000E+00</c:formatCode>
                <c:ptCount val="209"/>
                <c:pt idx="0">
                  <c:v>2.0295000000000001</c:v>
                </c:pt>
                <c:pt idx="1">
                  <c:v>2.1325000000000003</c:v>
                </c:pt>
                <c:pt idx="2">
                  <c:v>2.2311999999999999</c:v>
                </c:pt>
                <c:pt idx="3">
                  <c:v>2.3245</c:v>
                </c:pt>
                <c:pt idx="4">
                  <c:v>2.4135</c:v>
                </c:pt>
                <c:pt idx="5">
                  <c:v>2.4992999999999999</c:v>
                </c:pt>
                <c:pt idx="6">
                  <c:v>2.5819000000000001</c:v>
                </c:pt>
                <c:pt idx="7">
                  <c:v>2.7373999999999996</c:v>
                </c:pt>
                <c:pt idx="8">
                  <c:v>2.8833000000000002</c:v>
                </c:pt>
                <c:pt idx="9">
                  <c:v>3.0196000000000001</c:v>
                </c:pt>
                <c:pt idx="10">
                  <c:v>3.1484000000000001</c:v>
                </c:pt>
                <c:pt idx="11">
                  <c:v>3.2707000000000002</c:v>
                </c:pt>
                <c:pt idx="12">
                  <c:v>3.3876999999999997</c:v>
                </c:pt>
                <c:pt idx="13">
                  <c:v>3.6046</c:v>
                </c:pt>
                <c:pt idx="14">
                  <c:v>3.8043000000000005</c:v>
                </c:pt>
                <c:pt idx="15">
                  <c:v>3.9891000000000001</c:v>
                </c:pt>
                <c:pt idx="16">
                  <c:v>4.1620999999999997</c:v>
                </c:pt>
                <c:pt idx="17">
                  <c:v>4.3232999999999997</c:v>
                </c:pt>
                <c:pt idx="18">
                  <c:v>4.4758999999999993</c:v>
                </c:pt>
                <c:pt idx="19">
                  <c:v>4.6210000000000004</c:v>
                </c:pt>
                <c:pt idx="20">
                  <c:v>4.7576000000000001</c:v>
                </c:pt>
                <c:pt idx="21">
                  <c:v>4.8877000000000006</c:v>
                </c:pt>
                <c:pt idx="22">
                  <c:v>5.0125000000000002</c:v>
                </c:pt>
                <c:pt idx="23">
                  <c:v>5.1307999999999998</c:v>
                </c:pt>
                <c:pt idx="24">
                  <c:v>5.3546000000000005</c:v>
                </c:pt>
                <c:pt idx="25">
                  <c:v>5.6105999999999998</c:v>
                </c:pt>
                <c:pt idx="26">
                  <c:v>5.8452000000000002</c:v>
                </c:pt>
                <c:pt idx="27">
                  <c:v>6.0623999999999993</c:v>
                </c:pt>
                <c:pt idx="28">
                  <c:v>6.2624999999999993</c:v>
                </c:pt>
                <c:pt idx="29">
                  <c:v>6.4497</c:v>
                </c:pt>
                <c:pt idx="30">
                  <c:v>6.6259000000000006</c:v>
                </c:pt>
                <c:pt idx="31">
                  <c:v>6.7904</c:v>
                </c:pt>
                <c:pt idx="32">
                  <c:v>6.9462000000000002</c:v>
                </c:pt>
                <c:pt idx="33">
                  <c:v>7.2339000000000002</c:v>
                </c:pt>
                <c:pt idx="34">
                  <c:v>7.4943999999999997</c:v>
                </c:pt>
                <c:pt idx="35">
                  <c:v>7.7321</c:v>
                </c:pt>
                <c:pt idx="36">
                  <c:v>7.9512</c:v>
                </c:pt>
                <c:pt idx="37">
                  <c:v>8.1529000000000007</c:v>
                </c:pt>
                <c:pt idx="38">
                  <c:v>8.3403999999999989</c:v>
                </c:pt>
                <c:pt idx="39">
                  <c:v>8.6800999999999995</c:v>
                </c:pt>
                <c:pt idx="40">
                  <c:v>8.9793000000000003</c:v>
                </c:pt>
                <c:pt idx="41">
                  <c:v>9.2469999999999999</c:v>
                </c:pt>
                <c:pt idx="42">
                  <c:v>9.4879999999999995</c:v>
                </c:pt>
                <c:pt idx="43">
                  <c:v>9.7070000000000007</c:v>
                </c:pt>
                <c:pt idx="44">
                  <c:v>9.907</c:v>
                </c:pt>
                <c:pt idx="45">
                  <c:v>10.091000000000001</c:v>
                </c:pt>
                <c:pt idx="46">
                  <c:v>10.260999999999999</c:v>
                </c:pt>
                <c:pt idx="47">
                  <c:v>10.417999999999999</c:v>
                </c:pt>
                <c:pt idx="48">
                  <c:v>10.565</c:v>
                </c:pt>
                <c:pt idx="49">
                  <c:v>10.702</c:v>
                </c:pt>
                <c:pt idx="50">
                  <c:v>10.95</c:v>
                </c:pt>
                <c:pt idx="51">
                  <c:v>11.221</c:v>
                </c:pt>
                <c:pt idx="52">
                  <c:v>11.456</c:v>
                </c:pt>
                <c:pt idx="53">
                  <c:v>11.663</c:v>
                </c:pt>
                <c:pt idx="54">
                  <c:v>11.852</c:v>
                </c:pt>
                <c:pt idx="55">
                  <c:v>12.015000000000001</c:v>
                </c:pt>
                <c:pt idx="56">
                  <c:v>12.155000000000001</c:v>
                </c:pt>
                <c:pt idx="57">
                  <c:v>12.292999999999999</c:v>
                </c:pt>
                <c:pt idx="58">
                  <c:v>12.408999999999999</c:v>
                </c:pt>
                <c:pt idx="59">
                  <c:v>12.623999999999999</c:v>
                </c:pt>
                <c:pt idx="60">
                  <c:v>12.73</c:v>
                </c:pt>
                <c:pt idx="61">
                  <c:v>12.776</c:v>
                </c:pt>
                <c:pt idx="62">
                  <c:v>12.85</c:v>
                </c:pt>
                <c:pt idx="63">
                  <c:v>12.937000000000001</c:v>
                </c:pt>
                <c:pt idx="64">
                  <c:v>13.028</c:v>
                </c:pt>
                <c:pt idx="65">
                  <c:v>13.209999999999999</c:v>
                </c:pt>
                <c:pt idx="66">
                  <c:v>13.381</c:v>
                </c:pt>
                <c:pt idx="67">
                  <c:v>13.513999999999999</c:v>
                </c:pt>
                <c:pt idx="68">
                  <c:v>13.613</c:v>
                </c:pt>
                <c:pt idx="69">
                  <c:v>13.677</c:v>
                </c:pt>
                <c:pt idx="70">
                  <c:v>13.72</c:v>
                </c:pt>
                <c:pt idx="71">
                  <c:v>13.738</c:v>
                </c:pt>
                <c:pt idx="72">
                  <c:v>13.742999999999999</c:v>
                </c:pt>
                <c:pt idx="73">
                  <c:v>13.738</c:v>
                </c:pt>
                <c:pt idx="74">
                  <c:v>13.726000000000001</c:v>
                </c:pt>
                <c:pt idx="75">
                  <c:v>13.709</c:v>
                </c:pt>
                <c:pt idx="76">
                  <c:v>13.667999999999999</c:v>
                </c:pt>
                <c:pt idx="77">
                  <c:v>13.615</c:v>
                </c:pt>
                <c:pt idx="78">
                  <c:v>13.568000000000001</c:v>
                </c:pt>
                <c:pt idx="79">
                  <c:v>13.534000000000001</c:v>
                </c:pt>
                <c:pt idx="80">
                  <c:v>13.512</c:v>
                </c:pt>
                <c:pt idx="81">
                  <c:v>13.501999999999999</c:v>
                </c:pt>
                <c:pt idx="82">
                  <c:v>13.504000000000001</c:v>
                </c:pt>
                <c:pt idx="83">
                  <c:v>13.513000000000002</c:v>
                </c:pt>
                <c:pt idx="84">
                  <c:v>13.532</c:v>
                </c:pt>
                <c:pt idx="85">
                  <c:v>13.583</c:v>
                </c:pt>
                <c:pt idx="86">
                  <c:v>13.647</c:v>
                </c:pt>
                <c:pt idx="87">
                  <c:v>13.715999999999999</c:v>
                </c:pt>
                <c:pt idx="88">
                  <c:v>13.783999999999999</c:v>
                </c:pt>
                <c:pt idx="89">
                  <c:v>13.847999999999999</c:v>
                </c:pt>
                <c:pt idx="90">
                  <c:v>13.904</c:v>
                </c:pt>
                <c:pt idx="91">
                  <c:v>13.991</c:v>
                </c:pt>
                <c:pt idx="92">
                  <c:v>14.044</c:v>
                </c:pt>
                <c:pt idx="93">
                  <c:v>14.067</c:v>
                </c:pt>
                <c:pt idx="94">
                  <c:v>14.064</c:v>
                </c:pt>
                <c:pt idx="95">
                  <c:v>14.042999999999999</c:v>
                </c:pt>
                <c:pt idx="96">
                  <c:v>14.010999999999999</c:v>
                </c:pt>
                <c:pt idx="97">
                  <c:v>13.972</c:v>
                </c:pt>
                <c:pt idx="98">
                  <c:v>13.932</c:v>
                </c:pt>
                <c:pt idx="99">
                  <c:v>13.895</c:v>
                </c:pt>
                <c:pt idx="100">
                  <c:v>13.863</c:v>
                </c:pt>
                <c:pt idx="101">
                  <c:v>13.844999999999999</c:v>
                </c:pt>
                <c:pt idx="102">
                  <c:v>13.823</c:v>
                </c:pt>
                <c:pt idx="103">
                  <c:v>13.886000000000001</c:v>
                </c:pt>
                <c:pt idx="104">
                  <c:v>14.025</c:v>
                </c:pt>
                <c:pt idx="105">
                  <c:v>14.253</c:v>
                </c:pt>
                <c:pt idx="106">
                  <c:v>14.564</c:v>
                </c:pt>
                <c:pt idx="107">
                  <c:v>14.952999999999999</c:v>
                </c:pt>
                <c:pt idx="108">
                  <c:v>15.408000000000001</c:v>
                </c:pt>
                <c:pt idx="109">
                  <c:v>15.904999999999999</c:v>
                </c:pt>
                <c:pt idx="110">
                  <c:v>16.463999999999999</c:v>
                </c:pt>
                <c:pt idx="111">
                  <c:v>17.677</c:v>
                </c:pt>
                <c:pt idx="112">
                  <c:v>18.999000000000002</c:v>
                </c:pt>
                <c:pt idx="113">
                  <c:v>20.381999999999998</c:v>
                </c:pt>
                <c:pt idx="114">
                  <c:v>21.803000000000001</c:v>
                </c:pt>
                <c:pt idx="115">
                  <c:v>23.216999999999999</c:v>
                </c:pt>
                <c:pt idx="116">
                  <c:v>24.631999999999998</c:v>
                </c:pt>
                <c:pt idx="117">
                  <c:v>27.388999999999999</c:v>
                </c:pt>
                <c:pt idx="118">
                  <c:v>30.012999999999998</c:v>
                </c:pt>
                <c:pt idx="119">
                  <c:v>32.466000000000001</c:v>
                </c:pt>
                <c:pt idx="120">
                  <c:v>34.763999999999996</c:v>
                </c:pt>
                <c:pt idx="121">
                  <c:v>36.902999999999999</c:v>
                </c:pt>
                <c:pt idx="122">
                  <c:v>38.892199999999995</c:v>
                </c:pt>
                <c:pt idx="123">
                  <c:v>40.738400000000006</c:v>
                </c:pt>
                <c:pt idx="124">
                  <c:v>42.450699999999998</c:v>
                </c:pt>
                <c:pt idx="125">
                  <c:v>44.058199999999999</c:v>
                </c:pt>
                <c:pt idx="126">
                  <c:v>45.559899999999999</c:v>
                </c:pt>
                <c:pt idx="127">
                  <c:v>46.955300000000001</c:v>
                </c:pt>
                <c:pt idx="128">
                  <c:v>49.505099999999999</c:v>
                </c:pt>
                <c:pt idx="129">
                  <c:v>52.283000000000001</c:v>
                </c:pt>
                <c:pt idx="130">
                  <c:v>54.7117</c:v>
                </c:pt>
                <c:pt idx="131">
                  <c:v>56.838699999999996</c:v>
                </c:pt>
                <c:pt idx="132">
                  <c:v>58.722000000000001</c:v>
                </c:pt>
                <c:pt idx="133">
                  <c:v>60.410200000000003</c:v>
                </c:pt>
                <c:pt idx="134">
                  <c:v>61.922499999999999</c:v>
                </c:pt>
                <c:pt idx="135">
                  <c:v>63.308</c:v>
                </c:pt>
                <c:pt idx="136">
                  <c:v>64.556300000000007</c:v>
                </c:pt>
                <c:pt idx="137">
                  <c:v>66.759299999999996</c:v>
                </c:pt>
                <c:pt idx="138">
                  <c:v>68.8489</c:v>
                </c:pt>
                <c:pt idx="139">
                  <c:v>70.453500000000005</c:v>
                </c:pt>
                <c:pt idx="140">
                  <c:v>71.681799999999996</c:v>
                </c:pt>
                <c:pt idx="141">
                  <c:v>72.913200000000003</c:v>
                </c:pt>
                <c:pt idx="142">
                  <c:v>73.977000000000004</c:v>
                </c:pt>
                <c:pt idx="143">
                  <c:v>75.73</c:v>
                </c:pt>
                <c:pt idx="144">
                  <c:v>77.078500000000005</c:v>
                </c:pt>
                <c:pt idx="145">
                  <c:v>78.120900000000006</c:v>
                </c:pt>
                <c:pt idx="146">
                  <c:v>78.916299999999993</c:v>
                </c:pt>
                <c:pt idx="147">
                  <c:v>79.523799999999994</c:v>
                </c:pt>
                <c:pt idx="148">
                  <c:v>79.973099999999988</c:v>
                </c:pt>
                <c:pt idx="149">
                  <c:v>80.293800000000005</c:v>
                </c:pt>
                <c:pt idx="150">
                  <c:v>80.505700000000004</c:v>
                </c:pt>
                <c:pt idx="151">
                  <c:v>80.618399999999994</c:v>
                </c:pt>
                <c:pt idx="152">
                  <c:v>80.662000000000006</c:v>
                </c:pt>
                <c:pt idx="153">
                  <c:v>80.636200000000002</c:v>
                </c:pt>
                <c:pt idx="154">
                  <c:v>80.396200000000007</c:v>
                </c:pt>
                <c:pt idx="155">
                  <c:v>79.856010000000012</c:v>
                </c:pt>
                <c:pt idx="156">
                  <c:v>79.107709999999997</c:v>
                </c:pt>
                <c:pt idx="157">
                  <c:v>78.200810000000004</c:v>
                </c:pt>
                <c:pt idx="158">
                  <c:v>77.184969999999993</c:v>
                </c:pt>
                <c:pt idx="159">
                  <c:v>76.089959999999991</c:v>
                </c:pt>
                <c:pt idx="160">
                  <c:v>74.945619999999991</c:v>
                </c:pt>
                <c:pt idx="161">
                  <c:v>73.771809999999988</c:v>
                </c:pt>
                <c:pt idx="162">
                  <c:v>72.578440000000001</c:v>
                </c:pt>
                <c:pt idx="163">
                  <c:v>70.232760000000013</c:v>
                </c:pt>
                <c:pt idx="164">
                  <c:v>67.998130000000003</c:v>
                </c:pt>
                <c:pt idx="165">
                  <c:v>65.944290000000009</c:v>
                </c:pt>
                <c:pt idx="166">
                  <c:v>64.121039999999994</c:v>
                </c:pt>
                <c:pt idx="167">
                  <c:v>62.55827</c:v>
                </c:pt>
                <c:pt idx="168">
                  <c:v>61.275860000000002</c:v>
                </c:pt>
                <c:pt idx="169">
                  <c:v>58.001889999999996</c:v>
                </c:pt>
                <c:pt idx="170">
                  <c:v>54.938749999999999</c:v>
                </c:pt>
                <c:pt idx="171">
                  <c:v>52.236200000000004</c:v>
                </c:pt>
                <c:pt idx="172">
                  <c:v>49.824079999999995</c:v>
                </c:pt>
                <c:pt idx="173">
                  <c:v>47.6723</c:v>
                </c:pt>
                <c:pt idx="174">
                  <c:v>45.720770000000002</c:v>
                </c:pt>
                <c:pt idx="175">
                  <c:v>43.959449999999997</c:v>
                </c:pt>
                <c:pt idx="176">
                  <c:v>42.358290000000004</c:v>
                </c:pt>
                <c:pt idx="177">
                  <c:v>40.897280000000002</c:v>
                </c:pt>
                <c:pt idx="178">
                  <c:v>39.556370000000001</c:v>
                </c:pt>
                <c:pt idx="179">
                  <c:v>38.325560000000003</c:v>
                </c:pt>
                <c:pt idx="180">
                  <c:v>36.124159999999996</c:v>
                </c:pt>
                <c:pt idx="181">
                  <c:v>33.802749999999996</c:v>
                </c:pt>
                <c:pt idx="182">
                  <c:v>31.831600000000002</c:v>
                </c:pt>
                <c:pt idx="183">
                  <c:v>30.150649999999999</c:v>
                </c:pt>
                <c:pt idx="184">
                  <c:v>28.689855999999999</c:v>
                </c:pt>
                <c:pt idx="185">
                  <c:v>27.409172999999999</c:v>
                </c:pt>
                <c:pt idx="186">
                  <c:v>26.288583000000003</c:v>
                </c:pt>
                <c:pt idx="187">
                  <c:v>25.288067000000002</c:v>
                </c:pt>
                <c:pt idx="188">
                  <c:v>24.397612000000002</c:v>
                </c:pt>
                <c:pt idx="189">
                  <c:v>22.866847</c:v>
                </c:pt>
                <c:pt idx="190">
                  <c:v>21.606226000000003</c:v>
                </c:pt>
                <c:pt idx="191">
                  <c:v>20.545712999999999</c:v>
                </c:pt>
                <c:pt idx="192">
                  <c:v>19.645282000000002</c:v>
                </c:pt>
                <c:pt idx="193">
                  <c:v>18.874912999999999</c:v>
                </c:pt>
                <c:pt idx="194">
                  <c:v>18.204594999999998</c:v>
                </c:pt>
                <c:pt idx="195">
                  <c:v>17.104071000000001</c:v>
                </c:pt>
                <c:pt idx="196">
                  <c:v>16.223658999999998</c:v>
                </c:pt>
                <c:pt idx="197">
                  <c:v>15.523325</c:v>
                </c:pt>
                <c:pt idx="198">
                  <c:v>14.953049</c:v>
                </c:pt>
                <c:pt idx="199">
                  <c:v>14.472817000000001</c:v>
                </c:pt>
                <c:pt idx="200">
                  <c:v>14.072620000000001</c:v>
                </c:pt>
                <c:pt idx="201">
                  <c:v>13.732449000000001</c:v>
                </c:pt>
                <c:pt idx="202">
                  <c:v>13.442299</c:v>
                </c:pt>
                <c:pt idx="203">
                  <c:v>13.182167999999999</c:v>
                </c:pt>
                <c:pt idx="204">
                  <c:v>12.972051</c:v>
                </c:pt>
                <c:pt idx="205">
                  <c:v>12.781946999999999</c:v>
                </c:pt>
                <c:pt idx="206">
                  <c:v>12.461769</c:v>
                </c:pt>
                <c:pt idx="207">
                  <c:v>12.171588</c:v>
                </c:pt>
                <c:pt idx="208">
                  <c:v>12.051508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60E-4E13-BFEA-C674D039E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22232"/>
        <c:axId val="639828112"/>
      </c:scatterChart>
      <c:valAx>
        <c:axId val="63982223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28112"/>
        <c:crosses val="autoZero"/>
        <c:crossBetween val="midCat"/>
        <c:majorUnit val="10"/>
      </c:valAx>
      <c:valAx>
        <c:axId val="639828112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2223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934128569749676"/>
          <c:y val="0.31356847954135397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'srim238U_BaFe2(As,P)2'!$P$5</c:f>
          <c:strCache>
            <c:ptCount val="1"/>
            <c:pt idx="0">
              <c:v>srim238U_BaFe2(As,P)2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'srim238U_BaFe2(As,P)2'!$D$20:$D$228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'srim238U_BaFe2(As,P)2'!$J$20:$J$228</c:f>
              <c:numCache>
                <c:formatCode>0.000</c:formatCode>
                <c:ptCount val="209"/>
                <c:pt idx="0">
                  <c:v>3.4000000000000002E-3</c:v>
                </c:pt>
                <c:pt idx="1">
                  <c:v>3.5000000000000005E-3</c:v>
                </c:pt>
                <c:pt idx="2">
                  <c:v>3.6999999999999997E-3</c:v>
                </c:pt>
                <c:pt idx="3">
                  <c:v>3.8E-3</c:v>
                </c:pt>
                <c:pt idx="4">
                  <c:v>3.8999999999999998E-3</c:v>
                </c:pt>
                <c:pt idx="5">
                  <c:v>4.0000000000000001E-3</c:v>
                </c:pt>
                <c:pt idx="6">
                  <c:v>4.1000000000000003E-3</c:v>
                </c:pt>
                <c:pt idx="7">
                  <c:v>4.3999999999999994E-3</c:v>
                </c:pt>
                <c:pt idx="8">
                  <c:v>4.5999999999999999E-3</c:v>
                </c:pt>
                <c:pt idx="9">
                  <c:v>4.8000000000000004E-3</c:v>
                </c:pt>
                <c:pt idx="10">
                  <c:v>5.0000000000000001E-3</c:v>
                </c:pt>
                <c:pt idx="11">
                  <c:v>5.0999999999999995E-3</c:v>
                </c:pt>
                <c:pt idx="12">
                  <c:v>5.3E-3</c:v>
                </c:pt>
                <c:pt idx="13">
                  <c:v>5.7000000000000002E-3</c:v>
                </c:pt>
                <c:pt idx="14">
                  <c:v>6.0000000000000001E-3</c:v>
                </c:pt>
                <c:pt idx="15">
                  <c:v>6.3E-3</c:v>
                </c:pt>
                <c:pt idx="16">
                  <c:v>6.6E-3</c:v>
                </c:pt>
                <c:pt idx="17">
                  <c:v>6.9000000000000008E-3</c:v>
                </c:pt>
                <c:pt idx="18">
                  <c:v>7.0999999999999995E-3</c:v>
                </c:pt>
                <c:pt idx="19">
                  <c:v>7.3999999999999995E-3</c:v>
                </c:pt>
                <c:pt idx="20">
                  <c:v>7.7000000000000002E-3</c:v>
                </c:pt>
                <c:pt idx="21">
                  <c:v>7.9000000000000008E-3</c:v>
                </c:pt>
                <c:pt idx="22">
                  <c:v>8.2000000000000007E-3</c:v>
                </c:pt>
                <c:pt idx="23">
                  <c:v>8.4000000000000012E-3</c:v>
                </c:pt>
                <c:pt idx="24">
                  <c:v>8.8999999999999999E-3</c:v>
                </c:pt>
                <c:pt idx="25">
                  <c:v>9.4000000000000004E-3</c:v>
                </c:pt>
                <c:pt idx="26">
                  <c:v>0.01</c:v>
                </c:pt>
                <c:pt idx="27">
                  <c:v>1.0499999999999999E-2</c:v>
                </c:pt>
                <c:pt idx="28">
                  <c:v>1.0999999999999999E-2</c:v>
                </c:pt>
                <c:pt idx="29">
                  <c:v>1.15E-2</c:v>
                </c:pt>
                <c:pt idx="30">
                  <c:v>1.2E-2</c:v>
                </c:pt>
                <c:pt idx="31">
                  <c:v>1.24E-2</c:v>
                </c:pt>
                <c:pt idx="32">
                  <c:v>1.29E-2</c:v>
                </c:pt>
                <c:pt idx="33">
                  <c:v>1.3800000000000002E-2</c:v>
                </c:pt>
                <c:pt idx="34">
                  <c:v>1.4599999999999998E-2</c:v>
                </c:pt>
                <c:pt idx="35">
                  <c:v>1.55E-2</c:v>
                </c:pt>
                <c:pt idx="36">
                  <c:v>1.6300000000000002E-2</c:v>
                </c:pt>
                <c:pt idx="37">
                  <c:v>1.7100000000000001E-2</c:v>
                </c:pt>
                <c:pt idx="38">
                  <c:v>1.78E-2</c:v>
                </c:pt>
                <c:pt idx="39">
                  <c:v>1.9300000000000001E-2</c:v>
                </c:pt>
                <c:pt idx="40">
                  <c:v>2.0799999999999999E-2</c:v>
                </c:pt>
                <c:pt idx="41">
                  <c:v>2.2200000000000001E-2</c:v>
                </c:pt>
                <c:pt idx="42">
                  <c:v>2.3599999999999999E-2</c:v>
                </c:pt>
                <c:pt idx="43">
                  <c:v>2.5000000000000001E-2</c:v>
                </c:pt>
                <c:pt idx="44">
                  <c:v>2.63E-2</c:v>
                </c:pt>
                <c:pt idx="45">
                  <c:v>2.7600000000000003E-2</c:v>
                </c:pt>
                <c:pt idx="46">
                  <c:v>2.8899999999999999E-2</c:v>
                </c:pt>
                <c:pt idx="47">
                  <c:v>3.0199999999999998E-2</c:v>
                </c:pt>
                <c:pt idx="48">
                  <c:v>3.1399999999999997E-2</c:v>
                </c:pt>
                <c:pt idx="49">
                  <c:v>3.27E-2</c:v>
                </c:pt>
                <c:pt idx="50">
                  <c:v>3.5099999999999999E-2</c:v>
                </c:pt>
                <c:pt idx="51">
                  <c:v>3.8100000000000002E-2</c:v>
                </c:pt>
                <c:pt idx="52">
                  <c:v>4.0999999999999995E-2</c:v>
                </c:pt>
                <c:pt idx="53">
                  <c:v>4.3900000000000002E-2</c:v>
                </c:pt>
                <c:pt idx="54">
                  <c:v>4.6800000000000001E-2</c:v>
                </c:pt>
                <c:pt idx="55">
                  <c:v>4.9599999999999998E-2</c:v>
                </c:pt>
                <c:pt idx="56">
                  <c:v>5.2400000000000002E-2</c:v>
                </c:pt>
                <c:pt idx="57">
                  <c:v>5.5100000000000003E-2</c:v>
                </c:pt>
                <c:pt idx="58">
                  <c:v>5.7899999999999993E-2</c:v>
                </c:pt>
                <c:pt idx="59">
                  <c:v>6.3299999999999995E-2</c:v>
                </c:pt>
                <c:pt idx="60">
                  <c:v>6.8700000000000011E-2</c:v>
                </c:pt>
                <c:pt idx="61">
                  <c:v>7.3999999999999996E-2</c:v>
                </c:pt>
                <c:pt idx="62">
                  <c:v>7.9399999999999998E-2</c:v>
                </c:pt>
                <c:pt idx="63">
                  <c:v>8.4699999999999998E-2</c:v>
                </c:pt>
                <c:pt idx="64">
                  <c:v>0.09</c:v>
                </c:pt>
                <c:pt idx="65">
                  <c:v>0.10049999999999999</c:v>
                </c:pt>
                <c:pt idx="66">
                  <c:v>0.11100000000000002</c:v>
                </c:pt>
                <c:pt idx="67">
                  <c:v>0.12130000000000001</c:v>
                </c:pt>
                <c:pt idx="68">
                  <c:v>0.13159999999999999</c:v>
                </c:pt>
                <c:pt idx="69">
                  <c:v>0.1419</c:v>
                </c:pt>
                <c:pt idx="70">
                  <c:v>0.1522</c:v>
                </c:pt>
                <c:pt idx="71">
                  <c:v>0.16250000000000001</c:v>
                </c:pt>
                <c:pt idx="72">
                  <c:v>0.17270000000000002</c:v>
                </c:pt>
                <c:pt idx="73">
                  <c:v>0.183</c:v>
                </c:pt>
                <c:pt idx="74">
                  <c:v>0.19339999999999999</c:v>
                </c:pt>
                <c:pt idx="75">
                  <c:v>0.20369999999999999</c:v>
                </c:pt>
                <c:pt idx="76">
                  <c:v>0.22459999999999999</c:v>
                </c:pt>
                <c:pt idx="77">
                  <c:v>0.25080000000000002</c:v>
                </c:pt>
                <c:pt idx="78">
                  <c:v>0.27729999999999999</c:v>
                </c:pt>
                <c:pt idx="79">
                  <c:v>0.3039</c:v>
                </c:pt>
                <c:pt idx="80">
                  <c:v>0.3306</c:v>
                </c:pt>
                <c:pt idx="81">
                  <c:v>0.3574</c:v>
                </c:pt>
                <c:pt idx="82">
                  <c:v>0.38429999999999997</c:v>
                </c:pt>
                <c:pt idx="83">
                  <c:v>0.41130000000000005</c:v>
                </c:pt>
                <c:pt idx="84">
                  <c:v>0.43830000000000002</c:v>
                </c:pt>
                <c:pt idx="85">
                  <c:v>0.49230000000000002</c:v>
                </c:pt>
                <c:pt idx="86">
                  <c:v>0.54620000000000002</c:v>
                </c:pt>
                <c:pt idx="87">
                  <c:v>0.6</c:v>
                </c:pt>
                <c:pt idx="88">
                  <c:v>0.65380000000000005</c:v>
                </c:pt>
                <c:pt idx="89">
                  <c:v>0.70740000000000003</c:v>
                </c:pt>
                <c:pt idx="90">
                  <c:v>0.76090000000000002</c:v>
                </c:pt>
                <c:pt idx="91">
                  <c:v>0.86780000000000013</c:v>
                </c:pt>
                <c:pt idx="92">
                  <c:v>0.97449999999999992</c:v>
                </c:pt>
                <c:pt idx="93" formatCode="0.00">
                  <c:v>1.08</c:v>
                </c:pt>
                <c:pt idx="94" formatCode="0.00">
                  <c:v>1.19</c:v>
                </c:pt>
                <c:pt idx="95" formatCode="0.00">
                  <c:v>1.3</c:v>
                </c:pt>
                <c:pt idx="96" formatCode="0.00">
                  <c:v>1.4</c:v>
                </c:pt>
                <c:pt idx="97" formatCode="0.00">
                  <c:v>1.51</c:v>
                </c:pt>
                <c:pt idx="98" formatCode="0.00">
                  <c:v>1.62</c:v>
                </c:pt>
                <c:pt idx="99" formatCode="0.00">
                  <c:v>1.73</c:v>
                </c:pt>
                <c:pt idx="100" formatCode="0.00">
                  <c:v>1.84</c:v>
                </c:pt>
                <c:pt idx="101" formatCode="0.00">
                  <c:v>1.95</c:v>
                </c:pt>
                <c:pt idx="102" formatCode="0.00">
                  <c:v>2.17</c:v>
                </c:pt>
                <c:pt idx="103" formatCode="0.00">
                  <c:v>2.4500000000000002</c:v>
                </c:pt>
                <c:pt idx="104" formatCode="0.00">
                  <c:v>2.72</c:v>
                </c:pt>
                <c:pt idx="105" formatCode="0.00">
                  <c:v>3</c:v>
                </c:pt>
                <c:pt idx="106" formatCode="0.00">
                  <c:v>3.26</c:v>
                </c:pt>
                <c:pt idx="107" formatCode="0.00">
                  <c:v>3.53</c:v>
                </c:pt>
                <c:pt idx="108" formatCode="0.00">
                  <c:v>3.78</c:v>
                </c:pt>
                <c:pt idx="109" formatCode="0.00">
                  <c:v>4.03</c:v>
                </c:pt>
                <c:pt idx="110" formatCode="0.00">
                  <c:v>4.2699999999999996</c:v>
                </c:pt>
                <c:pt idx="111" formatCode="0.00">
                  <c:v>4.72</c:v>
                </c:pt>
                <c:pt idx="112" formatCode="0.00">
                  <c:v>5.15</c:v>
                </c:pt>
                <c:pt idx="113" formatCode="0.00">
                  <c:v>5.55</c:v>
                </c:pt>
                <c:pt idx="114" formatCode="0.00">
                  <c:v>5.92</c:v>
                </c:pt>
                <c:pt idx="115" formatCode="0.00">
                  <c:v>6.26</c:v>
                </c:pt>
                <c:pt idx="116" formatCode="0.00">
                  <c:v>6.59</c:v>
                </c:pt>
                <c:pt idx="117" formatCode="0.00">
                  <c:v>7.2</c:v>
                </c:pt>
                <c:pt idx="118" formatCode="0.00">
                  <c:v>7.74</c:v>
                </c:pt>
                <c:pt idx="119" formatCode="0.00">
                  <c:v>8.25</c:v>
                </c:pt>
                <c:pt idx="120" formatCode="0.00">
                  <c:v>8.7200000000000006</c:v>
                </c:pt>
                <c:pt idx="121" formatCode="0.00">
                  <c:v>9.16</c:v>
                </c:pt>
                <c:pt idx="122" formatCode="0.00">
                  <c:v>9.58</c:v>
                </c:pt>
                <c:pt idx="123" formatCode="0.00">
                  <c:v>9.9700000000000006</c:v>
                </c:pt>
                <c:pt idx="124" formatCode="0.00">
                  <c:v>10.35</c:v>
                </c:pt>
                <c:pt idx="125" formatCode="0.00">
                  <c:v>10.72</c:v>
                </c:pt>
                <c:pt idx="126" formatCode="0.00">
                  <c:v>11.07</c:v>
                </c:pt>
                <c:pt idx="127" formatCode="0.00">
                  <c:v>11.42</c:v>
                </c:pt>
                <c:pt idx="128" formatCode="0.00">
                  <c:v>12.07</c:v>
                </c:pt>
                <c:pt idx="129" formatCode="0.00">
                  <c:v>12.85</c:v>
                </c:pt>
                <c:pt idx="130" formatCode="0.00">
                  <c:v>13.6</c:v>
                </c:pt>
                <c:pt idx="131" formatCode="0.00">
                  <c:v>14.31</c:v>
                </c:pt>
                <c:pt idx="132" formatCode="0.00">
                  <c:v>15</c:v>
                </c:pt>
                <c:pt idx="133" formatCode="0.00">
                  <c:v>15.66</c:v>
                </c:pt>
                <c:pt idx="134" formatCode="0.00">
                  <c:v>16.309999999999999</c:v>
                </c:pt>
                <c:pt idx="135" formatCode="0.00">
                  <c:v>16.95</c:v>
                </c:pt>
                <c:pt idx="136" formatCode="0.00">
                  <c:v>17.57</c:v>
                </c:pt>
                <c:pt idx="137" formatCode="0.00">
                  <c:v>18.78</c:v>
                </c:pt>
                <c:pt idx="138" formatCode="0.00">
                  <c:v>19.96</c:v>
                </c:pt>
                <c:pt idx="139" formatCode="0.00">
                  <c:v>21.1</c:v>
                </c:pt>
                <c:pt idx="140" formatCode="0.00">
                  <c:v>22.22</c:v>
                </c:pt>
                <c:pt idx="141" formatCode="0.00">
                  <c:v>23.32</c:v>
                </c:pt>
                <c:pt idx="142" formatCode="0.00">
                  <c:v>24.41</c:v>
                </c:pt>
                <c:pt idx="143" formatCode="0.00">
                  <c:v>26.54</c:v>
                </c:pt>
                <c:pt idx="144" formatCode="0.00">
                  <c:v>28.62</c:v>
                </c:pt>
                <c:pt idx="145" formatCode="0.00">
                  <c:v>30.67</c:v>
                </c:pt>
                <c:pt idx="146" formatCode="0.00">
                  <c:v>32.700000000000003</c:v>
                </c:pt>
                <c:pt idx="147" formatCode="0.00">
                  <c:v>34.72</c:v>
                </c:pt>
                <c:pt idx="148" formatCode="0.00">
                  <c:v>36.71</c:v>
                </c:pt>
                <c:pt idx="149" formatCode="0.00">
                  <c:v>38.700000000000003</c:v>
                </c:pt>
                <c:pt idx="150" formatCode="0.00">
                  <c:v>40.69</c:v>
                </c:pt>
                <c:pt idx="151" formatCode="0.00">
                  <c:v>42.67</c:v>
                </c:pt>
                <c:pt idx="152" formatCode="0.00">
                  <c:v>44.64</c:v>
                </c:pt>
                <c:pt idx="153" formatCode="0.00">
                  <c:v>46.62</c:v>
                </c:pt>
                <c:pt idx="154" formatCode="0.00">
                  <c:v>50.58</c:v>
                </c:pt>
                <c:pt idx="155" formatCode="0.00">
                  <c:v>55.56</c:v>
                </c:pt>
                <c:pt idx="156" formatCode="0.00">
                  <c:v>60.57</c:v>
                </c:pt>
                <c:pt idx="157" formatCode="0.00">
                  <c:v>65.64</c:v>
                </c:pt>
                <c:pt idx="158" formatCode="0.00">
                  <c:v>70.77</c:v>
                </c:pt>
                <c:pt idx="159" formatCode="0.00">
                  <c:v>75.97</c:v>
                </c:pt>
                <c:pt idx="160" formatCode="0.00">
                  <c:v>81.25</c:v>
                </c:pt>
                <c:pt idx="161" formatCode="0.00">
                  <c:v>86.62</c:v>
                </c:pt>
                <c:pt idx="162" formatCode="0.00">
                  <c:v>92.06</c:v>
                </c:pt>
                <c:pt idx="163" formatCode="0.00">
                  <c:v>103.23</c:v>
                </c:pt>
                <c:pt idx="164" formatCode="0.00">
                  <c:v>114.78</c:v>
                </c:pt>
                <c:pt idx="165" formatCode="0.00">
                  <c:v>126.68</c:v>
                </c:pt>
                <c:pt idx="166" formatCode="0.00">
                  <c:v>138.94999999999999</c:v>
                </c:pt>
                <c:pt idx="167" formatCode="0.00">
                  <c:v>151.54</c:v>
                </c:pt>
                <c:pt idx="168" formatCode="0.00">
                  <c:v>164.42</c:v>
                </c:pt>
                <c:pt idx="169" formatCode="0.00">
                  <c:v>191.19</c:v>
                </c:pt>
                <c:pt idx="170" formatCode="0.00">
                  <c:v>219.45</c:v>
                </c:pt>
                <c:pt idx="171" formatCode="0.00">
                  <c:v>249.23</c:v>
                </c:pt>
                <c:pt idx="172" formatCode="0.00">
                  <c:v>280.5</c:v>
                </c:pt>
                <c:pt idx="173" formatCode="0.00">
                  <c:v>313.23</c:v>
                </c:pt>
                <c:pt idx="174" formatCode="0.00">
                  <c:v>347.41</c:v>
                </c:pt>
                <c:pt idx="175" formatCode="0.00">
                  <c:v>382.99</c:v>
                </c:pt>
                <c:pt idx="176" formatCode="0.00">
                  <c:v>419.95</c:v>
                </c:pt>
                <c:pt idx="177" formatCode="0.00">
                  <c:v>458.28</c:v>
                </c:pt>
                <c:pt idx="178" formatCode="0.00">
                  <c:v>497.94</c:v>
                </c:pt>
                <c:pt idx="179" formatCode="0.00">
                  <c:v>538.91</c:v>
                </c:pt>
                <c:pt idx="180" formatCode="0.00">
                  <c:v>624.66999999999996</c:v>
                </c:pt>
                <c:pt idx="181" formatCode="0.00">
                  <c:v>738.82</c:v>
                </c:pt>
                <c:pt idx="182" formatCode="0.00">
                  <c:v>860.43</c:v>
                </c:pt>
                <c:pt idx="183" formatCode="0.00">
                  <c:v>989.19</c:v>
                </c:pt>
                <c:pt idx="184" formatCode="0.0">
                  <c:v>1120</c:v>
                </c:pt>
                <c:pt idx="185" formatCode="0.0">
                  <c:v>1270</c:v>
                </c:pt>
                <c:pt idx="186" formatCode="0.0">
                  <c:v>1420</c:v>
                </c:pt>
                <c:pt idx="187" formatCode="0.0">
                  <c:v>1570</c:v>
                </c:pt>
                <c:pt idx="188" formatCode="0.0">
                  <c:v>1730</c:v>
                </c:pt>
                <c:pt idx="189" formatCode="0.0">
                  <c:v>2070</c:v>
                </c:pt>
                <c:pt idx="190" formatCode="0.0">
                  <c:v>2430</c:v>
                </c:pt>
                <c:pt idx="191" formatCode="0.0">
                  <c:v>2810</c:v>
                </c:pt>
                <c:pt idx="192" formatCode="0.0">
                  <c:v>3200</c:v>
                </c:pt>
                <c:pt idx="193" formatCode="0.0">
                  <c:v>3620</c:v>
                </c:pt>
                <c:pt idx="194" formatCode="0.0">
                  <c:v>4050</c:v>
                </c:pt>
                <c:pt idx="195" formatCode="0.0">
                  <c:v>4950</c:v>
                </c:pt>
                <c:pt idx="196" formatCode="0.0">
                  <c:v>5910</c:v>
                </c:pt>
                <c:pt idx="197" formatCode="0.0">
                  <c:v>6910</c:v>
                </c:pt>
                <c:pt idx="198" formatCode="0.0">
                  <c:v>7960</c:v>
                </c:pt>
                <c:pt idx="199" formatCode="0.0">
                  <c:v>9050</c:v>
                </c:pt>
                <c:pt idx="200" formatCode="0.0">
                  <c:v>10160</c:v>
                </c:pt>
                <c:pt idx="201" formatCode="0.0">
                  <c:v>11310</c:v>
                </c:pt>
                <c:pt idx="202" formatCode="0.0">
                  <c:v>12490</c:v>
                </c:pt>
                <c:pt idx="203" formatCode="0.0">
                  <c:v>13680</c:v>
                </c:pt>
                <c:pt idx="204" formatCode="0.0">
                  <c:v>14900</c:v>
                </c:pt>
                <c:pt idx="205" formatCode="0.0">
                  <c:v>16140</c:v>
                </c:pt>
                <c:pt idx="206" formatCode="0.0">
                  <c:v>18670</c:v>
                </c:pt>
                <c:pt idx="207" formatCode="0.0">
                  <c:v>21910</c:v>
                </c:pt>
                <c:pt idx="208" formatCode="0.0">
                  <c:v>23620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C9-48AA-BD62-A6D6861E2593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'srim238U_BaFe2(As,P)2'!$D$20:$D$228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'srim238U_BaFe2(As,P)2'!$M$20:$M$228</c:f>
              <c:numCache>
                <c:formatCode>0.000</c:formatCode>
                <c:ptCount val="209"/>
                <c:pt idx="0">
                  <c:v>1.5E-3</c:v>
                </c:pt>
                <c:pt idx="1">
                  <c:v>1.6000000000000001E-3</c:v>
                </c:pt>
                <c:pt idx="2">
                  <c:v>1.6000000000000001E-3</c:v>
                </c:pt>
                <c:pt idx="3">
                  <c:v>1.7000000000000001E-3</c:v>
                </c:pt>
                <c:pt idx="4">
                  <c:v>1.7000000000000001E-3</c:v>
                </c:pt>
                <c:pt idx="5">
                  <c:v>1.8E-3</c:v>
                </c:pt>
                <c:pt idx="6">
                  <c:v>1.8E-3</c:v>
                </c:pt>
                <c:pt idx="7">
                  <c:v>1.9E-3</c:v>
                </c:pt>
                <c:pt idx="8">
                  <c:v>2E-3</c:v>
                </c:pt>
                <c:pt idx="9">
                  <c:v>2.1000000000000003E-3</c:v>
                </c:pt>
                <c:pt idx="10">
                  <c:v>2.1000000000000003E-3</c:v>
                </c:pt>
                <c:pt idx="11">
                  <c:v>2.1999999999999997E-3</c:v>
                </c:pt>
                <c:pt idx="12">
                  <c:v>2.3E-3</c:v>
                </c:pt>
                <c:pt idx="13">
                  <c:v>2.4000000000000002E-3</c:v>
                </c:pt>
                <c:pt idx="14">
                  <c:v>2.5000000000000001E-3</c:v>
                </c:pt>
                <c:pt idx="15">
                  <c:v>2.7000000000000001E-3</c:v>
                </c:pt>
                <c:pt idx="16">
                  <c:v>2.8E-3</c:v>
                </c:pt>
                <c:pt idx="17">
                  <c:v>2.9000000000000002E-3</c:v>
                </c:pt>
                <c:pt idx="18">
                  <c:v>3.0000000000000001E-3</c:v>
                </c:pt>
                <c:pt idx="19">
                  <c:v>3.0999999999999999E-3</c:v>
                </c:pt>
                <c:pt idx="20">
                  <c:v>3.2000000000000002E-3</c:v>
                </c:pt>
                <c:pt idx="21">
                  <c:v>3.3E-3</c:v>
                </c:pt>
                <c:pt idx="22">
                  <c:v>3.3E-3</c:v>
                </c:pt>
                <c:pt idx="23">
                  <c:v>3.4000000000000002E-3</c:v>
                </c:pt>
                <c:pt idx="24">
                  <c:v>3.5999999999999999E-3</c:v>
                </c:pt>
                <c:pt idx="25">
                  <c:v>3.8E-3</c:v>
                </c:pt>
                <c:pt idx="26">
                  <c:v>4.0000000000000001E-3</c:v>
                </c:pt>
                <c:pt idx="27">
                  <c:v>4.2000000000000006E-3</c:v>
                </c:pt>
                <c:pt idx="28">
                  <c:v>4.3E-3</c:v>
                </c:pt>
                <c:pt idx="29">
                  <c:v>4.4999999999999997E-3</c:v>
                </c:pt>
                <c:pt idx="30">
                  <c:v>4.5999999999999999E-3</c:v>
                </c:pt>
                <c:pt idx="31">
                  <c:v>4.8000000000000004E-3</c:v>
                </c:pt>
                <c:pt idx="32">
                  <c:v>4.8999999999999998E-3</c:v>
                </c:pt>
                <c:pt idx="33">
                  <c:v>5.1999999999999998E-3</c:v>
                </c:pt>
                <c:pt idx="34">
                  <c:v>5.4999999999999997E-3</c:v>
                </c:pt>
                <c:pt idx="35">
                  <c:v>5.8000000000000005E-3</c:v>
                </c:pt>
                <c:pt idx="36">
                  <c:v>6.0000000000000001E-3</c:v>
                </c:pt>
                <c:pt idx="37">
                  <c:v>6.3E-3</c:v>
                </c:pt>
                <c:pt idx="38">
                  <c:v>6.5000000000000006E-3</c:v>
                </c:pt>
                <c:pt idx="39">
                  <c:v>7.000000000000001E-3</c:v>
                </c:pt>
                <c:pt idx="40">
                  <c:v>7.3999999999999995E-3</c:v>
                </c:pt>
                <c:pt idx="41">
                  <c:v>7.7999999999999996E-3</c:v>
                </c:pt>
                <c:pt idx="42">
                  <c:v>8.2000000000000007E-3</c:v>
                </c:pt>
                <c:pt idx="43">
                  <c:v>8.6E-3</c:v>
                </c:pt>
                <c:pt idx="44">
                  <c:v>8.9999999999999993E-3</c:v>
                </c:pt>
                <c:pt idx="45">
                  <c:v>9.4000000000000004E-3</c:v>
                </c:pt>
                <c:pt idx="46">
                  <c:v>9.7999999999999997E-3</c:v>
                </c:pt>
                <c:pt idx="47">
                  <c:v>1.0100000000000001E-2</c:v>
                </c:pt>
                <c:pt idx="48">
                  <c:v>1.0499999999999999E-2</c:v>
                </c:pt>
                <c:pt idx="49">
                  <c:v>1.0800000000000001E-2</c:v>
                </c:pt>
                <c:pt idx="50">
                  <c:v>1.15E-2</c:v>
                </c:pt>
                <c:pt idx="51">
                  <c:v>1.23E-2</c:v>
                </c:pt>
                <c:pt idx="52">
                  <c:v>1.32E-2</c:v>
                </c:pt>
                <c:pt idx="53">
                  <c:v>1.3900000000000001E-2</c:v>
                </c:pt>
                <c:pt idx="54">
                  <c:v>1.47E-2</c:v>
                </c:pt>
                <c:pt idx="55">
                  <c:v>1.55E-2</c:v>
                </c:pt>
                <c:pt idx="56">
                  <c:v>1.6199999999999999E-2</c:v>
                </c:pt>
                <c:pt idx="57">
                  <c:v>1.6900000000000002E-2</c:v>
                </c:pt>
                <c:pt idx="58">
                  <c:v>1.7599999999999998E-2</c:v>
                </c:pt>
                <c:pt idx="59">
                  <c:v>1.9E-2</c:v>
                </c:pt>
                <c:pt idx="60">
                  <c:v>2.0399999999999998E-2</c:v>
                </c:pt>
                <c:pt idx="61">
                  <c:v>2.18E-2</c:v>
                </c:pt>
                <c:pt idx="62">
                  <c:v>2.3100000000000002E-2</c:v>
                </c:pt>
                <c:pt idx="63">
                  <c:v>2.4500000000000001E-2</c:v>
                </c:pt>
                <c:pt idx="64">
                  <c:v>2.58E-2</c:v>
                </c:pt>
                <c:pt idx="65">
                  <c:v>2.8399999999999998E-2</c:v>
                </c:pt>
                <c:pt idx="66">
                  <c:v>3.09E-2</c:v>
                </c:pt>
                <c:pt idx="67">
                  <c:v>3.3399999999999999E-2</c:v>
                </c:pt>
                <c:pt idx="68">
                  <c:v>3.5799999999999998E-2</c:v>
                </c:pt>
                <c:pt idx="69">
                  <c:v>3.8100000000000002E-2</c:v>
                </c:pt>
                <c:pt idx="70">
                  <c:v>4.0500000000000001E-2</c:v>
                </c:pt>
                <c:pt idx="71">
                  <c:v>4.2799999999999998E-2</c:v>
                </c:pt>
                <c:pt idx="72">
                  <c:v>4.4999999999999998E-2</c:v>
                </c:pt>
                <c:pt idx="73">
                  <c:v>4.7299999999999995E-2</c:v>
                </c:pt>
                <c:pt idx="74">
                  <c:v>4.9500000000000002E-2</c:v>
                </c:pt>
                <c:pt idx="75">
                  <c:v>5.1799999999999999E-2</c:v>
                </c:pt>
                <c:pt idx="76">
                  <c:v>5.6200000000000007E-2</c:v>
                </c:pt>
                <c:pt idx="77">
                  <c:v>6.1699999999999998E-2</c:v>
                </c:pt>
                <c:pt idx="78">
                  <c:v>6.7000000000000004E-2</c:v>
                </c:pt>
                <c:pt idx="79">
                  <c:v>7.2300000000000003E-2</c:v>
                </c:pt>
                <c:pt idx="80">
                  <c:v>7.7499999999999999E-2</c:v>
                </c:pt>
                <c:pt idx="81">
                  <c:v>8.2599999999999993E-2</c:v>
                </c:pt>
                <c:pt idx="82">
                  <c:v>8.7599999999999997E-2</c:v>
                </c:pt>
                <c:pt idx="83">
                  <c:v>9.2499999999999999E-2</c:v>
                </c:pt>
                <c:pt idx="84">
                  <c:v>9.7299999999999998E-2</c:v>
                </c:pt>
                <c:pt idx="85">
                  <c:v>0.10669999999999999</c:v>
                </c:pt>
                <c:pt idx="86">
                  <c:v>0.1157</c:v>
                </c:pt>
                <c:pt idx="87">
                  <c:v>0.12430000000000001</c:v>
                </c:pt>
                <c:pt idx="88">
                  <c:v>0.13269999999999998</c:v>
                </c:pt>
                <c:pt idx="89">
                  <c:v>0.14069999999999999</c:v>
                </c:pt>
                <c:pt idx="90">
                  <c:v>0.14850000000000002</c:v>
                </c:pt>
                <c:pt idx="91">
                  <c:v>0.1636</c:v>
                </c:pt>
                <c:pt idx="92">
                  <c:v>0.17780000000000001</c:v>
                </c:pt>
                <c:pt idx="93">
                  <c:v>0.19139999999999999</c:v>
                </c:pt>
                <c:pt idx="94">
                  <c:v>0.2044</c:v>
                </c:pt>
                <c:pt idx="95">
                  <c:v>0.217</c:v>
                </c:pt>
                <c:pt idx="96">
                  <c:v>0.2291</c:v>
                </c:pt>
                <c:pt idx="97">
                  <c:v>0.24089999999999998</c:v>
                </c:pt>
                <c:pt idx="98">
                  <c:v>0.25240000000000001</c:v>
                </c:pt>
                <c:pt idx="99">
                  <c:v>0.2636</c:v>
                </c:pt>
                <c:pt idx="100">
                  <c:v>0.27450000000000002</c:v>
                </c:pt>
                <c:pt idx="101">
                  <c:v>0.28520000000000001</c:v>
                </c:pt>
                <c:pt idx="102">
                  <c:v>0.30649999999999999</c:v>
                </c:pt>
                <c:pt idx="103">
                  <c:v>0.33210000000000001</c:v>
                </c:pt>
                <c:pt idx="104">
                  <c:v>0.35599999999999998</c:v>
                </c:pt>
                <c:pt idx="105">
                  <c:v>0.37829999999999997</c:v>
                </c:pt>
                <c:pt idx="106">
                  <c:v>0.39900000000000002</c:v>
                </c:pt>
                <c:pt idx="107">
                  <c:v>0.41810000000000003</c:v>
                </c:pt>
                <c:pt idx="108">
                  <c:v>0.43559999999999999</c:v>
                </c:pt>
                <c:pt idx="109">
                  <c:v>0.45170000000000005</c:v>
                </c:pt>
                <c:pt idx="110">
                  <c:v>0.46650000000000003</c:v>
                </c:pt>
                <c:pt idx="111">
                  <c:v>0.49429999999999996</c:v>
                </c:pt>
                <c:pt idx="112">
                  <c:v>0.51769999999999994</c:v>
                </c:pt>
                <c:pt idx="113">
                  <c:v>0.53739999999999999</c:v>
                </c:pt>
                <c:pt idx="114">
                  <c:v>0.55410000000000004</c:v>
                </c:pt>
                <c:pt idx="115">
                  <c:v>0.56850000000000001</c:v>
                </c:pt>
                <c:pt idx="116">
                  <c:v>0.58099999999999996</c:v>
                </c:pt>
                <c:pt idx="117">
                  <c:v>0.60439999999999994</c:v>
                </c:pt>
                <c:pt idx="118">
                  <c:v>0.623</c:v>
                </c:pt>
                <c:pt idx="119">
                  <c:v>0.63800000000000001</c:v>
                </c:pt>
                <c:pt idx="120">
                  <c:v>0.65060000000000007</c:v>
                </c:pt>
                <c:pt idx="121">
                  <c:v>0.6613</c:v>
                </c:pt>
                <c:pt idx="122">
                  <c:v>0.67060000000000008</c:v>
                </c:pt>
                <c:pt idx="123">
                  <c:v>0.67869999999999997</c:v>
                </c:pt>
                <c:pt idx="124">
                  <c:v>0.68600000000000005</c:v>
                </c:pt>
                <c:pt idx="125">
                  <c:v>0.6925</c:v>
                </c:pt>
                <c:pt idx="126">
                  <c:v>0.69840000000000002</c:v>
                </c:pt>
                <c:pt idx="127">
                  <c:v>0.70389999999999997</c:v>
                </c:pt>
                <c:pt idx="128">
                  <c:v>0.71650000000000003</c:v>
                </c:pt>
                <c:pt idx="129">
                  <c:v>0.73170000000000002</c:v>
                </c:pt>
                <c:pt idx="130">
                  <c:v>0.745</c:v>
                </c:pt>
                <c:pt idx="131">
                  <c:v>0.75670000000000004</c:v>
                </c:pt>
                <c:pt idx="132">
                  <c:v>0.76719999999999999</c:v>
                </c:pt>
                <c:pt idx="133">
                  <c:v>0.77679999999999993</c:v>
                </c:pt>
                <c:pt idx="134">
                  <c:v>0.78570000000000007</c:v>
                </c:pt>
                <c:pt idx="135">
                  <c:v>0.79390000000000005</c:v>
                </c:pt>
                <c:pt idx="136">
                  <c:v>0.80169999999999997</c:v>
                </c:pt>
                <c:pt idx="137">
                  <c:v>0.82479999999999998</c:v>
                </c:pt>
                <c:pt idx="138">
                  <c:v>0.84559999999999991</c:v>
                </c:pt>
                <c:pt idx="139">
                  <c:v>0.86480000000000001</c:v>
                </c:pt>
                <c:pt idx="140">
                  <c:v>0.88260000000000005</c:v>
                </c:pt>
                <c:pt idx="141">
                  <c:v>0.89929999999999999</c:v>
                </c:pt>
                <c:pt idx="142">
                  <c:v>0.91510000000000002</c:v>
                </c:pt>
                <c:pt idx="143">
                  <c:v>0.96820000000000006</c:v>
                </c:pt>
                <c:pt idx="144" formatCode="0.00">
                  <c:v>1.02</c:v>
                </c:pt>
                <c:pt idx="145" formatCode="0.00">
                  <c:v>1.06</c:v>
                </c:pt>
                <c:pt idx="146" formatCode="0.00">
                  <c:v>1.1000000000000001</c:v>
                </c:pt>
                <c:pt idx="147" formatCode="0.00">
                  <c:v>1.1399999999999999</c:v>
                </c:pt>
                <c:pt idx="148" formatCode="0.00">
                  <c:v>1.18</c:v>
                </c:pt>
                <c:pt idx="149" formatCode="0.00">
                  <c:v>1.21</c:v>
                </c:pt>
                <c:pt idx="150" formatCode="0.00">
                  <c:v>1.25</c:v>
                </c:pt>
                <c:pt idx="151" formatCode="0.00">
                  <c:v>1.28</c:v>
                </c:pt>
                <c:pt idx="152" formatCode="0.00">
                  <c:v>1.31</c:v>
                </c:pt>
                <c:pt idx="153" formatCode="0.00">
                  <c:v>1.35</c:v>
                </c:pt>
                <c:pt idx="154" formatCode="0.00">
                  <c:v>1.46</c:v>
                </c:pt>
                <c:pt idx="155" formatCode="0.00">
                  <c:v>1.63</c:v>
                </c:pt>
                <c:pt idx="156" formatCode="0.00">
                  <c:v>1.78</c:v>
                </c:pt>
                <c:pt idx="157" formatCode="0.00">
                  <c:v>1.92</c:v>
                </c:pt>
                <c:pt idx="158" formatCode="0.00">
                  <c:v>2.06</c:v>
                </c:pt>
                <c:pt idx="159" formatCode="0.00">
                  <c:v>2.19</c:v>
                </c:pt>
                <c:pt idx="160" formatCode="0.00">
                  <c:v>2.31</c:v>
                </c:pt>
                <c:pt idx="161" formatCode="0.00">
                  <c:v>2.44</c:v>
                </c:pt>
                <c:pt idx="162" formatCode="0.00">
                  <c:v>2.56</c:v>
                </c:pt>
                <c:pt idx="163" formatCode="0.00">
                  <c:v>3.01</c:v>
                </c:pt>
                <c:pt idx="164" formatCode="0.00">
                  <c:v>3.43</c:v>
                </c:pt>
                <c:pt idx="165" formatCode="0.00">
                  <c:v>3.82</c:v>
                </c:pt>
                <c:pt idx="166" formatCode="0.00">
                  <c:v>4.2</c:v>
                </c:pt>
                <c:pt idx="167" formatCode="0.00">
                  <c:v>4.57</c:v>
                </c:pt>
                <c:pt idx="168" formatCode="0.00">
                  <c:v>4.92</c:v>
                </c:pt>
                <c:pt idx="169" formatCode="0.00">
                  <c:v>6.22</c:v>
                </c:pt>
                <c:pt idx="170" formatCode="0.00">
                  <c:v>7.4</c:v>
                </c:pt>
                <c:pt idx="171" formatCode="0.00">
                  <c:v>8.52</c:v>
                </c:pt>
                <c:pt idx="172" formatCode="0.00">
                  <c:v>9.6</c:v>
                </c:pt>
                <c:pt idx="173" formatCode="0.00">
                  <c:v>10.66</c:v>
                </c:pt>
                <c:pt idx="174" formatCode="0.00">
                  <c:v>11.71</c:v>
                </c:pt>
                <c:pt idx="175" formatCode="0.00">
                  <c:v>12.76</c:v>
                </c:pt>
                <c:pt idx="176" formatCode="0.00">
                  <c:v>13.79</c:v>
                </c:pt>
                <c:pt idx="177" formatCode="0.00">
                  <c:v>14.82</c:v>
                </c:pt>
                <c:pt idx="178" formatCode="0.00">
                  <c:v>15.86</c:v>
                </c:pt>
                <c:pt idx="179" formatCode="0.00">
                  <c:v>16.89</c:v>
                </c:pt>
                <c:pt idx="180" formatCode="0.00">
                  <c:v>20.8</c:v>
                </c:pt>
                <c:pt idx="181" formatCode="0.00">
                  <c:v>26.35</c:v>
                </c:pt>
                <c:pt idx="182" formatCode="0.00">
                  <c:v>31.48</c:v>
                </c:pt>
                <c:pt idx="183" formatCode="0.00">
                  <c:v>36.380000000000003</c:v>
                </c:pt>
                <c:pt idx="184" formatCode="0.00">
                  <c:v>41.14</c:v>
                </c:pt>
                <c:pt idx="185" formatCode="0.00">
                  <c:v>45.81</c:v>
                </c:pt>
                <c:pt idx="186" formatCode="0.00">
                  <c:v>50.41</c:v>
                </c:pt>
                <c:pt idx="187" formatCode="0.00">
                  <c:v>54.97</c:v>
                </c:pt>
                <c:pt idx="188" formatCode="0.00">
                  <c:v>59.49</c:v>
                </c:pt>
                <c:pt idx="189" formatCode="0.00">
                  <c:v>76.319999999999993</c:v>
                </c:pt>
                <c:pt idx="190" formatCode="0.00">
                  <c:v>91.69</c:v>
                </c:pt>
                <c:pt idx="191" formatCode="0.00">
                  <c:v>106.21</c:v>
                </c:pt>
                <c:pt idx="192" formatCode="0.00">
                  <c:v>120.17</c:v>
                </c:pt>
                <c:pt idx="193" formatCode="0.00">
                  <c:v>133.71</c:v>
                </c:pt>
                <c:pt idx="194" formatCode="0.00">
                  <c:v>146.94</c:v>
                </c:pt>
                <c:pt idx="195" formatCode="0.00">
                  <c:v>194.86</c:v>
                </c:pt>
                <c:pt idx="196" formatCode="0.00">
                  <c:v>237.37</c:v>
                </c:pt>
                <c:pt idx="197" formatCode="0.00">
                  <c:v>276.74</c:v>
                </c:pt>
                <c:pt idx="198" formatCode="0.00">
                  <c:v>313.92</c:v>
                </c:pt>
                <c:pt idx="199" formatCode="0.00">
                  <c:v>349.44</c:v>
                </c:pt>
                <c:pt idx="200" formatCode="0.00">
                  <c:v>383.59</c:v>
                </c:pt>
                <c:pt idx="201" formatCode="0.00">
                  <c:v>416.56</c:v>
                </c:pt>
                <c:pt idx="202" formatCode="0.00">
                  <c:v>448.5</c:v>
                </c:pt>
                <c:pt idx="203" formatCode="0.00">
                  <c:v>479.5</c:v>
                </c:pt>
                <c:pt idx="204" formatCode="0.00">
                  <c:v>509.63</c:v>
                </c:pt>
                <c:pt idx="205" formatCode="0.00">
                  <c:v>538.97</c:v>
                </c:pt>
                <c:pt idx="206" formatCode="0.00">
                  <c:v>646.87</c:v>
                </c:pt>
                <c:pt idx="207" formatCode="0.00">
                  <c:v>792.69</c:v>
                </c:pt>
                <c:pt idx="208" formatCode="0.00">
                  <c:v>828.91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C9-48AA-BD62-A6D6861E2593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'srim238U_BaFe2(As,P)2'!$D$20:$D$228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'srim238U_BaFe2(As,P)2'!$P$20:$P$228</c:f>
              <c:numCache>
                <c:formatCode>0.000</c:formatCode>
                <c:ptCount val="209"/>
                <c:pt idx="0">
                  <c:v>1.0999999999999998E-3</c:v>
                </c:pt>
                <c:pt idx="1">
                  <c:v>1.2000000000000001E-3</c:v>
                </c:pt>
                <c:pt idx="2">
                  <c:v>1.2000000000000001E-3</c:v>
                </c:pt>
                <c:pt idx="3">
                  <c:v>1.2000000000000001E-3</c:v>
                </c:pt>
                <c:pt idx="4">
                  <c:v>1.2999999999999999E-3</c:v>
                </c:pt>
                <c:pt idx="5">
                  <c:v>1.2999999999999999E-3</c:v>
                </c:pt>
                <c:pt idx="6">
                  <c:v>1.2999999999999999E-3</c:v>
                </c:pt>
                <c:pt idx="7">
                  <c:v>1.4E-3</c:v>
                </c:pt>
                <c:pt idx="8">
                  <c:v>1.5E-3</c:v>
                </c:pt>
                <c:pt idx="9">
                  <c:v>1.5E-3</c:v>
                </c:pt>
                <c:pt idx="10">
                  <c:v>1.6000000000000001E-3</c:v>
                </c:pt>
                <c:pt idx="11">
                  <c:v>1.6000000000000001E-3</c:v>
                </c:pt>
                <c:pt idx="12">
                  <c:v>1.7000000000000001E-3</c:v>
                </c:pt>
                <c:pt idx="13">
                  <c:v>1.8E-3</c:v>
                </c:pt>
                <c:pt idx="14">
                  <c:v>1.9E-3</c:v>
                </c:pt>
                <c:pt idx="15">
                  <c:v>1.9E-3</c:v>
                </c:pt>
                <c:pt idx="16">
                  <c:v>2E-3</c:v>
                </c:pt>
                <c:pt idx="17">
                  <c:v>2.1000000000000003E-3</c:v>
                </c:pt>
                <c:pt idx="18">
                  <c:v>2.1999999999999997E-3</c:v>
                </c:pt>
                <c:pt idx="19">
                  <c:v>2.1999999999999997E-3</c:v>
                </c:pt>
                <c:pt idx="20">
                  <c:v>2.3E-3</c:v>
                </c:pt>
                <c:pt idx="21">
                  <c:v>2.4000000000000002E-3</c:v>
                </c:pt>
                <c:pt idx="22">
                  <c:v>2.5000000000000001E-3</c:v>
                </c:pt>
                <c:pt idx="23">
                  <c:v>2.5000000000000001E-3</c:v>
                </c:pt>
                <c:pt idx="24">
                  <c:v>2.5999999999999999E-3</c:v>
                </c:pt>
                <c:pt idx="25">
                  <c:v>2.8E-3</c:v>
                </c:pt>
                <c:pt idx="26">
                  <c:v>2.9000000000000002E-3</c:v>
                </c:pt>
                <c:pt idx="27">
                  <c:v>3.0999999999999999E-3</c:v>
                </c:pt>
                <c:pt idx="28">
                  <c:v>3.2000000000000002E-3</c:v>
                </c:pt>
                <c:pt idx="29">
                  <c:v>3.3E-3</c:v>
                </c:pt>
                <c:pt idx="30">
                  <c:v>3.4000000000000002E-3</c:v>
                </c:pt>
                <c:pt idx="31">
                  <c:v>3.5999999999999999E-3</c:v>
                </c:pt>
                <c:pt idx="32">
                  <c:v>3.6999999999999997E-3</c:v>
                </c:pt>
                <c:pt idx="33">
                  <c:v>3.8999999999999998E-3</c:v>
                </c:pt>
                <c:pt idx="34">
                  <c:v>4.1000000000000003E-3</c:v>
                </c:pt>
                <c:pt idx="35">
                  <c:v>4.3E-3</c:v>
                </c:pt>
                <c:pt idx="36">
                  <c:v>4.4999999999999997E-3</c:v>
                </c:pt>
                <c:pt idx="37">
                  <c:v>4.7000000000000002E-3</c:v>
                </c:pt>
                <c:pt idx="38">
                  <c:v>4.8999999999999998E-3</c:v>
                </c:pt>
                <c:pt idx="39">
                  <c:v>5.3E-3</c:v>
                </c:pt>
                <c:pt idx="40">
                  <c:v>5.5999999999999999E-3</c:v>
                </c:pt>
                <c:pt idx="41">
                  <c:v>6.0000000000000001E-3</c:v>
                </c:pt>
                <c:pt idx="42">
                  <c:v>6.3E-3</c:v>
                </c:pt>
                <c:pt idx="43">
                  <c:v>6.6E-3</c:v>
                </c:pt>
                <c:pt idx="44">
                  <c:v>6.9000000000000008E-3</c:v>
                </c:pt>
                <c:pt idx="45">
                  <c:v>7.1999999999999998E-3</c:v>
                </c:pt>
                <c:pt idx="46">
                  <c:v>7.4999999999999997E-3</c:v>
                </c:pt>
                <c:pt idx="47">
                  <c:v>7.7999999999999996E-3</c:v>
                </c:pt>
                <c:pt idx="48">
                  <c:v>8.0999999999999996E-3</c:v>
                </c:pt>
                <c:pt idx="49">
                  <c:v>8.4000000000000012E-3</c:v>
                </c:pt>
                <c:pt idx="50">
                  <c:v>8.8999999999999999E-3</c:v>
                </c:pt>
                <c:pt idx="51">
                  <c:v>9.6000000000000009E-3</c:v>
                </c:pt>
                <c:pt idx="52">
                  <c:v>1.0199999999999999E-2</c:v>
                </c:pt>
                <c:pt idx="53">
                  <c:v>1.09E-2</c:v>
                </c:pt>
                <c:pt idx="54">
                  <c:v>1.15E-2</c:v>
                </c:pt>
                <c:pt idx="55">
                  <c:v>1.21E-2</c:v>
                </c:pt>
                <c:pt idx="56">
                  <c:v>1.2699999999999999E-2</c:v>
                </c:pt>
                <c:pt idx="57">
                  <c:v>1.32E-2</c:v>
                </c:pt>
                <c:pt idx="58">
                  <c:v>1.3800000000000002E-2</c:v>
                </c:pt>
                <c:pt idx="59">
                  <c:v>1.49E-2</c:v>
                </c:pt>
                <c:pt idx="60">
                  <c:v>1.6E-2</c:v>
                </c:pt>
                <c:pt idx="61">
                  <c:v>1.7100000000000001E-2</c:v>
                </c:pt>
                <c:pt idx="62">
                  <c:v>1.8099999999999998E-2</c:v>
                </c:pt>
                <c:pt idx="63">
                  <c:v>1.9200000000000002E-2</c:v>
                </c:pt>
                <c:pt idx="64">
                  <c:v>2.0200000000000003E-2</c:v>
                </c:pt>
                <c:pt idx="65">
                  <c:v>2.2200000000000001E-2</c:v>
                </c:pt>
                <c:pt idx="66">
                  <c:v>2.41E-2</c:v>
                </c:pt>
                <c:pt idx="67">
                  <c:v>2.6100000000000002E-2</c:v>
                </c:pt>
                <c:pt idx="68">
                  <c:v>2.7900000000000001E-2</c:v>
                </c:pt>
                <c:pt idx="69">
                  <c:v>2.98E-2</c:v>
                </c:pt>
                <c:pt idx="70">
                  <c:v>3.1600000000000003E-2</c:v>
                </c:pt>
                <c:pt idx="71">
                  <c:v>3.3399999999999999E-2</c:v>
                </c:pt>
                <c:pt idx="72">
                  <c:v>3.5199999999999995E-2</c:v>
                </c:pt>
                <c:pt idx="73">
                  <c:v>3.6999999999999998E-2</c:v>
                </c:pt>
                <c:pt idx="74">
                  <c:v>3.8800000000000001E-2</c:v>
                </c:pt>
                <c:pt idx="75">
                  <c:v>4.0500000000000001E-2</c:v>
                </c:pt>
                <c:pt idx="76">
                  <c:v>4.3999999999999997E-2</c:v>
                </c:pt>
                <c:pt idx="77">
                  <c:v>4.8299999999999996E-2</c:v>
                </c:pt>
                <c:pt idx="78">
                  <c:v>5.2500000000000005E-2</c:v>
                </c:pt>
                <c:pt idx="79">
                  <c:v>5.6699999999999993E-2</c:v>
                </c:pt>
                <c:pt idx="80">
                  <c:v>6.0899999999999996E-2</c:v>
                </c:pt>
                <c:pt idx="81">
                  <c:v>6.5100000000000005E-2</c:v>
                </c:pt>
                <c:pt idx="82">
                  <c:v>6.9199999999999998E-2</c:v>
                </c:pt>
                <c:pt idx="83">
                  <c:v>7.3399999999999993E-2</c:v>
                </c:pt>
                <c:pt idx="84">
                  <c:v>7.7499999999999999E-2</c:v>
                </c:pt>
                <c:pt idx="85">
                  <c:v>8.5599999999999996E-2</c:v>
                </c:pt>
                <c:pt idx="86">
                  <c:v>9.3600000000000003E-2</c:v>
                </c:pt>
                <c:pt idx="87">
                  <c:v>0.10149999999999999</c:v>
                </c:pt>
                <c:pt idx="88">
                  <c:v>0.10920000000000001</c:v>
                </c:pt>
                <c:pt idx="89">
                  <c:v>0.11679999999999999</c:v>
                </c:pt>
                <c:pt idx="90">
                  <c:v>0.1244</c:v>
                </c:pt>
                <c:pt idx="91">
                  <c:v>0.1391</c:v>
                </c:pt>
                <c:pt idx="92">
                  <c:v>0.15340000000000001</c:v>
                </c:pt>
                <c:pt idx="93">
                  <c:v>0.1673</c:v>
                </c:pt>
                <c:pt idx="94">
                  <c:v>0.18090000000000001</c:v>
                </c:pt>
                <c:pt idx="95">
                  <c:v>0.1943</c:v>
                </c:pt>
                <c:pt idx="96">
                  <c:v>0.20739999999999997</c:v>
                </c:pt>
                <c:pt idx="97">
                  <c:v>0.2203</c:v>
                </c:pt>
                <c:pt idx="98">
                  <c:v>0.23300000000000001</c:v>
                </c:pt>
                <c:pt idx="99">
                  <c:v>0.24559999999999998</c:v>
                </c:pt>
                <c:pt idx="100">
                  <c:v>0.25800000000000001</c:v>
                </c:pt>
                <c:pt idx="101">
                  <c:v>0.2702</c:v>
                </c:pt>
                <c:pt idx="102">
                  <c:v>0.29430000000000001</c:v>
                </c:pt>
                <c:pt idx="103">
                  <c:v>0.3236</c:v>
                </c:pt>
                <c:pt idx="104">
                  <c:v>0.35189999999999999</c:v>
                </c:pt>
                <c:pt idx="105">
                  <c:v>0.37930000000000003</c:v>
                </c:pt>
                <c:pt idx="106">
                  <c:v>0.40549999999999997</c:v>
                </c:pt>
                <c:pt idx="107">
                  <c:v>0.43059999999999998</c:v>
                </c:pt>
                <c:pt idx="108">
                  <c:v>0.45439999999999997</c:v>
                </c:pt>
                <c:pt idx="109">
                  <c:v>0.47709999999999997</c:v>
                </c:pt>
                <c:pt idx="110">
                  <c:v>0.49850000000000005</c:v>
                </c:pt>
                <c:pt idx="111">
                  <c:v>0.53780000000000006</c:v>
                </c:pt>
                <c:pt idx="112">
                  <c:v>0.57269999999999999</c:v>
                </c:pt>
                <c:pt idx="113">
                  <c:v>0.60370000000000001</c:v>
                </c:pt>
                <c:pt idx="114">
                  <c:v>0.63119999999999998</c:v>
                </c:pt>
                <c:pt idx="115">
                  <c:v>0.65579999999999994</c:v>
                </c:pt>
                <c:pt idx="116">
                  <c:v>0.67779999999999996</c:v>
                </c:pt>
                <c:pt idx="117">
                  <c:v>0.7157</c:v>
                </c:pt>
                <c:pt idx="118">
                  <c:v>0.747</c:v>
                </c:pt>
                <c:pt idx="119">
                  <c:v>0.77350000000000008</c:v>
                </c:pt>
                <c:pt idx="120">
                  <c:v>0.79620000000000002</c:v>
                </c:pt>
                <c:pt idx="121">
                  <c:v>0.81600000000000006</c:v>
                </c:pt>
                <c:pt idx="122">
                  <c:v>0.83339999999999992</c:v>
                </c:pt>
                <c:pt idx="123">
                  <c:v>0.84899999999999998</c:v>
                </c:pt>
                <c:pt idx="124">
                  <c:v>0.8630000000000001</c:v>
                </c:pt>
                <c:pt idx="125">
                  <c:v>0.87569999999999992</c:v>
                </c:pt>
                <c:pt idx="126">
                  <c:v>0.88729999999999998</c:v>
                </c:pt>
                <c:pt idx="127">
                  <c:v>0.89800000000000002</c:v>
                </c:pt>
                <c:pt idx="128">
                  <c:v>0.91709999999999992</c:v>
                </c:pt>
                <c:pt idx="129">
                  <c:v>0.93759999999999999</c:v>
                </c:pt>
                <c:pt idx="130">
                  <c:v>0.95519999999999994</c:v>
                </c:pt>
                <c:pt idx="131">
                  <c:v>0.9708</c:v>
                </c:pt>
                <c:pt idx="132">
                  <c:v>0.98469999999999991</c:v>
                </c:pt>
                <c:pt idx="133">
                  <c:v>0.99719999999999998</c:v>
                </c:pt>
                <c:pt idx="134" formatCode="0.00">
                  <c:v>1.01</c:v>
                </c:pt>
                <c:pt idx="135" formatCode="0.00">
                  <c:v>1.02</c:v>
                </c:pt>
                <c:pt idx="136" formatCode="0.00">
                  <c:v>1.03</c:v>
                </c:pt>
                <c:pt idx="137" formatCode="0.00">
                  <c:v>1.05</c:v>
                </c:pt>
                <c:pt idx="138" formatCode="0.00">
                  <c:v>1.06</c:v>
                </c:pt>
                <c:pt idx="139" formatCode="0.00">
                  <c:v>1.08</c:v>
                </c:pt>
                <c:pt idx="140" formatCode="0.00">
                  <c:v>1.0900000000000001</c:v>
                </c:pt>
                <c:pt idx="141" formatCode="0.00">
                  <c:v>1.1000000000000001</c:v>
                </c:pt>
                <c:pt idx="142" formatCode="0.00">
                  <c:v>1.1100000000000001</c:v>
                </c:pt>
                <c:pt idx="143" formatCode="0.00">
                  <c:v>1.1299999999999999</c:v>
                </c:pt>
                <c:pt idx="144" formatCode="0.00">
                  <c:v>1.1499999999999999</c:v>
                </c:pt>
                <c:pt idx="145" formatCode="0.00">
                  <c:v>1.17</c:v>
                </c:pt>
                <c:pt idx="146" formatCode="0.00">
                  <c:v>1.18</c:v>
                </c:pt>
                <c:pt idx="147" formatCode="0.00">
                  <c:v>1.2</c:v>
                </c:pt>
                <c:pt idx="148" formatCode="0.00">
                  <c:v>1.21</c:v>
                </c:pt>
                <c:pt idx="149" formatCode="0.00">
                  <c:v>1.22</c:v>
                </c:pt>
                <c:pt idx="150" formatCode="0.00">
                  <c:v>1.23</c:v>
                </c:pt>
                <c:pt idx="151" formatCode="0.00">
                  <c:v>1.25</c:v>
                </c:pt>
                <c:pt idx="152" formatCode="0.00">
                  <c:v>1.26</c:v>
                </c:pt>
                <c:pt idx="153" formatCode="0.00">
                  <c:v>1.27</c:v>
                </c:pt>
                <c:pt idx="154" formatCode="0.00">
                  <c:v>1.29</c:v>
                </c:pt>
                <c:pt idx="155" formatCode="0.00">
                  <c:v>1.32</c:v>
                </c:pt>
                <c:pt idx="156" formatCode="0.00">
                  <c:v>1.34</c:v>
                </c:pt>
                <c:pt idx="157" formatCode="0.00">
                  <c:v>1.36</c:v>
                </c:pt>
                <c:pt idx="158" formatCode="0.00">
                  <c:v>1.39</c:v>
                </c:pt>
                <c:pt idx="159" formatCode="0.00">
                  <c:v>1.41</c:v>
                </c:pt>
                <c:pt idx="160" formatCode="0.00">
                  <c:v>1.43</c:v>
                </c:pt>
                <c:pt idx="161" formatCode="0.00">
                  <c:v>1.46</c:v>
                </c:pt>
                <c:pt idx="162" formatCode="0.00">
                  <c:v>1.48</c:v>
                </c:pt>
                <c:pt idx="163" formatCode="0.00">
                  <c:v>1.53</c:v>
                </c:pt>
                <c:pt idx="164" formatCode="0.00">
                  <c:v>1.57</c:v>
                </c:pt>
                <c:pt idx="165" formatCode="0.00">
                  <c:v>1.62</c:v>
                </c:pt>
                <c:pt idx="166" formatCode="0.00">
                  <c:v>1.67</c:v>
                </c:pt>
                <c:pt idx="167" formatCode="0.00">
                  <c:v>1.72</c:v>
                </c:pt>
                <c:pt idx="168" formatCode="0.00">
                  <c:v>1.77</c:v>
                </c:pt>
                <c:pt idx="169" formatCode="0.00">
                  <c:v>1.87</c:v>
                </c:pt>
                <c:pt idx="170" formatCode="0.00">
                  <c:v>1.98</c:v>
                </c:pt>
                <c:pt idx="171" formatCode="0.00">
                  <c:v>2.09</c:v>
                </c:pt>
                <c:pt idx="172" formatCode="0.00">
                  <c:v>2.21</c:v>
                </c:pt>
                <c:pt idx="173" formatCode="0.00">
                  <c:v>2.34</c:v>
                </c:pt>
                <c:pt idx="174" formatCode="0.00">
                  <c:v>2.4700000000000002</c:v>
                </c:pt>
                <c:pt idx="175" formatCode="0.00">
                  <c:v>2.6</c:v>
                </c:pt>
                <c:pt idx="176" formatCode="0.00">
                  <c:v>2.75</c:v>
                </c:pt>
                <c:pt idx="177" formatCode="0.00">
                  <c:v>2.89</c:v>
                </c:pt>
                <c:pt idx="178" formatCode="0.00">
                  <c:v>3.05</c:v>
                </c:pt>
                <c:pt idx="179" formatCode="0.00">
                  <c:v>3.2</c:v>
                </c:pt>
                <c:pt idx="180" formatCode="0.00">
                  <c:v>3.53</c:v>
                </c:pt>
                <c:pt idx="181" formatCode="0.00">
                  <c:v>3.97</c:v>
                </c:pt>
                <c:pt idx="182" formatCode="0.00">
                  <c:v>4.43</c:v>
                </c:pt>
                <c:pt idx="183" formatCode="0.00">
                  <c:v>4.91</c:v>
                </c:pt>
                <c:pt idx="184" formatCode="0.00">
                  <c:v>5.42</c:v>
                </c:pt>
                <c:pt idx="185" formatCode="0.00">
                  <c:v>5.95</c:v>
                </c:pt>
                <c:pt idx="186" formatCode="0.00">
                  <c:v>6.51</c:v>
                </c:pt>
                <c:pt idx="187" formatCode="0.00">
                  <c:v>7.07</c:v>
                </c:pt>
                <c:pt idx="188" formatCode="0.00">
                  <c:v>7.66</c:v>
                </c:pt>
                <c:pt idx="189" formatCode="0.00">
                  <c:v>8.8800000000000008</c:v>
                </c:pt>
                <c:pt idx="190" formatCode="0.00">
                  <c:v>10.16</c:v>
                </c:pt>
                <c:pt idx="191" formatCode="0.00">
                  <c:v>11.5</c:v>
                </c:pt>
                <c:pt idx="192" formatCode="0.00">
                  <c:v>12.88</c:v>
                </c:pt>
                <c:pt idx="193" formatCode="0.00">
                  <c:v>14.3</c:v>
                </c:pt>
                <c:pt idx="194" formatCode="0.00">
                  <c:v>15.76</c:v>
                </c:pt>
                <c:pt idx="195" formatCode="0.00">
                  <c:v>18.77</c:v>
                </c:pt>
                <c:pt idx="196" formatCode="0.00">
                  <c:v>21.88</c:v>
                </c:pt>
                <c:pt idx="197" formatCode="0.00">
                  <c:v>25.09</c:v>
                </c:pt>
                <c:pt idx="198" formatCode="0.00">
                  <c:v>28.35</c:v>
                </c:pt>
                <c:pt idx="199" formatCode="0.00">
                  <c:v>31.67</c:v>
                </c:pt>
                <c:pt idx="200" formatCode="0.00">
                  <c:v>35.020000000000003</c:v>
                </c:pt>
                <c:pt idx="201" formatCode="0.00">
                  <c:v>38.4</c:v>
                </c:pt>
                <c:pt idx="202" formatCode="0.00">
                  <c:v>41.8</c:v>
                </c:pt>
                <c:pt idx="203" formatCode="0.00">
                  <c:v>45.21</c:v>
                </c:pt>
                <c:pt idx="204" formatCode="0.00">
                  <c:v>48.62</c:v>
                </c:pt>
                <c:pt idx="205" formatCode="0.00">
                  <c:v>52.03</c:v>
                </c:pt>
                <c:pt idx="206" formatCode="0.00">
                  <c:v>58.83</c:v>
                </c:pt>
                <c:pt idx="207" formatCode="0.00">
                  <c:v>67.25</c:v>
                </c:pt>
                <c:pt idx="208" formatCode="0.00">
                  <c:v>71.58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1C9-48AA-BD62-A6D6861E2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23016"/>
        <c:axId val="639826936"/>
      </c:scatterChart>
      <c:valAx>
        <c:axId val="63982301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26936"/>
        <c:crosses val="autoZero"/>
        <c:crossBetween val="midCat"/>
        <c:majorUnit val="10"/>
      </c:valAx>
      <c:valAx>
        <c:axId val="63982693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2301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'old238U_BaFe2(As,P)2'!$P$5</c:f>
          <c:strCache>
            <c:ptCount val="1"/>
            <c:pt idx="0">
              <c:v>old238U_BaFe2(As,P)2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'old238U_BaFe2(As,P)2'!$D$20:$D$228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'old238U_BaFe2(As,P)2'!$E$20:$E$228</c:f>
              <c:numCache>
                <c:formatCode>0.000E+00</c:formatCode>
                <c:ptCount val="209"/>
                <c:pt idx="0">
                  <c:v>0.16950000000000001</c:v>
                </c:pt>
                <c:pt idx="1">
                  <c:v>0.17780000000000001</c:v>
                </c:pt>
                <c:pt idx="2">
                  <c:v>0.1857</c:v>
                </c:pt>
                <c:pt idx="3">
                  <c:v>0.19320000000000001</c:v>
                </c:pt>
                <c:pt idx="4">
                  <c:v>0.20050000000000001</c:v>
                </c:pt>
                <c:pt idx="5">
                  <c:v>0.20760000000000001</c:v>
                </c:pt>
                <c:pt idx="6">
                  <c:v>0.21440000000000001</c:v>
                </c:pt>
                <c:pt idx="7">
                  <c:v>0.22739999999999999</c:v>
                </c:pt>
                <c:pt idx="8">
                  <c:v>0.2397</c:v>
                </c:pt>
                <c:pt idx="9">
                  <c:v>0.25140000000000001</c:v>
                </c:pt>
                <c:pt idx="10">
                  <c:v>0.2626</c:v>
                </c:pt>
                <c:pt idx="11">
                  <c:v>0.27329999999999999</c:v>
                </c:pt>
                <c:pt idx="12">
                  <c:v>0.28360000000000002</c:v>
                </c:pt>
                <c:pt idx="13">
                  <c:v>0.30320000000000003</c:v>
                </c:pt>
                <c:pt idx="14">
                  <c:v>0.3216</c:v>
                </c:pt>
                <c:pt idx="15">
                  <c:v>0.33900000000000002</c:v>
                </c:pt>
                <c:pt idx="16">
                  <c:v>0.35549999999999998</c:v>
                </c:pt>
                <c:pt idx="17">
                  <c:v>0.37130000000000002</c:v>
                </c:pt>
                <c:pt idx="18">
                  <c:v>0.38650000000000001</c:v>
                </c:pt>
                <c:pt idx="19">
                  <c:v>0.40110000000000001</c:v>
                </c:pt>
                <c:pt idx="20">
                  <c:v>0.41520000000000001</c:v>
                </c:pt>
                <c:pt idx="21">
                  <c:v>0.42880000000000001</c:v>
                </c:pt>
                <c:pt idx="22">
                  <c:v>0.442</c:v>
                </c:pt>
                <c:pt idx="23">
                  <c:v>0.45479999999999998</c:v>
                </c:pt>
                <c:pt idx="24">
                  <c:v>0.47939999999999999</c:v>
                </c:pt>
                <c:pt idx="25">
                  <c:v>0.50849999999999995</c:v>
                </c:pt>
                <c:pt idx="26">
                  <c:v>0.53600000000000003</c:v>
                </c:pt>
                <c:pt idx="27">
                  <c:v>0.56210000000000004</c:v>
                </c:pt>
                <c:pt idx="28">
                  <c:v>0.58709999999999996</c:v>
                </c:pt>
                <c:pt idx="29">
                  <c:v>0.61109999999999998</c:v>
                </c:pt>
                <c:pt idx="30">
                  <c:v>0.63419999999999999</c:v>
                </c:pt>
                <c:pt idx="31">
                  <c:v>0.65639999999999998</c:v>
                </c:pt>
                <c:pt idx="32">
                  <c:v>0.67800000000000005</c:v>
                </c:pt>
                <c:pt idx="33">
                  <c:v>0.71909999999999996</c:v>
                </c:pt>
                <c:pt idx="34">
                  <c:v>0.75800000000000001</c:v>
                </c:pt>
                <c:pt idx="35">
                  <c:v>0.79500000000000004</c:v>
                </c:pt>
                <c:pt idx="36">
                  <c:v>0.83030000000000004</c:v>
                </c:pt>
                <c:pt idx="37">
                  <c:v>0.86419999999999997</c:v>
                </c:pt>
                <c:pt idx="38">
                  <c:v>0.89690000000000003</c:v>
                </c:pt>
                <c:pt idx="39">
                  <c:v>0.95879999999999999</c:v>
                </c:pt>
                <c:pt idx="40">
                  <c:v>1.0169999999999999</c:v>
                </c:pt>
                <c:pt idx="41">
                  <c:v>1.0720000000000001</c:v>
                </c:pt>
                <c:pt idx="42">
                  <c:v>1.1240000000000001</c:v>
                </c:pt>
                <c:pt idx="43">
                  <c:v>1.1739999999999999</c:v>
                </c:pt>
                <c:pt idx="44">
                  <c:v>1.222</c:v>
                </c:pt>
                <c:pt idx="45">
                  <c:v>1.268</c:v>
                </c:pt>
                <c:pt idx="46">
                  <c:v>1.3129999999999999</c:v>
                </c:pt>
                <c:pt idx="47">
                  <c:v>1.3560000000000001</c:v>
                </c:pt>
                <c:pt idx="48">
                  <c:v>1.3979999999999999</c:v>
                </c:pt>
                <c:pt idx="49">
                  <c:v>1.4379999999999999</c:v>
                </c:pt>
                <c:pt idx="50">
                  <c:v>1.516</c:v>
                </c:pt>
                <c:pt idx="51">
                  <c:v>1.6080000000000001</c:v>
                </c:pt>
                <c:pt idx="52">
                  <c:v>1.6950000000000001</c:v>
                </c:pt>
                <c:pt idx="53">
                  <c:v>1.778</c:v>
                </c:pt>
                <c:pt idx="54">
                  <c:v>1.857</c:v>
                </c:pt>
                <c:pt idx="55">
                  <c:v>1.9319999999999999</c:v>
                </c:pt>
                <c:pt idx="56">
                  <c:v>2.0049999999999999</c:v>
                </c:pt>
                <c:pt idx="57">
                  <c:v>2.0760000000000001</c:v>
                </c:pt>
                <c:pt idx="58">
                  <c:v>2.1440000000000001</c:v>
                </c:pt>
                <c:pt idx="59">
                  <c:v>2.274</c:v>
                </c:pt>
                <c:pt idx="60">
                  <c:v>2.3210000000000002</c:v>
                </c:pt>
                <c:pt idx="61">
                  <c:v>2.3340000000000001</c:v>
                </c:pt>
                <c:pt idx="62">
                  <c:v>2.3879999999999999</c:v>
                </c:pt>
                <c:pt idx="63">
                  <c:v>2.464</c:v>
                </c:pt>
                <c:pt idx="64">
                  <c:v>2.5569999999999999</c:v>
                </c:pt>
                <c:pt idx="65">
                  <c:v>2.7749999999999999</c:v>
                </c:pt>
                <c:pt idx="66">
                  <c:v>3.0049999999999999</c:v>
                </c:pt>
                <c:pt idx="67">
                  <c:v>3.2189999999999999</c:v>
                </c:pt>
                <c:pt idx="68">
                  <c:v>3.407</c:v>
                </c:pt>
                <c:pt idx="69">
                  <c:v>3.57</c:v>
                </c:pt>
                <c:pt idx="70">
                  <c:v>3.7109999999999999</c:v>
                </c:pt>
                <c:pt idx="71">
                  <c:v>3.8359999999999999</c:v>
                </c:pt>
                <c:pt idx="72">
                  <c:v>3.9470000000000001</c:v>
                </c:pt>
                <c:pt idx="73">
                  <c:v>4.048</c:v>
                </c:pt>
                <c:pt idx="74">
                  <c:v>4.141</c:v>
                </c:pt>
                <c:pt idx="75">
                  <c:v>4.2290000000000001</c:v>
                </c:pt>
                <c:pt idx="76">
                  <c:v>4.3940000000000001</c:v>
                </c:pt>
                <c:pt idx="77">
                  <c:v>4.5910000000000002</c:v>
                </c:pt>
                <c:pt idx="78">
                  <c:v>4.7859999999999996</c:v>
                </c:pt>
                <c:pt idx="79">
                  <c:v>4.9809999999999999</c:v>
                </c:pt>
                <c:pt idx="80">
                  <c:v>5.1790000000000003</c:v>
                </c:pt>
                <c:pt idx="81">
                  <c:v>5.3789999999999996</c:v>
                </c:pt>
                <c:pt idx="82">
                  <c:v>5.5789999999999997</c:v>
                </c:pt>
                <c:pt idx="83">
                  <c:v>5.7789999999999999</c:v>
                </c:pt>
                <c:pt idx="84">
                  <c:v>5.9779999999999998</c:v>
                </c:pt>
                <c:pt idx="85">
                  <c:v>6.3659999999999997</c:v>
                </c:pt>
                <c:pt idx="86">
                  <c:v>6.7370000000000001</c:v>
                </c:pt>
                <c:pt idx="87">
                  <c:v>7.0860000000000003</c:v>
                </c:pt>
                <c:pt idx="88">
                  <c:v>7.4109999999999996</c:v>
                </c:pt>
                <c:pt idx="89">
                  <c:v>7.7110000000000003</c:v>
                </c:pt>
                <c:pt idx="90">
                  <c:v>7.9850000000000003</c:v>
                </c:pt>
                <c:pt idx="91">
                  <c:v>8.4619999999999997</c:v>
                </c:pt>
                <c:pt idx="92">
                  <c:v>8.8520000000000003</c:v>
                </c:pt>
                <c:pt idx="93">
                  <c:v>9.1690000000000005</c:v>
                </c:pt>
                <c:pt idx="94">
                  <c:v>9.4260000000000002</c:v>
                </c:pt>
                <c:pt idx="95">
                  <c:v>9.6359999999999992</c:v>
                </c:pt>
                <c:pt idx="96">
                  <c:v>9.81</c:v>
                </c:pt>
                <c:pt idx="97">
                  <c:v>9.9580000000000002</c:v>
                </c:pt>
                <c:pt idx="98">
                  <c:v>10.09</c:v>
                </c:pt>
                <c:pt idx="99">
                  <c:v>10.199999999999999</c:v>
                </c:pt>
                <c:pt idx="100">
                  <c:v>10.31</c:v>
                </c:pt>
                <c:pt idx="101">
                  <c:v>10.42</c:v>
                </c:pt>
                <c:pt idx="102">
                  <c:v>10.64</c:v>
                </c:pt>
                <c:pt idx="103">
                  <c:v>10.95</c:v>
                </c:pt>
                <c:pt idx="104">
                  <c:v>11.31</c:v>
                </c:pt>
                <c:pt idx="105">
                  <c:v>11.73</c:v>
                </c:pt>
                <c:pt idx="106">
                  <c:v>12.21</c:v>
                </c:pt>
                <c:pt idx="107">
                  <c:v>12.75</c:v>
                </c:pt>
                <c:pt idx="108">
                  <c:v>13.33</c:v>
                </c:pt>
                <c:pt idx="109">
                  <c:v>13.96</c:v>
                </c:pt>
                <c:pt idx="110">
                  <c:v>14.63</c:v>
                </c:pt>
                <c:pt idx="111">
                  <c:v>16.059999999999999</c:v>
                </c:pt>
                <c:pt idx="112">
                  <c:v>17.559999999999999</c:v>
                </c:pt>
                <c:pt idx="113">
                  <c:v>19.100000000000001</c:v>
                </c:pt>
                <c:pt idx="114">
                  <c:v>20.65</c:v>
                </c:pt>
                <c:pt idx="115">
                  <c:v>22.2</c:v>
                </c:pt>
                <c:pt idx="116">
                  <c:v>23.73</c:v>
                </c:pt>
                <c:pt idx="117">
                  <c:v>26.69</c:v>
                </c:pt>
                <c:pt idx="118">
                  <c:v>29.47</c:v>
                </c:pt>
                <c:pt idx="119">
                  <c:v>32.07</c:v>
                </c:pt>
                <c:pt idx="120">
                  <c:v>34.49</c:v>
                </c:pt>
                <c:pt idx="121">
                  <c:v>36.729999999999997</c:v>
                </c:pt>
                <c:pt idx="122">
                  <c:v>38.81</c:v>
                </c:pt>
                <c:pt idx="123">
                  <c:v>40.74</c:v>
                </c:pt>
                <c:pt idx="124">
                  <c:v>42.53</c:v>
                </c:pt>
                <c:pt idx="125">
                  <c:v>44.2</c:v>
                </c:pt>
                <c:pt idx="126">
                  <c:v>45.75</c:v>
                </c:pt>
                <c:pt idx="127">
                  <c:v>47.21</c:v>
                </c:pt>
                <c:pt idx="128">
                  <c:v>49.84</c:v>
                </c:pt>
                <c:pt idx="129">
                  <c:v>52.71</c:v>
                </c:pt>
                <c:pt idx="130">
                  <c:v>55.2</c:v>
                </c:pt>
                <c:pt idx="131">
                  <c:v>57.39</c:v>
                </c:pt>
                <c:pt idx="132">
                  <c:v>59.32</c:v>
                </c:pt>
                <c:pt idx="133">
                  <c:v>61.04</c:v>
                </c:pt>
                <c:pt idx="134">
                  <c:v>62.59</c:v>
                </c:pt>
                <c:pt idx="135">
                  <c:v>63.99</c:v>
                </c:pt>
                <c:pt idx="136">
                  <c:v>65.27</c:v>
                </c:pt>
                <c:pt idx="137">
                  <c:v>67.5</c:v>
                </c:pt>
                <c:pt idx="138">
                  <c:v>69.61</c:v>
                </c:pt>
                <c:pt idx="139">
                  <c:v>71.239999999999995</c:v>
                </c:pt>
                <c:pt idx="140">
                  <c:v>72.47</c:v>
                </c:pt>
                <c:pt idx="141">
                  <c:v>73.7</c:v>
                </c:pt>
                <c:pt idx="142">
                  <c:v>74.77</c:v>
                </c:pt>
                <c:pt idx="143">
                  <c:v>76.53</c:v>
                </c:pt>
                <c:pt idx="144">
                  <c:v>77.88</c:v>
                </c:pt>
                <c:pt idx="145">
                  <c:v>78.92</c:v>
                </c:pt>
                <c:pt idx="146">
                  <c:v>79.73</c:v>
                </c:pt>
                <c:pt idx="147">
                  <c:v>80.34</c:v>
                </c:pt>
                <c:pt idx="148">
                  <c:v>80.790000000000006</c:v>
                </c:pt>
                <c:pt idx="149">
                  <c:v>81.11</c:v>
                </c:pt>
                <c:pt idx="150">
                  <c:v>81.319999999999993</c:v>
                </c:pt>
                <c:pt idx="151">
                  <c:v>81.44</c:v>
                </c:pt>
                <c:pt idx="152">
                  <c:v>81.489999999999995</c:v>
                </c:pt>
                <c:pt idx="153">
                  <c:v>81.459999999999994</c:v>
                </c:pt>
                <c:pt idx="154">
                  <c:v>81.23</c:v>
                </c:pt>
                <c:pt idx="155">
                  <c:v>80.69</c:v>
                </c:pt>
                <c:pt idx="156">
                  <c:v>79.94</c:v>
                </c:pt>
                <c:pt idx="157">
                  <c:v>79.03</c:v>
                </c:pt>
                <c:pt idx="158">
                  <c:v>78</c:v>
                </c:pt>
                <c:pt idx="159">
                  <c:v>76.89</c:v>
                </c:pt>
                <c:pt idx="160">
                  <c:v>75.73</c:v>
                </c:pt>
                <c:pt idx="161">
                  <c:v>74.53</c:v>
                </c:pt>
                <c:pt idx="162">
                  <c:v>73.33</c:v>
                </c:pt>
                <c:pt idx="163">
                  <c:v>70.930000000000007</c:v>
                </c:pt>
                <c:pt idx="164">
                  <c:v>68.650000000000006</c:v>
                </c:pt>
                <c:pt idx="165">
                  <c:v>66.55</c:v>
                </c:pt>
                <c:pt idx="166">
                  <c:v>64.680000000000007</c:v>
                </c:pt>
                <c:pt idx="167">
                  <c:v>63.09</c:v>
                </c:pt>
                <c:pt idx="168">
                  <c:v>61.78</c:v>
                </c:pt>
                <c:pt idx="169">
                  <c:v>58.48</c:v>
                </c:pt>
                <c:pt idx="170">
                  <c:v>55.39</c:v>
                </c:pt>
                <c:pt idx="171">
                  <c:v>52.65</c:v>
                </c:pt>
                <c:pt idx="172">
                  <c:v>50.22</c:v>
                </c:pt>
                <c:pt idx="173">
                  <c:v>48.04</c:v>
                </c:pt>
                <c:pt idx="174">
                  <c:v>46.08</c:v>
                </c:pt>
                <c:pt idx="175">
                  <c:v>44.3</c:v>
                </c:pt>
                <c:pt idx="176">
                  <c:v>42.69</c:v>
                </c:pt>
                <c:pt idx="177">
                  <c:v>41.21</c:v>
                </c:pt>
                <c:pt idx="178">
                  <c:v>39.86</c:v>
                </c:pt>
                <c:pt idx="179">
                  <c:v>38.61</c:v>
                </c:pt>
                <c:pt idx="180">
                  <c:v>36.4</c:v>
                </c:pt>
                <c:pt idx="181">
                  <c:v>34.049999999999997</c:v>
                </c:pt>
                <c:pt idx="182">
                  <c:v>32.06</c:v>
                </c:pt>
                <c:pt idx="183">
                  <c:v>30.36</c:v>
                </c:pt>
                <c:pt idx="184">
                  <c:v>28.89</c:v>
                </c:pt>
                <c:pt idx="185">
                  <c:v>27.61</c:v>
                </c:pt>
                <c:pt idx="186">
                  <c:v>26.47</c:v>
                </c:pt>
                <c:pt idx="187">
                  <c:v>25.47</c:v>
                </c:pt>
                <c:pt idx="188">
                  <c:v>24.57</c:v>
                </c:pt>
                <c:pt idx="189">
                  <c:v>23.02</c:v>
                </c:pt>
                <c:pt idx="190">
                  <c:v>21.75</c:v>
                </c:pt>
                <c:pt idx="191">
                  <c:v>20.69</c:v>
                </c:pt>
                <c:pt idx="192">
                  <c:v>19.78</c:v>
                </c:pt>
                <c:pt idx="193">
                  <c:v>19</c:v>
                </c:pt>
                <c:pt idx="194">
                  <c:v>18.329999999999998</c:v>
                </c:pt>
                <c:pt idx="195">
                  <c:v>17.21</c:v>
                </c:pt>
                <c:pt idx="196">
                  <c:v>16.329999999999998</c:v>
                </c:pt>
                <c:pt idx="197">
                  <c:v>15.63</c:v>
                </c:pt>
                <c:pt idx="198">
                  <c:v>15.05</c:v>
                </c:pt>
                <c:pt idx="199">
                  <c:v>14.57</c:v>
                </c:pt>
                <c:pt idx="200">
                  <c:v>14.16</c:v>
                </c:pt>
                <c:pt idx="201">
                  <c:v>13.82</c:v>
                </c:pt>
                <c:pt idx="202">
                  <c:v>13.52</c:v>
                </c:pt>
                <c:pt idx="203">
                  <c:v>13.27</c:v>
                </c:pt>
                <c:pt idx="204">
                  <c:v>13.05</c:v>
                </c:pt>
                <c:pt idx="205">
                  <c:v>12.86</c:v>
                </c:pt>
                <c:pt idx="206">
                  <c:v>12.54</c:v>
                </c:pt>
                <c:pt idx="207">
                  <c:v>12.24</c:v>
                </c:pt>
                <c:pt idx="208">
                  <c:v>12.12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20-4EED-9603-AC59CA46F002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'old238U_BaFe2(As,P)2'!$D$20:$D$228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'old238U_BaFe2(As,P)2'!$F$20:$F$228</c:f>
              <c:numCache>
                <c:formatCode>0.000E+00</c:formatCode>
                <c:ptCount val="209"/>
                <c:pt idx="0">
                  <c:v>1.8939999999999999</c:v>
                </c:pt>
                <c:pt idx="1">
                  <c:v>1.9910000000000001</c:v>
                </c:pt>
                <c:pt idx="2">
                  <c:v>2.0830000000000002</c:v>
                </c:pt>
                <c:pt idx="3">
                  <c:v>2.17</c:v>
                </c:pt>
                <c:pt idx="4">
                  <c:v>2.254</c:v>
                </c:pt>
                <c:pt idx="5">
                  <c:v>2.3340000000000001</c:v>
                </c:pt>
                <c:pt idx="6">
                  <c:v>2.411</c:v>
                </c:pt>
                <c:pt idx="7">
                  <c:v>2.556</c:v>
                </c:pt>
                <c:pt idx="8">
                  <c:v>2.6909999999999998</c:v>
                </c:pt>
                <c:pt idx="9">
                  <c:v>2.8180000000000001</c:v>
                </c:pt>
                <c:pt idx="10">
                  <c:v>2.9380000000000002</c:v>
                </c:pt>
                <c:pt idx="11">
                  <c:v>3.052</c:v>
                </c:pt>
                <c:pt idx="12">
                  <c:v>3.1589999999999998</c:v>
                </c:pt>
                <c:pt idx="13">
                  <c:v>3.36</c:v>
                </c:pt>
                <c:pt idx="14">
                  <c:v>3.5449999999999999</c:v>
                </c:pt>
                <c:pt idx="15">
                  <c:v>3.7149999999999999</c:v>
                </c:pt>
                <c:pt idx="16">
                  <c:v>3.8740000000000001</c:v>
                </c:pt>
                <c:pt idx="17">
                  <c:v>4.0229999999999997</c:v>
                </c:pt>
                <c:pt idx="18">
                  <c:v>4.1630000000000003</c:v>
                </c:pt>
                <c:pt idx="19">
                  <c:v>4.2949999999999999</c:v>
                </c:pt>
                <c:pt idx="20">
                  <c:v>4.42</c:v>
                </c:pt>
                <c:pt idx="21">
                  <c:v>4.5389999999999997</c:v>
                </c:pt>
                <c:pt idx="22">
                  <c:v>4.6520000000000001</c:v>
                </c:pt>
                <c:pt idx="23">
                  <c:v>4.76</c:v>
                </c:pt>
                <c:pt idx="24">
                  <c:v>4.9619999999999997</c:v>
                </c:pt>
                <c:pt idx="25">
                  <c:v>5.1929999999999996</c:v>
                </c:pt>
                <c:pt idx="26">
                  <c:v>5.4039999999999999</c:v>
                </c:pt>
                <c:pt idx="27">
                  <c:v>5.5970000000000004</c:v>
                </c:pt>
                <c:pt idx="28">
                  <c:v>5.7759999999999998</c:v>
                </c:pt>
                <c:pt idx="29">
                  <c:v>5.9420000000000002</c:v>
                </c:pt>
                <c:pt idx="30">
                  <c:v>6.0979999999999999</c:v>
                </c:pt>
                <c:pt idx="31">
                  <c:v>6.2430000000000003</c:v>
                </c:pt>
                <c:pt idx="32">
                  <c:v>6.38</c:v>
                </c:pt>
                <c:pt idx="33">
                  <c:v>6.6310000000000002</c:v>
                </c:pt>
                <c:pt idx="34">
                  <c:v>6.8559999999999999</c:v>
                </c:pt>
                <c:pt idx="35">
                  <c:v>7.0609999999999999</c:v>
                </c:pt>
                <c:pt idx="36">
                  <c:v>7.2469999999999999</c:v>
                </c:pt>
                <c:pt idx="37">
                  <c:v>7.4189999999999996</c:v>
                </c:pt>
                <c:pt idx="38">
                  <c:v>7.577</c:v>
                </c:pt>
                <c:pt idx="39">
                  <c:v>7.859</c:v>
                </c:pt>
                <c:pt idx="40">
                  <c:v>8.1050000000000004</c:v>
                </c:pt>
                <c:pt idx="41">
                  <c:v>8.3219999999999992</c:v>
                </c:pt>
                <c:pt idx="42">
                  <c:v>8.5150000000000006</c:v>
                </c:pt>
                <c:pt idx="43">
                  <c:v>8.6869999999999994</c:v>
                </c:pt>
                <c:pt idx="44">
                  <c:v>8.8420000000000005</c:v>
                </c:pt>
                <c:pt idx="45">
                  <c:v>8.9830000000000005</c:v>
                </c:pt>
                <c:pt idx="46">
                  <c:v>9.1110000000000007</c:v>
                </c:pt>
                <c:pt idx="47">
                  <c:v>9.2279999999999998</c:v>
                </c:pt>
                <c:pt idx="48">
                  <c:v>9.3350000000000009</c:v>
                </c:pt>
                <c:pt idx="49">
                  <c:v>9.4339999999999993</c:v>
                </c:pt>
                <c:pt idx="50">
                  <c:v>9.609</c:v>
                </c:pt>
                <c:pt idx="51">
                  <c:v>9.7929999999999993</c:v>
                </c:pt>
                <c:pt idx="52">
                  <c:v>9.9459999999999997</c:v>
                </c:pt>
                <c:pt idx="53">
                  <c:v>10.07</c:v>
                </c:pt>
                <c:pt idx="54">
                  <c:v>10.18</c:v>
                </c:pt>
                <c:pt idx="55">
                  <c:v>10.27</c:v>
                </c:pt>
                <c:pt idx="56">
                  <c:v>10.35</c:v>
                </c:pt>
                <c:pt idx="57">
                  <c:v>10.42</c:v>
                </c:pt>
                <c:pt idx="58">
                  <c:v>10.47</c:v>
                </c:pt>
                <c:pt idx="59">
                  <c:v>10.56</c:v>
                </c:pt>
                <c:pt idx="60">
                  <c:v>10.61</c:v>
                </c:pt>
                <c:pt idx="61">
                  <c:v>10.65</c:v>
                </c:pt>
                <c:pt idx="62">
                  <c:v>10.67</c:v>
                </c:pt>
                <c:pt idx="63">
                  <c:v>10.68</c:v>
                </c:pt>
                <c:pt idx="64">
                  <c:v>10.67</c:v>
                </c:pt>
                <c:pt idx="65">
                  <c:v>10.64</c:v>
                </c:pt>
                <c:pt idx="66">
                  <c:v>10.59</c:v>
                </c:pt>
                <c:pt idx="67">
                  <c:v>10.52</c:v>
                </c:pt>
                <c:pt idx="68">
                  <c:v>10.43</c:v>
                </c:pt>
                <c:pt idx="69">
                  <c:v>10.34</c:v>
                </c:pt>
                <c:pt idx="70">
                  <c:v>10.25</c:v>
                </c:pt>
                <c:pt idx="71">
                  <c:v>10.15</c:v>
                </c:pt>
                <c:pt idx="72">
                  <c:v>10.050000000000001</c:v>
                </c:pt>
                <c:pt idx="73">
                  <c:v>9.9480000000000004</c:v>
                </c:pt>
                <c:pt idx="74">
                  <c:v>9.8460000000000001</c:v>
                </c:pt>
                <c:pt idx="75">
                  <c:v>9.7439999999999998</c:v>
                </c:pt>
                <c:pt idx="76">
                  <c:v>9.5429999999999993</c:v>
                </c:pt>
                <c:pt idx="77">
                  <c:v>9.2989999999999995</c:v>
                </c:pt>
                <c:pt idx="78">
                  <c:v>9.0640000000000001</c:v>
                </c:pt>
                <c:pt idx="79">
                  <c:v>8.8390000000000004</c:v>
                </c:pt>
                <c:pt idx="80">
                  <c:v>8.625</c:v>
                </c:pt>
                <c:pt idx="81">
                  <c:v>8.4220000000000006</c:v>
                </c:pt>
                <c:pt idx="82">
                  <c:v>8.2279999999999998</c:v>
                </c:pt>
                <c:pt idx="83">
                  <c:v>8.0440000000000005</c:v>
                </c:pt>
                <c:pt idx="84">
                  <c:v>7.8689999999999998</c:v>
                </c:pt>
                <c:pt idx="85">
                  <c:v>7.5439999999999996</c:v>
                </c:pt>
                <c:pt idx="86">
                  <c:v>7.2480000000000002</c:v>
                </c:pt>
                <c:pt idx="87">
                  <c:v>6.9779999999999998</c:v>
                </c:pt>
                <c:pt idx="88">
                  <c:v>6.7309999999999999</c:v>
                </c:pt>
                <c:pt idx="89">
                  <c:v>6.5030000000000001</c:v>
                </c:pt>
                <c:pt idx="90">
                  <c:v>6.2930000000000001</c:v>
                </c:pt>
                <c:pt idx="91">
                  <c:v>5.9169999999999998</c:v>
                </c:pt>
                <c:pt idx="92">
                  <c:v>5.5910000000000002</c:v>
                </c:pt>
                <c:pt idx="93">
                  <c:v>5.3040000000000003</c:v>
                </c:pt>
                <c:pt idx="94">
                  <c:v>5.05</c:v>
                </c:pt>
                <c:pt idx="95">
                  <c:v>4.8230000000000004</c:v>
                </c:pt>
                <c:pt idx="96">
                  <c:v>4.6180000000000003</c:v>
                </c:pt>
                <c:pt idx="97">
                  <c:v>4.4329999999999998</c:v>
                </c:pt>
                <c:pt idx="98">
                  <c:v>4.2649999999999997</c:v>
                </c:pt>
                <c:pt idx="99">
                  <c:v>4.1109999999999998</c:v>
                </c:pt>
                <c:pt idx="100">
                  <c:v>3.9689999999999999</c:v>
                </c:pt>
                <c:pt idx="101">
                  <c:v>3.8380000000000001</c:v>
                </c:pt>
                <c:pt idx="102">
                  <c:v>3.605</c:v>
                </c:pt>
                <c:pt idx="103">
                  <c:v>3.355</c:v>
                </c:pt>
                <c:pt idx="104">
                  <c:v>3.1419999999999999</c:v>
                </c:pt>
                <c:pt idx="105">
                  <c:v>2.9580000000000002</c:v>
                </c:pt>
                <c:pt idx="106">
                  <c:v>2.7970000000000002</c:v>
                </c:pt>
                <c:pt idx="107">
                  <c:v>2.6549999999999998</c:v>
                </c:pt>
                <c:pt idx="108">
                  <c:v>2.5289999999999999</c:v>
                </c:pt>
                <c:pt idx="109">
                  <c:v>2.415</c:v>
                </c:pt>
                <c:pt idx="110">
                  <c:v>2.3130000000000002</c:v>
                </c:pt>
                <c:pt idx="111">
                  <c:v>2.1349999999999998</c:v>
                </c:pt>
                <c:pt idx="112">
                  <c:v>1.9850000000000001</c:v>
                </c:pt>
                <c:pt idx="113">
                  <c:v>1.8580000000000001</c:v>
                </c:pt>
                <c:pt idx="114">
                  <c:v>1.7470000000000001</c:v>
                </c:pt>
                <c:pt idx="115">
                  <c:v>1.651</c:v>
                </c:pt>
                <c:pt idx="116">
                  <c:v>1.5649999999999999</c:v>
                </c:pt>
                <c:pt idx="117">
                  <c:v>1.421</c:v>
                </c:pt>
                <c:pt idx="118">
                  <c:v>1.3029999999999999</c:v>
                </c:pt>
                <c:pt idx="119">
                  <c:v>1.206</c:v>
                </c:pt>
                <c:pt idx="120">
                  <c:v>1.123</c:v>
                </c:pt>
                <c:pt idx="121">
                  <c:v>1.052</c:v>
                </c:pt>
                <c:pt idx="122">
                  <c:v>0.99009999999999998</c:v>
                </c:pt>
                <c:pt idx="123">
                  <c:v>0.93579999999999997</c:v>
                </c:pt>
                <c:pt idx="124">
                  <c:v>0.88780000000000003</c:v>
                </c:pt>
                <c:pt idx="125">
                  <c:v>0.84489999999999998</c:v>
                </c:pt>
                <c:pt idx="126">
                  <c:v>0.80630000000000002</c:v>
                </c:pt>
                <c:pt idx="127">
                  <c:v>0.77139999999999997</c:v>
                </c:pt>
                <c:pt idx="128">
                  <c:v>0.7107</c:v>
                </c:pt>
                <c:pt idx="129">
                  <c:v>0.64810000000000001</c:v>
                </c:pt>
                <c:pt idx="130">
                  <c:v>0.59640000000000004</c:v>
                </c:pt>
                <c:pt idx="131">
                  <c:v>0.55300000000000005</c:v>
                </c:pt>
                <c:pt idx="132">
                  <c:v>0.51600000000000001</c:v>
                </c:pt>
                <c:pt idx="133">
                  <c:v>0.48399999999999999</c:v>
                </c:pt>
                <c:pt idx="134">
                  <c:v>0.45600000000000002</c:v>
                </c:pt>
                <c:pt idx="135">
                  <c:v>0.43140000000000001</c:v>
                </c:pt>
                <c:pt idx="136">
                  <c:v>0.40949999999999998</c:v>
                </c:pt>
                <c:pt idx="137">
                  <c:v>0.37219999999999998</c:v>
                </c:pt>
                <c:pt idx="138">
                  <c:v>0.34150000000000003</c:v>
                </c:pt>
                <c:pt idx="139">
                  <c:v>0.31590000000000001</c:v>
                </c:pt>
                <c:pt idx="140">
                  <c:v>0.29409999999999997</c:v>
                </c:pt>
                <c:pt idx="141">
                  <c:v>0.27529999999999999</c:v>
                </c:pt>
                <c:pt idx="142">
                  <c:v>0.25900000000000001</c:v>
                </c:pt>
                <c:pt idx="143">
                  <c:v>0.23180000000000001</c:v>
                </c:pt>
                <c:pt idx="144">
                  <c:v>0.21010000000000001</c:v>
                </c:pt>
                <c:pt idx="145">
                  <c:v>0.19239999999999999</c:v>
                </c:pt>
                <c:pt idx="146">
                  <c:v>0.17760000000000001</c:v>
                </c:pt>
                <c:pt idx="147">
                  <c:v>0.1651</c:v>
                </c:pt>
                <c:pt idx="148">
                  <c:v>0.15429999999999999</c:v>
                </c:pt>
                <c:pt idx="149">
                  <c:v>0.1449</c:v>
                </c:pt>
                <c:pt idx="150">
                  <c:v>0.13669999999999999</c:v>
                </c:pt>
                <c:pt idx="151">
                  <c:v>0.12939999999999999</c:v>
                </c:pt>
                <c:pt idx="152">
                  <c:v>0.1229</c:v>
                </c:pt>
                <c:pt idx="153">
                  <c:v>0.1171</c:v>
                </c:pt>
                <c:pt idx="154">
                  <c:v>0.107</c:v>
                </c:pt>
                <c:pt idx="155">
                  <c:v>9.6740000000000007E-2</c:v>
                </c:pt>
                <c:pt idx="156">
                  <c:v>8.838E-2</c:v>
                </c:pt>
                <c:pt idx="157">
                  <c:v>8.1420000000000006E-2</c:v>
                </c:pt>
                <c:pt idx="158">
                  <c:v>7.5539999999999996E-2</c:v>
                </c:pt>
                <c:pt idx="159">
                  <c:v>7.0489999999999997E-2</c:v>
                </c:pt>
                <c:pt idx="160">
                  <c:v>6.6110000000000002E-2</c:v>
                </c:pt>
                <c:pt idx="161">
                  <c:v>6.2280000000000002E-2</c:v>
                </c:pt>
                <c:pt idx="162">
                  <c:v>5.8880000000000002E-2</c:v>
                </c:pt>
                <c:pt idx="163">
                  <c:v>5.3150000000000003E-2</c:v>
                </c:pt>
                <c:pt idx="164">
                  <c:v>4.8489999999999998E-2</c:v>
                </c:pt>
                <c:pt idx="165">
                  <c:v>4.462E-2</c:v>
                </c:pt>
                <c:pt idx="166">
                  <c:v>4.1349999999999998E-2</c:v>
                </c:pt>
                <c:pt idx="167">
                  <c:v>3.8550000000000001E-2</c:v>
                </c:pt>
                <c:pt idx="168">
                  <c:v>3.6130000000000002E-2</c:v>
                </c:pt>
                <c:pt idx="169">
                  <c:v>3.2129999999999999E-2</c:v>
                </c:pt>
                <c:pt idx="170">
                  <c:v>2.896E-2</c:v>
                </c:pt>
                <c:pt idx="171">
                  <c:v>2.639E-2</c:v>
                </c:pt>
                <c:pt idx="172">
                  <c:v>2.426E-2</c:v>
                </c:pt>
                <c:pt idx="173">
                  <c:v>2.2460000000000001E-2</c:v>
                </c:pt>
                <c:pt idx="174">
                  <c:v>2.0930000000000001E-2</c:v>
                </c:pt>
                <c:pt idx="175">
                  <c:v>1.9599999999999999E-2</c:v>
                </c:pt>
                <c:pt idx="176">
                  <c:v>1.8429999999999998E-2</c:v>
                </c:pt>
                <c:pt idx="177">
                  <c:v>1.7399999999999999E-2</c:v>
                </c:pt>
                <c:pt idx="178">
                  <c:v>1.6490000000000001E-2</c:v>
                </c:pt>
                <c:pt idx="179">
                  <c:v>1.567E-2</c:v>
                </c:pt>
                <c:pt idx="180">
                  <c:v>1.427E-2</c:v>
                </c:pt>
                <c:pt idx="181">
                  <c:v>1.2840000000000001E-2</c:v>
                </c:pt>
                <c:pt idx="182">
                  <c:v>1.1690000000000001E-2</c:v>
                </c:pt>
                <c:pt idx="183">
                  <c:v>1.073E-2</c:v>
                </c:pt>
                <c:pt idx="184">
                  <c:v>9.9290000000000003E-3</c:v>
                </c:pt>
                <c:pt idx="185">
                  <c:v>9.2409999999999992E-3</c:v>
                </c:pt>
                <c:pt idx="186">
                  <c:v>8.6470000000000002E-3</c:v>
                </c:pt>
                <c:pt idx="187">
                  <c:v>8.1270000000000005E-3</c:v>
                </c:pt>
                <c:pt idx="188">
                  <c:v>7.6689999999999996E-3</c:v>
                </c:pt>
                <c:pt idx="189">
                  <c:v>6.8970000000000004E-3</c:v>
                </c:pt>
                <c:pt idx="190">
                  <c:v>6.2729999999999999E-3</c:v>
                </c:pt>
                <c:pt idx="191">
                  <c:v>5.7559999999999998E-3</c:v>
                </c:pt>
                <c:pt idx="192">
                  <c:v>5.3210000000000002E-3</c:v>
                </c:pt>
                <c:pt idx="193">
                  <c:v>4.9490000000000003E-3</c:v>
                </c:pt>
                <c:pt idx="194">
                  <c:v>4.6280000000000002E-3</c:v>
                </c:pt>
                <c:pt idx="195">
                  <c:v>4.1009999999999996E-3</c:v>
                </c:pt>
                <c:pt idx="196">
                  <c:v>3.686E-3</c:v>
                </c:pt>
                <c:pt idx="197">
                  <c:v>3.3500000000000001E-3</c:v>
                </c:pt>
                <c:pt idx="198">
                  <c:v>3.0720000000000001E-3</c:v>
                </c:pt>
                <c:pt idx="199">
                  <c:v>2.8379999999999998E-3</c:v>
                </c:pt>
                <c:pt idx="200">
                  <c:v>2.6389999999999999E-3</c:v>
                </c:pt>
                <c:pt idx="201">
                  <c:v>2.467E-3</c:v>
                </c:pt>
                <c:pt idx="202">
                  <c:v>2.3159999999999999E-3</c:v>
                </c:pt>
                <c:pt idx="203">
                  <c:v>2.1840000000000002E-3</c:v>
                </c:pt>
                <c:pt idx="204">
                  <c:v>2.0660000000000001E-3</c:v>
                </c:pt>
                <c:pt idx="205">
                  <c:v>1.9610000000000001E-3</c:v>
                </c:pt>
                <c:pt idx="206">
                  <c:v>1.7819999999999999E-3</c:v>
                </c:pt>
                <c:pt idx="207">
                  <c:v>1.6000000000000001E-3</c:v>
                </c:pt>
                <c:pt idx="208">
                  <c:v>1.5200000000000001E-3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E20-4EED-9603-AC59CA46F002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'old238U_BaFe2(As,P)2'!$D$20:$D$228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'old238U_BaFe2(As,P)2'!$G$20:$G$228</c:f>
              <c:numCache>
                <c:formatCode>0.000E+00</c:formatCode>
                <c:ptCount val="209"/>
                <c:pt idx="0">
                  <c:v>2.0634999999999999</c:v>
                </c:pt>
                <c:pt idx="1">
                  <c:v>2.1688000000000001</c:v>
                </c:pt>
                <c:pt idx="2">
                  <c:v>2.2687000000000004</c:v>
                </c:pt>
                <c:pt idx="3">
                  <c:v>2.3632</c:v>
                </c:pt>
                <c:pt idx="4">
                  <c:v>2.4544999999999999</c:v>
                </c:pt>
                <c:pt idx="5">
                  <c:v>2.5415999999999999</c:v>
                </c:pt>
                <c:pt idx="6">
                  <c:v>2.6254</c:v>
                </c:pt>
                <c:pt idx="7">
                  <c:v>2.7833999999999999</c:v>
                </c:pt>
                <c:pt idx="8">
                  <c:v>2.9306999999999999</c:v>
                </c:pt>
                <c:pt idx="9">
                  <c:v>3.0693999999999999</c:v>
                </c:pt>
                <c:pt idx="10">
                  <c:v>3.2006000000000001</c:v>
                </c:pt>
                <c:pt idx="11">
                  <c:v>3.3252999999999999</c:v>
                </c:pt>
                <c:pt idx="12">
                  <c:v>3.4425999999999997</c:v>
                </c:pt>
                <c:pt idx="13">
                  <c:v>3.6631999999999998</c:v>
                </c:pt>
                <c:pt idx="14">
                  <c:v>3.8666</c:v>
                </c:pt>
                <c:pt idx="15">
                  <c:v>4.0540000000000003</c:v>
                </c:pt>
                <c:pt idx="16">
                  <c:v>4.2294999999999998</c:v>
                </c:pt>
                <c:pt idx="17">
                  <c:v>4.3942999999999994</c:v>
                </c:pt>
                <c:pt idx="18">
                  <c:v>4.5495000000000001</c:v>
                </c:pt>
                <c:pt idx="19">
                  <c:v>4.6960999999999995</c:v>
                </c:pt>
                <c:pt idx="20">
                  <c:v>4.8352000000000004</c:v>
                </c:pt>
                <c:pt idx="21">
                  <c:v>4.9677999999999995</c:v>
                </c:pt>
                <c:pt idx="22">
                  <c:v>5.0940000000000003</c:v>
                </c:pt>
                <c:pt idx="23">
                  <c:v>5.2147999999999994</c:v>
                </c:pt>
                <c:pt idx="24">
                  <c:v>5.4413999999999998</c:v>
                </c:pt>
                <c:pt idx="25">
                  <c:v>5.7014999999999993</c:v>
                </c:pt>
                <c:pt idx="26">
                  <c:v>5.9399999999999995</c:v>
                </c:pt>
                <c:pt idx="27">
                  <c:v>6.1591000000000005</c:v>
                </c:pt>
                <c:pt idx="28">
                  <c:v>6.3630999999999993</c:v>
                </c:pt>
                <c:pt idx="29">
                  <c:v>6.5531000000000006</c:v>
                </c:pt>
                <c:pt idx="30">
                  <c:v>6.7321999999999997</c:v>
                </c:pt>
                <c:pt idx="31">
                  <c:v>6.8994</c:v>
                </c:pt>
                <c:pt idx="32">
                  <c:v>7.0579999999999998</c:v>
                </c:pt>
                <c:pt idx="33">
                  <c:v>7.3501000000000003</c:v>
                </c:pt>
                <c:pt idx="34">
                  <c:v>7.6139999999999999</c:v>
                </c:pt>
                <c:pt idx="35">
                  <c:v>7.8559999999999999</c:v>
                </c:pt>
                <c:pt idx="36">
                  <c:v>8.0772999999999993</c:v>
                </c:pt>
                <c:pt idx="37">
                  <c:v>8.283199999999999</c:v>
                </c:pt>
                <c:pt idx="38">
                  <c:v>8.4739000000000004</c:v>
                </c:pt>
                <c:pt idx="39">
                  <c:v>8.8178000000000001</c:v>
                </c:pt>
                <c:pt idx="40">
                  <c:v>9.1219999999999999</c:v>
                </c:pt>
                <c:pt idx="41">
                  <c:v>9.3939999999999984</c:v>
                </c:pt>
                <c:pt idx="42">
                  <c:v>9.6390000000000011</c:v>
                </c:pt>
                <c:pt idx="43">
                  <c:v>9.8609999999999989</c:v>
                </c:pt>
                <c:pt idx="44">
                  <c:v>10.064</c:v>
                </c:pt>
                <c:pt idx="45">
                  <c:v>10.251000000000001</c:v>
                </c:pt>
                <c:pt idx="46">
                  <c:v>10.424000000000001</c:v>
                </c:pt>
                <c:pt idx="47">
                  <c:v>10.584</c:v>
                </c:pt>
                <c:pt idx="48">
                  <c:v>10.733000000000001</c:v>
                </c:pt>
                <c:pt idx="49">
                  <c:v>10.872</c:v>
                </c:pt>
                <c:pt idx="50">
                  <c:v>11.125</c:v>
                </c:pt>
                <c:pt idx="51">
                  <c:v>11.401</c:v>
                </c:pt>
                <c:pt idx="52">
                  <c:v>11.641</c:v>
                </c:pt>
                <c:pt idx="53">
                  <c:v>11.848000000000001</c:v>
                </c:pt>
                <c:pt idx="54">
                  <c:v>12.036999999999999</c:v>
                </c:pt>
                <c:pt idx="55">
                  <c:v>12.202</c:v>
                </c:pt>
                <c:pt idx="56">
                  <c:v>12.355</c:v>
                </c:pt>
                <c:pt idx="57">
                  <c:v>12.496</c:v>
                </c:pt>
                <c:pt idx="58">
                  <c:v>12.614000000000001</c:v>
                </c:pt>
                <c:pt idx="59">
                  <c:v>12.834</c:v>
                </c:pt>
                <c:pt idx="60">
                  <c:v>12.930999999999999</c:v>
                </c:pt>
                <c:pt idx="61">
                  <c:v>12.984</c:v>
                </c:pt>
                <c:pt idx="62">
                  <c:v>13.058</c:v>
                </c:pt>
                <c:pt idx="63">
                  <c:v>13.144</c:v>
                </c:pt>
                <c:pt idx="64">
                  <c:v>13.227</c:v>
                </c:pt>
                <c:pt idx="65">
                  <c:v>13.415000000000001</c:v>
                </c:pt>
                <c:pt idx="66">
                  <c:v>13.594999999999999</c:v>
                </c:pt>
                <c:pt idx="67">
                  <c:v>13.738999999999999</c:v>
                </c:pt>
                <c:pt idx="68">
                  <c:v>13.837</c:v>
                </c:pt>
                <c:pt idx="69">
                  <c:v>13.91</c:v>
                </c:pt>
                <c:pt idx="70">
                  <c:v>13.961</c:v>
                </c:pt>
                <c:pt idx="71">
                  <c:v>13.986000000000001</c:v>
                </c:pt>
                <c:pt idx="72">
                  <c:v>13.997</c:v>
                </c:pt>
                <c:pt idx="73">
                  <c:v>13.996</c:v>
                </c:pt>
                <c:pt idx="74">
                  <c:v>13.987</c:v>
                </c:pt>
                <c:pt idx="75">
                  <c:v>13.972999999999999</c:v>
                </c:pt>
                <c:pt idx="76">
                  <c:v>13.936999999999999</c:v>
                </c:pt>
                <c:pt idx="77">
                  <c:v>13.89</c:v>
                </c:pt>
                <c:pt idx="78">
                  <c:v>13.85</c:v>
                </c:pt>
                <c:pt idx="79">
                  <c:v>13.82</c:v>
                </c:pt>
                <c:pt idx="80">
                  <c:v>13.804</c:v>
                </c:pt>
                <c:pt idx="81">
                  <c:v>13.801</c:v>
                </c:pt>
                <c:pt idx="82">
                  <c:v>13.806999999999999</c:v>
                </c:pt>
                <c:pt idx="83">
                  <c:v>13.823</c:v>
                </c:pt>
                <c:pt idx="84">
                  <c:v>13.847</c:v>
                </c:pt>
                <c:pt idx="85">
                  <c:v>13.91</c:v>
                </c:pt>
                <c:pt idx="86">
                  <c:v>13.984999999999999</c:v>
                </c:pt>
                <c:pt idx="87">
                  <c:v>14.064</c:v>
                </c:pt>
                <c:pt idx="88">
                  <c:v>14.141999999999999</c:v>
                </c:pt>
                <c:pt idx="89">
                  <c:v>14.214</c:v>
                </c:pt>
                <c:pt idx="90">
                  <c:v>14.278</c:v>
                </c:pt>
                <c:pt idx="91">
                  <c:v>14.379</c:v>
                </c:pt>
                <c:pt idx="92">
                  <c:v>14.443000000000001</c:v>
                </c:pt>
                <c:pt idx="93">
                  <c:v>14.473000000000001</c:v>
                </c:pt>
                <c:pt idx="94">
                  <c:v>14.475999999999999</c:v>
                </c:pt>
                <c:pt idx="95">
                  <c:v>14.459</c:v>
                </c:pt>
                <c:pt idx="96">
                  <c:v>14.428000000000001</c:v>
                </c:pt>
                <c:pt idx="97">
                  <c:v>14.391</c:v>
                </c:pt>
                <c:pt idx="98">
                  <c:v>14.355</c:v>
                </c:pt>
                <c:pt idx="99">
                  <c:v>14.311</c:v>
                </c:pt>
                <c:pt idx="100">
                  <c:v>14.279</c:v>
                </c:pt>
                <c:pt idx="101">
                  <c:v>14.257999999999999</c:v>
                </c:pt>
                <c:pt idx="102">
                  <c:v>14.245000000000001</c:v>
                </c:pt>
                <c:pt idx="103">
                  <c:v>14.305</c:v>
                </c:pt>
                <c:pt idx="104">
                  <c:v>14.452</c:v>
                </c:pt>
                <c:pt idx="105">
                  <c:v>14.688000000000001</c:v>
                </c:pt>
                <c:pt idx="106">
                  <c:v>15.007000000000001</c:v>
                </c:pt>
                <c:pt idx="107">
                  <c:v>15.404999999999999</c:v>
                </c:pt>
                <c:pt idx="108">
                  <c:v>15.859</c:v>
                </c:pt>
                <c:pt idx="109">
                  <c:v>16.375</c:v>
                </c:pt>
                <c:pt idx="110">
                  <c:v>16.943000000000001</c:v>
                </c:pt>
                <c:pt idx="111">
                  <c:v>18.195</c:v>
                </c:pt>
                <c:pt idx="112">
                  <c:v>19.544999999999998</c:v>
                </c:pt>
                <c:pt idx="113">
                  <c:v>20.958000000000002</c:v>
                </c:pt>
                <c:pt idx="114">
                  <c:v>22.396999999999998</c:v>
                </c:pt>
                <c:pt idx="115">
                  <c:v>23.850999999999999</c:v>
                </c:pt>
                <c:pt idx="116">
                  <c:v>25.295000000000002</c:v>
                </c:pt>
                <c:pt idx="117">
                  <c:v>28.111000000000001</c:v>
                </c:pt>
                <c:pt idx="118">
                  <c:v>30.773</c:v>
                </c:pt>
                <c:pt idx="119">
                  <c:v>33.276000000000003</c:v>
                </c:pt>
                <c:pt idx="120">
                  <c:v>35.613</c:v>
                </c:pt>
                <c:pt idx="121">
                  <c:v>37.781999999999996</c:v>
                </c:pt>
                <c:pt idx="122">
                  <c:v>39.8001</c:v>
                </c:pt>
                <c:pt idx="123">
                  <c:v>41.675800000000002</c:v>
                </c:pt>
                <c:pt idx="124">
                  <c:v>43.4178</c:v>
                </c:pt>
                <c:pt idx="125">
                  <c:v>45.044900000000005</c:v>
                </c:pt>
                <c:pt idx="126">
                  <c:v>46.5563</c:v>
                </c:pt>
                <c:pt idx="127">
                  <c:v>47.981400000000001</c:v>
                </c:pt>
                <c:pt idx="128">
                  <c:v>50.550700000000006</c:v>
                </c:pt>
                <c:pt idx="129">
                  <c:v>53.3581</c:v>
                </c:pt>
                <c:pt idx="130">
                  <c:v>55.796400000000006</c:v>
                </c:pt>
                <c:pt idx="131">
                  <c:v>57.942999999999998</c:v>
                </c:pt>
                <c:pt idx="132">
                  <c:v>59.835999999999999</c:v>
                </c:pt>
                <c:pt idx="133">
                  <c:v>61.524000000000001</c:v>
                </c:pt>
                <c:pt idx="134">
                  <c:v>63.046000000000006</c:v>
                </c:pt>
                <c:pt idx="135">
                  <c:v>64.421400000000006</c:v>
                </c:pt>
                <c:pt idx="136">
                  <c:v>65.67949999999999</c:v>
                </c:pt>
                <c:pt idx="137">
                  <c:v>67.872200000000007</c:v>
                </c:pt>
                <c:pt idx="138">
                  <c:v>69.951499999999996</c:v>
                </c:pt>
                <c:pt idx="139">
                  <c:v>71.555899999999994</c:v>
                </c:pt>
                <c:pt idx="140">
                  <c:v>72.764099999999999</c:v>
                </c:pt>
                <c:pt idx="141">
                  <c:v>73.975300000000004</c:v>
                </c:pt>
                <c:pt idx="142">
                  <c:v>75.028999999999996</c:v>
                </c:pt>
                <c:pt idx="143">
                  <c:v>76.761800000000008</c:v>
                </c:pt>
                <c:pt idx="144">
                  <c:v>78.090099999999993</c:v>
                </c:pt>
                <c:pt idx="145">
                  <c:v>79.112400000000008</c:v>
                </c:pt>
                <c:pt idx="146">
                  <c:v>79.907600000000002</c:v>
                </c:pt>
                <c:pt idx="147">
                  <c:v>80.505099999999999</c:v>
                </c:pt>
                <c:pt idx="148">
                  <c:v>80.944300000000013</c:v>
                </c:pt>
                <c:pt idx="149">
                  <c:v>81.254900000000006</c:v>
                </c:pt>
                <c:pt idx="150">
                  <c:v>81.456699999999998</c:v>
                </c:pt>
                <c:pt idx="151">
                  <c:v>81.569400000000002</c:v>
                </c:pt>
                <c:pt idx="152">
                  <c:v>81.612899999999996</c:v>
                </c:pt>
                <c:pt idx="153">
                  <c:v>81.577099999999987</c:v>
                </c:pt>
                <c:pt idx="154">
                  <c:v>81.337000000000003</c:v>
                </c:pt>
                <c:pt idx="155">
                  <c:v>80.786739999999995</c:v>
                </c:pt>
                <c:pt idx="156">
                  <c:v>80.028379999999999</c:v>
                </c:pt>
                <c:pt idx="157">
                  <c:v>79.111419999999995</c:v>
                </c:pt>
                <c:pt idx="158">
                  <c:v>78.075540000000004</c:v>
                </c:pt>
                <c:pt idx="159">
                  <c:v>76.960490000000007</c:v>
                </c:pt>
                <c:pt idx="160">
                  <c:v>75.796109999999999</c:v>
                </c:pt>
                <c:pt idx="161">
                  <c:v>74.592280000000002</c:v>
                </c:pt>
                <c:pt idx="162">
                  <c:v>73.38888</c:v>
                </c:pt>
                <c:pt idx="163">
                  <c:v>70.983150000000009</c:v>
                </c:pt>
                <c:pt idx="164">
                  <c:v>68.698490000000007</c:v>
                </c:pt>
                <c:pt idx="165">
                  <c:v>66.594619999999992</c:v>
                </c:pt>
                <c:pt idx="166">
                  <c:v>64.721350000000001</c:v>
                </c:pt>
                <c:pt idx="167">
                  <c:v>63.128550000000004</c:v>
                </c:pt>
                <c:pt idx="168">
                  <c:v>61.816130000000001</c:v>
                </c:pt>
                <c:pt idx="169">
                  <c:v>58.512129999999999</c:v>
                </c:pt>
                <c:pt idx="170">
                  <c:v>55.418959999999998</c:v>
                </c:pt>
                <c:pt idx="171">
                  <c:v>52.676389999999998</c:v>
                </c:pt>
                <c:pt idx="172">
                  <c:v>50.244259999999997</c:v>
                </c:pt>
                <c:pt idx="173">
                  <c:v>48.062460000000002</c:v>
                </c:pt>
                <c:pt idx="174">
                  <c:v>46.100929999999998</c:v>
                </c:pt>
                <c:pt idx="175">
                  <c:v>44.319599999999994</c:v>
                </c:pt>
                <c:pt idx="176">
                  <c:v>42.70843</c:v>
                </c:pt>
                <c:pt idx="177">
                  <c:v>41.227400000000003</c:v>
                </c:pt>
                <c:pt idx="178">
                  <c:v>39.876489999999997</c:v>
                </c:pt>
                <c:pt idx="179">
                  <c:v>38.62567</c:v>
                </c:pt>
                <c:pt idx="180">
                  <c:v>36.414270000000002</c:v>
                </c:pt>
                <c:pt idx="181">
                  <c:v>34.062839999999994</c:v>
                </c:pt>
                <c:pt idx="182">
                  <c:v>32.071690000000004</c:v>
                </c:pt>
                <c:pt idx="183">
                  <c:v>30.370729999999998</c:v>
                </c:pt>
                <c:pt idx="184">
                  <c:v>28.899929</c:v>
                </c:pt>
                <c:pt idx="185">
                  <c:v>27.619240999999999</c:v>
                </c:pt>
                <c:pt idx="186">
                  <c:v>26.478646999999999</c:v>
                </c:pt>
                <c:pt idx="187">
                  <c:v>25.478127000000001</c:v>
                </c:pt>
                <c:pt idx="188">
                  <c:v>24.577669</c:v>
                </c:pt>
                <c:pt idx="189">
                  <c:v>23.026896999999998</c:v>
                </c:pt>
                <c:pt idx="190">
                  <c:v>21.756273</c:v>
                </c:pt>
                <c:pt idx="191">
                  <c:v>20.695756000000003</c:v>
                </c:pt>
                <c:pt idx="192">
                  <c:v>19.785321</c:v>
                </c:pt>
                <c:pt idx="193">
                  <c:v>19.004949</c:v>
                </c:pt>
                <c:pt idx="194">
                  <c:v>18.334627999999999</c:v>
                </c:pt>
                <c:pt idx="195">
                  <c:v>17.214100999999999</c:v>
                </c:pt>
                <c:pt idx="196">
                  <c:v>16.333685999999997</c:v>
                </c:pt>
                <c:pt idx="197">
                  <c:v>15.63335</c:v>
                </c:pt>
                <c:pt idx="198">
                  <c:v>15.053072</c:v>
                </c:pt>
                <c:pt idx="199">
                  <c:v>14.572838000000001</c:v>
                </c:pt>
                <c:pt idx="200">
                  <c:v>14.162639</c:v>
                </c:pt>
                <c:pt idx="201">
                  <c:v>13.822467</c:v>
                </c:pt>
                <c:pt idx="202">
                  <c:v>13.522316</c:v>
                </c:pt>
                <c:pt idx="203">
                  <c:v>13.272183999999999</c:v>
                </c:pt>
                <c:pt idx="204">
                  <c:v>13.052066</c:v>
                </c:pt>
                <c:pt idx="205">
                  <c:v>12.861960999999999</c:v>
                </c:pt>
                <c:pt idx="206">
                  <c:v>12.541782</c:v>
                </c:pt>
                <c:pt idx="207">
                  <c:v>12.2416</c:v>
                </c:pt>
                <c:pt idx="208">
                  <c:v>12.121519999999999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E20-4EED-9603-AC59CA46F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22232"/>
        <c:axId val="639828112"/>
      </c:scatterChart>
      <c:valAx>
        <c:axId val="63982223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28112"/>
        <c:crosses val="autoZero"/>
        <c:crossBetween val="midCat"/>
        <c:majorUnit val="10"/>
      </c:valAx>
      <c:valAx>
        <c:axId val="639828112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2223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934128569749676"/>
          <c:y val="0.31356847954135397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80CE8F4-CCA3-453A-959D-56B392ED6A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D4045E4-44B2-4892-B528-A8CDBCF955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8D879B4-2531-47E2-8F0F-3814E0347A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9B1FB50-5173-4663-B37A-35EE4DE7A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1EF226A-5C84-4877-A93D-1A50B8EE5C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653A82A-3FC0-4DD7-AF11-8B8D8B32F0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020C539-5E81-4685-BDFF-A2B8683A0E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0A8FC51-120D-4E09-B6E6-AC3EBCF2C2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C7BCE24-ECCF-4B2F-9002-D42F42717C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53EFC07-2DFC-40FF-9B0D-46A73C6C4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828385-F24E-4157-A8D9-F0FE30C6C6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50EDE54-A088-4724-BB76-06EBF4B52C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4A4AD26-F9E6-4BB6-A241-0DAB9E3E2B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765769A-89FC-4231-85C2-8CE298144F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AAF01FE-D5C1-4930-A610-9D90FEE79D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0A2C6F5-4E7E-463B-9B5F-3C2015A15D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42E8BFC-A364-41D9-B2B2-CFA3E00DC7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9624779-6B69-4B45-85B2-4B1EBBD4B3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606925D-3733-4CB5-824C-B8799AFE21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3FACA08-5D6A-4AC7-B30B-4448E36092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BED2BC5-4202-4E8D-B66F-B184832D68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0AB3432-5383-47A2-AABE-8F9E3BD979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7DFDF-17D5-48DB-9FD6-4053AD4F61AD}">
  <dimension ref="A1:Y228"/>
  <sheetViews>
    <sheetView tabSelected="1" zoomScale="70" zoomScaleNormal="70" workbookViewId="0">
      <selection activeCell="C8" sqref="C8"/>
    </sheetView>
  </sheetViews>
  <sheetFormatPr defaultColWidth="9" defaultRowHeight="12"/>
  <cols>
    <col min="1" max="1" width="4.36328125" style="1" customWidth="1"/>
    <col min="2" max="2" width="9.90625" style="1" customWidth="1"/>
    <col min="3" max="3" width="8.6328125" style="1" customWidth="1"/>
    <col min="4" max="4" width="7.7265625" style="1" customWidth="1"/>
    <col min="5" max="6" width="8.90625" style="1" bestFit="1" customWidth="1"/>
    <col min="7" max="7" width="8.90625" style="1" customWidth="1"/>
    <col min="8" max="8" width="6.08984375" style="1" customWidth="1"/>
    <col min="9" max="9" width="5.36328125" style="1" customWidth="1"/>
    <col min="10" max="10" width="7.90625" style="1" customWidth="1"/>
    <col min="11" max="11" width="9.90625" style="1" customWidth="1"/>
    <col min="12" max="12" width="3.7265625" style="1" customWidth="1"/>
    <col min="13" max="13" width="7.453125" style="1" customWidth="1"/>
    <col min="14" max="14" width="6.36328125" style="1" customWidth="1"/>
    <col min="15" max="15" width="3.90625" style="1" customWidth="1"/>
    <col min="16" max="16" width="6.7265625" style="1" customWidth="1"/>
    <col min="17" max="17" width="3.08984375" style="1" customWidth="1"/>
    <col min="18" max="18" width="8" style="5" customWidth="1"/>
    <col min="19" max="19" width="9.6328125" style="55" customWidth="1"/>
    <col min="20" max="20" width="9" style="1"/>
    <col min="21" max="21" width="9.7265625" style="1" customWidth="1"/>
    <col min="22" max="22" width="8.90625" style="1" bestFit="1" customWidth="1"/>
    <col min="23" max="23" width="7.26953125" style="1" customWidth="1"/>
    <col min="24" max="24" width="9.08984375" style="1" customWidth="1"/>
    <col min="25" max="25" width="5.63281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03"/>
      <c r="T1" s="25"/>
      <c r="U1" s="25"/>
      <c r="V1" s="25"/>
      <c r="W1" s="25"/>
      <c r="X1" s="25"/>
      <c r="Y1" s="25"/>
    </row>
    <row r="2" spans="1:25" ht="19">
      <c r="A2" s="1">
        <v>2</v>
      </c>
      <c r="B2" s="6" t="s">
        <v>6</v>
      </c>
      <c r="F2" s="7"/>
      <c r="G2" s="7"/>
      <c r="L2" s="5" t="s">
        <v>55</v>
      </c>
      <c r="M2" s="8"/>
      <c r="N2" s="9" t="s">
        <v>7</v>
      </c>
      <c r="R2" s="46"/>
      <c r="S2" s="110"/>
      <c r="T2" s="25"/>
      <c r="U2" s="46"/>
      <c r="V2" s="111"/>
      <c r="W2" s="25"/>
      <c r="X2" s="25"/>
      <c r="Y2" s="25"/>
    </row>
    <row r="3" spans="1:25">
      <c r="A3" s="4">
        <v>3</v>
      </c>
      <c r="B3" s="12" t="s">
        <v>8</v>
      </c>
      <c r="C3" s="13" t="s">
        <v>9</v>
      </c>
      <c r="E3" s="12" t="s">
        <v>63</v>
      </c>
      <c r="F3" s="115"/>
      <c r="G3" s="14" t="s">
        <v>10</v>
      </c>
      <c r="H3" s="14"/>
      <c r="I3" s="14"/>
      <c r="K3" s="15"/>
      <c r="L3" s="5" t="s">
        <v>56</v>
      </c>
      <c r="M3" s="16"/>
      <c r="N3" s="9" t="s">
        <v>57</v>
      </c>
      <c r="O3" s="9"/>
      <c r="R3" s="25"/>
      <c r="S3" s="25"/>
      <c r="T3" s="25"/>
      <c r="U3" s="46"/>
      <c r="V3" s="104"/>
      <c r="W3" s="105"/>
      <c r="X3" s="25"/>
      <c r="Y3" s="25"/>
    </row>
    <row r="4" spans="1:25">
      <c r="A4" s="4">
        <v>4</v>
      </c>
      <c r="B4" s="12" t="s">
        <v>58</v>
      </c>
      <c r="C4" s="20">
        <v>92</v>
      </c>
      <c r="D4" s="21"/>
      <c r="F4" s="14" t="s">
        <v>4</v>
      </c>
      <c r="G4" s="14" t="s">
        <v>4</v>
      </c>
      <c r="H4" s="14" t="s">
        <v>11</v>
      </c>
      <c r="I4" s="14" t="s">
        <v>1</v>
      </c>
      <c r="J4" s="9"/>
      <c r="K4" s="22" t="s">
        <v>12</v>
      </c>
      <c r="L4" s="9"/>
      <c r="M4" s="9"/>
      <c r="N4" s="9"/>
      <c r="O4" s="9"/>
      <c r="R4" s="46"/>
      <c r="S4" s="23"/>
      <c r="T4" s="25"/>
      <c r="U4" s="25"/>
      <c r="V4" s="112"/>
      <c r="W4" s="25"/>
      <c r="X4" s="25"/>
      <c r="Y4" s="25"/>
    </row>
    <row r="5" spans="1:25">
      <c r="A5" s="1">
        <v>5</v>
      </c>
      <c r="B5" s="12" t="s">
        <v>13</v>
      </c>
      <c r="C5" s="20">
        <v>238</v>
      </c>
      <c r="D5" s="21" t="s">
        <v>14</v>
      </c>
      <c r="F5" s="14" t="s">
        <v>0</v>
      </c>
      <c r="G5" s="14" t="s">
        <v>15</v>
      </c>
      <c r="H5" s="14" t="s">
        <v>16</v>
      </c>
      <c r="I5" s="14" t="s">
        <v>16</v>
      </c>
      <c r="J5" s="24" t="s">
        <v>17</v>
      </c>
      <c r="K5" s="5" t="s">
        <v>18</v>
      </c>
      <c r="L5" s="14"/>
      <c r="M5" s="14"/>
      <c r="N5" s="9"/>
      <c r="O5" s="15" t="s">
        <v>62</v>
      </c>
      <c r="P5" s="1" t="str">
        <f ca="1">RIGHT(CELL("filename",A1),LEN(CELL("filename",A1))-FIND("]",CELL("filename",A1)))</f>
        <v>srim238U_(Ba,K)Fe2As2</v>
      </c>
      <c r="R5" s="46"/>
      <c r="S5" s="23"/>
      <c r="T5" s="106"/>
      <c r="U5" s="103"/>
      <c r="V5" s="85"/>
      <c r="W5" s="25"/>
      <c r="X5" s="25"/>
      <c r="Y5" s="25"/>
    </row>
    <row r="6" spans="1:25">
      <c r="A6" s="4">
        <v>6</v>
      </c>
      <c r="B6" s="12" t="s">
        <v>19</v>
      </c>
      <c r="C6" s="26" t="s">
        <v>68</v>
      </c>
      <c r="D6" s="21" t="s">
        <v>20</v>
      </c>
      <c r="F6" s="27" t="s">
        <v>69</v>
      </c>
      <c r="G6" s="28">
        <v>56</v>
      </c>
      <c r="H6" s="28">
        <v>12</v>
      </c>
      <c r="I6" s="29">
        <v>22.91</v>
      </c>
      <c r="J6" s="4">
        <v>1</v>
      </c>
      <c r="K6" s="30">
        <v>58.597999999999999</v>
      </c>
      <c r="L6" s="22" t="s">
        <v>59</v>
      </c>
      <c r="M6" s="9"/>
      <c r="N6" s="9"/>
      <c r="O6" s="15" t="s">
        <v>61</v>
      </c>
      <c r="P6" s="113" t="s">
        <v>73</v>
      </c>
      <c r="R6" s="46"/>
      <c r="S6" s="23"/>
      <c r="T6" s="58"/>
      <c r="U6" s="103"/>
      <c r="V6" s="85"/>
      <c r="W6" s="25"/>
      <c r="X6" s="25"/>
      <c r="Y6" s="25"/>
    </row>
    <row r="7" spans="1:25">
      <c r="A7" s="1">
        <v>7</v>
      </c>
      <c r="B7" s="31"/>
      <c r="C7" s="26" t="s">
        <v>87</v>
      </c>
      <c r="F7" s="32" t="s">
        <v>70</v>
      </c>
      <c r="G7" s="33">
        <v>19</v>
      </c>
      <c r="H7" s="33">
        <v>8</v>
      </c>
      <c r="I7" s="34">
        <v>4.3499999999999996</v>
      </c>
      <c r="J7" s="4">
        <v>2</v>
      </c>
      <c r="K7" s="35">
        <v>585.98</v>
      </c>
      <c r="L7" s="22" t="s">
        <v>60</v>
      </c>
      <c r="M7" s="9"/>
      <c r="N7" s="9"/>
      <c r="O7" s="9"/>
      <c r="R7" s="46"/>
      <c r="S7" s="23"/>
      <c r="T7" s="25"/>
      <c r="U7" s="103"/>
      <c r="V7" s="85"/>
      <c r="W7" s="25"/>
      <c r="X7" s="36"/>
      <c r="Y7" s="25"/>
    </row>
    <row r="8" spans="1:25">
      <c r="A8" s="1">
        <v>8</v>
      </c>
      <c r="B8" s="12" t="s">
        <v>21</v>
      </c>
      <c r="C8" s="37">
        <v>5.86</v>
      </c>
      <c r="D8" s="38" t="s">
        <v>2</v>
      </c>
      <c r="F8" s="32" t="s">
        <v>71</v>
      </c>
      <c r="G8" s="33">
        <v>26</v>
      </c>
      <c r="H8" s="33">
        <v>40</v>
      </c>
      <c r="I8" s="34">
        <v>31.06</v>
      </c>
      <c r="J8" s="4">
        <v>3</v>
      </c>
      <c r="K8" s="35">
        <v>585.98</v>
      </c>
      <c r="L8" s="22" t="s">
        <v>22</v>
      </c>
      <c r="M8" s="9"/>
      <c r="N8" s="9"/>
      <c r="O8" s="9"/>
      <c r="R8" s="46"/>
      <c r="S8" s="23"/>
      <c r="T8" s="25"/>
      <c r="U8" s="103"/>
      <c r="V8" s="86"/>
      <c r="W8" s="25"/>
      <c r="X8" s="40"/>
      <c r="Y8" s="107"/>
    </row>
    <row r="9" spans="1:25">
      <c r="A9" s="1">
        <v>9</v>
      </c>
      <c r="B9" s="31"/>
      <c r="C9" s="37">
        <v>4.9071000000000002E+22</v>
      </c>
      <c r="D9" s="21" t="s">
        <v>3</v>
      </c>
      <c r="F9" s="32" t="s">
        <v>72</v>
      </c>
      <c r="G9" s="33">
        <v>33</v>
      </c>
      <c r="H9" s="33">
        <v>40</v>
      </c>
      <c r="I9" s="34">
        <v>41.67</v>
      </c>
      <c r="J9" s="4">
        <v>4</v>
      </c>
      <c r="K9" s="35">
        <v>1</v>
      </c>
      <c r="L9" s="22" t="s">
        <v>23</v>
      </c>
      <c r="M9" s="9"/>
      <c r="N9" s="9"/>
      <c r="O9" s="9"/>
      <c r="R9" s="46"/>
      <c r="S9" s="41"/>
      <c r="T9" s="108"/>
      <c r="U9" s="103"/>
      <c r="V9" s="86"/>
      <c r="W9" s="25"/>
      <c r="X9" s="40"/>
      <c r="Y9" s="107"/>
    </row>
    <row r="10" spans="1:25">
      <c r="A10" s="1">
        <v>10</v>
      </c>
      <c r="B10" s="12" t="s">
        <v>24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25</v>
      </c>
      <c r="M10" s="9"/>
      <c r="N10" s="9"/>
      <c r="O10" s="9"/>
      <c r="R10" s="46"/>
      <c r="S10" s="41"/>
      <c r="T10" s="58"/>
      <c r="U10" s="103"/>
      <c r="V10" s="86"/>
      <c r="W10" s="25"/>
      <c r="X10" s="40"/>
      <c r="Y10" s="107"/>
    </row>
    <row r="11" spans="1:25">
      <c r="A11" s="1">
        <v>11</v>
      </c>
      <c r="C11" s="43" t="s">
        <v>26</v>
      </c>
      <c r="D11" s="7" t="s">
        <v>27</v>
      </c>
      <c r="F11" s="32"/>
      <c r="G11" s="33"/>
      <c r="H11" s="33"/>
      <c r="I11" s="34"/>
      <c r="J11" s="4">
        <v>6</v>
      </c>
      <c r="K11" s="35">
        <v>1000</v>
      </c>
      <c r="L11" s="22" t="s">
        <v>28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29</v>
      </c>
      <c r="C12" s="44">
        <v>20</v>
      </c>
      <c r="D12" s="45">
        <f>$C$5/100</f>
        <v>2.38</v>
      </c>
      <c r="E12" s="21" t="s">
        <v>54</v>
      </c>
      <c r="F12" s="32"/>
      <c r="G12" s="33"/>
      <c r="H12" s="33"/>
      <c r="I12" s="34"/>
      <c r="J12" s="4">
        <v>7</v>
      </c>
      <c r="K12" s="35">
        <v>119.42</v>
      </c>
      <c r="L12" s="22" t="s">
        <v>30</v>
      </c>
      <c r="M12" s="9"/>
      <c r="R12" s="46"/>
      <c r="S12" s="47"/>
      <c r="T12" s="25"/>
      <c r="U12" s="25"/>
      <c r="V12" s="81"/>
      <c r="W12" s="81"/>
      <c r="X12" s="81"/>
      <c r="Y12" s="25"/>
    </row>
    <row r="13" spans="1:25">
      <c r="A13" s="1">
        <v>13</v>
      </c>
      <c r="B13" s="5" t="s">
        <v>31</v>
      </c>
      <c r="C13" s="48">
        <v>228</v>
      </c>
      <c r="D13" s="45">
        <f>$C$5*1000000</f>
        <v>238000000</v>
      </c>
      <c r="E13" s="21" t="s">
        <v>53</v>
      </c>
      <c r="F13" s="49"/>
      <c r="G13" s="50"/>
      <c r="H13" s="50"/>
      <c r="I13" s="51"/>
      <c r="J13" s="4">
        <v>8</v>
      </c>
      <c r="K13" s="52">
        <v>3.4604999999999997E-2</v>
      </c>
      <c r="L13" s="22" t="s">
        <v>32</v>
      </c>
      <c r="R13" s="46"/>
      <c r="S13" s="47"/>
      <c r="T13" s="25"/>
      <c r="U13" s="46"/>
      <c r="V13" s="81"/>
      <c r="W13" s="81"/>
      <c r="X13" s="39"/>
      <c r="Y13" s="25"/>
    </row>
    <row r="14" spans="1:25" ht="13">
      <c r="A14" s="1">
        <v>14</v>
      </c>
      <c r="B14" s="5" t="s">
        <v>64</v>
      </c>
      <c r="C14" s="78"/>
      <c r="D14" s="21" t="s">
        <v>65</v>
      </c>
      <c r="E14" s="25"/>
      <c r="F14" s="25"/>
      <c r="G14" s="25"/>
      <c r="H14" s="80">
        <f>SUM(H6:H13)</f>
        <v>100</v>
      </c>
      <c r="I14" s="80">
        <f>SUM(I6:I13)</f>
        <v>99.99</v>
      </c>
      <c r="J14" s="4">
        <v>0</v>
      </c>
      <c r="K14" s="53" t="s">
        <v>33</v>
      </c>
      <c r="L14" s="54"/>
      <c r="N14" s="43"/>
      <c r="O14" s="43"/>
      <c r="P14" s="43"/>
      <c r="R14" s="46"/>
      <c r="S14" s="47"/>
      <c r="T14" s="25"/>
      <c r="U14" s="46"/>
      <c r="V14" s="83"/>
      <c r="W14" s="83"/>
      <c r="X14" s="109"/>
      <c r="Y14" s="25"/>
    </row>
    <row r="15" spans="1:25" ht="13">
      <c r="A15" s="1">
        <v>15</v>
      </c>
      <c r="B15" s="5" t="s">
        <v>66</v>
      </c>
      <c r="C15" s="79"/>
      <c r="D15" s="77" t="s">
        <v>67</v>
      </c>
      <c r="E15" s="87"/>
      <c r="F15" s="87"/>
      <c r="G15" s="87"/>
      <c r="H15" s="58"/>
      <c r="I15" s="58"/>
      <c r="J15" s="88"/>
      <c r="K15" s="59"/>
      <c r="L15" s="60"/>
      <c r="M15" s="88"/>
      <c r="N15" s="21"/>
      <c r="O15" s="21"/>
      <c r="P15" s="88"/>
      <c r="R15" s="46"/>
      <c r="S15" s="47"/>
      <c r="T15" s="25"/>
      <c r="U15" s="25"/>
      <c r="V15" s="84"/>
      <c r="W15" s="84"/>
      <c r="X15" s="40"/>
      <c r="Y15" s="25"/>
    </row>
    <row r="16" spans="1:25">
      <c r="A16" s="1">
        <v>16</v>
      </c>
      <c r="B16" s="21"/>
      <c r="C16" s="56"/>
      <c r="D16" s="57"/>
      <c r="F16" s="61" t="s">
        <v>34</v>
      </c>
      <c r="G16" s="87"/>
      <c r="H16" s="62"/>
      <c r="I16" s="58"/>
      <c r="J16" s="89"/>
      <c r="K16" s="59"/>
      <c r="L16" s="60"/>
      <c r="M16" s="21"/>
      <c r="N16" s="21"/>
      <c r="O16" s="21"/>
      <c r="P16" s="21"/>
      <c r="R16" s="46"/>
      <c r="S16" s="47"/>
      <c r="T16" s="25"/>
      <c r="U16" s="25"/>
      <c r="V16" s="84"/>
      <c r="W16" s="84"/>
      <c r="X16" s="40"/>
      <c r="Y16" s="25"/>
    </row>
    <row r="17" spans="1:16">
      <c r="A17" s="1">
        <v>17</v>
      </c>
      <c r="B17" s="63" t="s">
        <v>35</v>
      </c>
      <c r="C17" s="11"/>
      <c r="D17" s="10"/>
      <c r="E17" s="63" t="s">
        <v>36</v>
      </c>
      <c r="F17" s="64" t="s">
        <v>37</v>
      </c>
      <c r="G17" s="65" t="s">
        <v>38</v>
      </c>
      <c r="H17" s="63" t="s">
        <v>39</v>
      </c>
      <c r="I17" s="11"/>
      <c r="J17" s="10"/>
      <c r="K17" s="63" t="s">
        <v>40</v>
      </c>
      <c r="L17" s="66"/>
      <c r="M17" s="67"/>
      <c r="N17" s="63" t="s">
        <v>41</v>
      </c>
      <c r="O17" s="11"/>
      <c r="P17" s="10"/>
    </row>
    <row r="18" spans="1:16">
      <c r="A18" s="1">
        <v>18</v>
      </c>
      <c r="B18" s="68" t="s">
        <v>42</v>
      </c>
      <c r="C18" s="25"/>
      <c r="D18" s="117" t="s">
        <v>43</v>
      </c>
      <c r="E18" s="118" t="s">
        <v>44</v>
      </c>
      <c r="F18" s="119"/>
      <c r="G18" s="120"/>
      <c r="H18" s="68" t="s">
        <v>45</v>
      </c>
      <c r="I18" s="25"/>
      <c r="J18" s="117" t="s">
        <v>46</v>
      </c>
      <c r="K18" s="68" t="s">
        <v>47</v>
      </c>
      <c r="L18" s="69"/>
      <c r="M18" s="117" t="s">
        <v>46</v>
      </c>
      <c r="N18" s="68" t="s">
        <v>47</v>
      </c>
      <c r="O18" s="25"/>
      <c r="P18" s="117" t="s">
        <v>46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90">
        <v>2.5</v>
      </c>
      <c r="C20" s="91" t="s">
        <v>48</v>
      </c>
      <c r="D20" s="101">
        <f>B20/1000/$C$5</f>
        <v>1.0504201680672269E-5</v>
      </c>
      <c r="E20" s="92">
        <v>0.1605</v>
      </c>
      <c r="F20" s="93">
        <v>1.944</v>
      </c>
      <c r="G20" s="94">
        <f>E20+F20</f>
        <v>2.1044999999999998</v>
      </c>
      <c r="H20" s="90">
        <v>36</v>
      </c>
      <c r="I20" s="91" t="s">
        <v>49</v>
      </c>
      <c r="J20" s="76">
        <f>H20/1000/10</f>
        <v>3.5999999999999999E-3</v>
      </c>
      <c r="K20" s="90">
        <v>15</v>
      </c>
      <c r="L20" s="91" t="s">
        <v>49</v>
      </c>
      <c r="M20" s="76">
        <f t="shared" ref="M20:M83" si="0">K20/1000/10</f>
        <v>1.5E-3</v>
      </c>
      <c r="N20" s="90">
        <v>11</v>
      </c>
      <c r="O20" s="91" t="s">
        <v>49</v>
      </c>
      <c r="P20" s="76">
        <f t="shared" ref="P20:P83" si="1">N20/1000/10</f>
        <v>1.0999999999999998E-3</v>
      </c>
    </row>
    <row r="21" spans="1:16">
      <c r="B21" s="95">
        <v>2.75</v>
      </c>
      <c r="C21" s="96" t="s">
        <v>48</v>
      </c>
      <c r="D21" s="82">
        <f t="shared" ref="D21:D84" si="2">B21/1000/$C$5</f>
        <v>1.1554621848739495E-5</v>
      </c>
      <c r="E21" s="97">
        <v>0.16839999999999999</v>
      </c>
      <c r="F21" s="98">
        <v>2.0430000000000001</v>
      </c>
      <c r="G21" s="94">
        <f t="shared" ref="G21:G84" si="3">E21+F21</f>
        <v>2.2114000000000003</v>
      </c>
      <c r="H21" s="95">
        <v>37</v>
      </c>
      <c r="I21" s="96" t="s">
        <v>49</v>
      </c>
      <c r="J21" s="70">
        <f t="shared" ref="J21:J84" si="4">H21/1000/10</f>
        <v>3.6999999999999997E-3</v>
      </c>
      <c r="K21" s="95">
        <v>16</v>
      </c>
      <c r="L21" s="96" t="s">
        <v>49</v>
      </c>
      <c r="M21" s="70">
        <f t="shared" si="0"/>
        <v>1.6000000000000001E-3</v>
      </c>
      <c r="N21" s="95">
        <v>12</v>
      </c>
      <c r="O21" s="96" t="s">
        <v>49</v>
      </c>
      <c r="P21" s="70">
        <f t="shared" si="1"/>
        <v>1.2000000000000001E-3</v>
      </c>
    </row>
    <row r="22" spans="1:16">
      <c r="B22" s="95">
        <v>3</v>
      </c>
      <c r="C22" s="96" t="s">
        <v>48</v>
      </c>
      <c r="D22" s="82">
        <f t="shared" si="2"/>
        <v>1.2605042016806723E-5</v>
      </c>
      <c r="E22" s="97">
        <v>0.1759</v>
      </c>
      <c r="F22" s="98">
        <v>2.1379999999999999</v>
      </c>
      <c r="G22" s="94">
        <f t="shared" si="3"/>
        <v>2.3138999999999998</v>
      </c>
      <c r="H22" s="95">
        <v>38</v>
      </c>
      <c r="I22" s="96" t="s">
        <v>49</v>
      </c>
      <c r="J22" s="70">
        <f t="shared" si="4"/>
        <v>3.8E-3</v>
      </c>
      <c r="K22" s="95">
        <v>17</v>
      </c>
      <c r="L22" s="96" t="s">
        <v>49</v>
      </c>
      <c r="M22" s="70">
        <f t="shared" si="0"/>
        <v>1.7000000000000001E-3</v>
      </c>
      <c r="N22" s="95">
        <v>12</v>
      </c>
      <c r="O22" s="96" t="s">
        <v>49</v>
      </c>
      <c r="P22" s="70">
        <f t="shared" si="1"/>
        <v>1.2000000000000001E-3</v>
      </c>
    </row>
    <row r="23" spans="1:16">
      <c r="B23" s="95">
        <v>3.25</v>
      </c>
      <c r="C23" s="96" t="s">
        <v>48</v>
      </c>
      <c r="D23" s="82">
        <f t="shared" si="2"/>
        <v>1.3655462184873949E-5</v>
      </c>
      <c r="E23" s="97">
        <v>0.183</v>
      </c>
      <c r="F23" s="98">
        <v>2.2269999999999999</v>
      </c>
      <c r="G23" s="94">
        <f t="shared" si="3"/>
        <v>2.4099999999999997</v>
      </c>
      <c r="H23" s="95">
        <v>40</v>
      </c>
      <c r="I23" s="96" t="s">
        <v>49</v>
      </c>
      <c r="J23" s="70">
        <f t="shared" si="4"/>
        <v>4.0000000000000001E-3</v>
      </c>
      <c r="K23" s="95">
        <v>17</v>
      </c>
      <c r="L23" s="96" t="s">
        <v>49</v>
      </c>
      <c r="M23" s="70">
        <f t="shared" si="0"/>
        <v>1.7000000000000001E-3</v>
      </c>
      <c r="N23" s="95">
        <v>13</v>
      </c>
      <c r="O23" s="96" t="s">
        <v>49</v>
      </c>
      <c r="P23" s="70">
        <f t="shared" si="1"/>
        <v>1.2999999999999999E-3</v>
      </c>
    </row>
    <row r="24" spans="1:16">
      <c r="B24" s="95">
        <v>3.5</v>
      </c>
      <c r="C24" s="96" t="s">
        <v>48</v>
      </c>
      <c r="D24" s="82">
        <f t="shared" si="2"/>
        <v>1.4705882352941177E-5</v>
      </c>
      <c r="E24" s="97">
        <v>0.19</v>
      </c>
      <c r="F24" s="98">
        <v>2.3130000000000002</v>
      </c>
      <c r="G24" s="94">
        <f t="shared" si="3"/>
        <v>2.5030000000000001</v>
      </c>
      <c r="H24" s="95">
        <v>41</v>
      </c>
      <c r="I24" s="96" t="s">
        <v>49</v>
      </c>
      <c r="J24" s="70">
        <f t="shared" si="4"/>
        <v>4.1000000000000003E-3</v>
      </c>
      <c r="K24" s="95">
        <v>18</v>
      </c>
      <c r="L24" s="96" t="s">
        <v>49</v>
      </c>
      <c r="M24" s="70">
        <f t="shared" si="0"/>
        <v>1.8E-3</v>
      </c>
      <c r="N24" s="95">
        <v>13</v>
      </c>
      <c r="O24" s="96" t="s">
        <v>49</v>
      </c>
      <c r="P24" s="70">
        <f t="shared" si="1"/>
        <v>1.2999999999999999E-3</v>
      </c>
    </row>
    <row r="25" spans="1:16">
      <c r="B25" s="95">
        <v>3.75</v>
      </c>
      <c r="C25" s="96" t="s">
        <v>48</v>
      </c>
      <c r="D25" s="82">
        <f t="shared" si="2"/>
        <v>1.5756302521008403E-5</v>
      </c>
      <c r="E25" s="97">
        <v>0.1966</v>
      </c>
      <c r="F25" s="98">
        <v>2.395</v>
      </c>
      <c r="G25" s="94">
        <f t="shared" si="3"/>
        <v>2.5916000000000001</v>
      </c>
      <c r="H25" s="95">
        <v>42</v>
      </c>
      <c r="I25" s="96" t="s">
        <v>49</v>
      </c>
      <c r="J25" s="70">
        <f t="shared" si="4"/>
        <v>4.2000000000000006E-3</v>
      </c>
      <c r="K25" s="95">
        <v>18</v>
      </c>
      <c r="L25" s="96" t="s">
        <v>49</v>
      </c>
      <c r="M25" s="70">
        <f t="shared" si="0"/>
        <v>1.8E-3</v>
      </c>
      <c r="N25" s="95">
        <v>13</v>
      </c>
      <c r="O25" s="96" t="s">
        <v>49</v>
      </c>
      <c r="P25" s="70">
        <f t="shared" si="1"/>
        <v>1.2999999999999999E-3</v>
      </c>
    </row>
    <row r="26" spans="1:16">
      <c r="B26" s="95">
        <v>4</v>
      </c>
      <c r="C26" s="96" t="s">
        <v>48</v>
      </c>
      <c r="D26" s="82">
        <f t="shared" si="2"/>
        <v>1.6806722689075631E-5</v>
      </c>
      <c r="E26" s="97">
        <v>0.2031</v>
      </c>
      <c r="F26" s="98">
        <v>2.4740000000000002</v>
      </c>
      <c r="G26" s="94">
        <f t="shared" si="3"/>
        <v>2.6771000000000003</v>
      </c>
      <c r="H26" s="95">
        <v>43</v>
      </c>
      <c r="I26" s="96" t="s">
        <v>49</v>
      </c>
      <c r="J26" s="70">
        <f t="shared" si="4"/>
        <v>4.3E-3</v>
      </c>
      <c r="K26" s="95">
        <v>19</v>
      </c>
      <c r="L26" s="96" t="s">
        <v>49</v>
      </c>
      <c r="M26" s="70">
        <f t="shared" si="0"/>
        <v>1.9E-3</v>
      </c>
      <c r="N26" s="95">
        <v>14</v>
      </c>
      <c r="O26" s="96" t="s">
        <v>49</v>
      </c>
      <c r="P26" s="70">
        <f t="shared" si="1"/>
        <v>1.4E-3</v>
      </c>
    </row>
    <row r="27" spans="1:16">
      <c r="B27" s="95">
        <v>4.5</v>
      </c>
      <c r="C27" s="96" t="s">
        <v>48</v>
      </c>
      <c r="D27" s="82">
        <f t="shared" si="2"/>
        <v>1.8907563025210083E-5</v>
      </c>
      <c r="E27" s="97">
        <v>0.21540000000000001</v>
      </c>
      <c r="F27" s="98">
        <v>2.6230000000000002</v>
      </c>
      <c r="G27" s="94">
        <f t="shared" si="3"/>
        <v>2.8384</v>
      </c>
      <c r="H27" s="95">
        <v>46</v>
      </c>
      <c r="I27" s="96" t="s">
        <v>49</v>
      </c>
      <c r="J27" s="70">
        <f t="shared" si="4"/>
        <v>4.5999999999999999E-3</v>
      </c>
      <c r="K27" s="95">
        <v>19</v>
      </c>
      <c r="L27" s="96" t="s">
        <v>49</v>
      </c>
      <c r="M27" s="70">
        <f t="shared" si="0"/>
        <v>1.9E-3</v>
      </c>
      <c r="N27" s="95">
        <v>14</v>
      </c>
      <c r="O27" s="96" t="s">
        <v>49</v>
      </c>
      <c r="P27" s="70">
        <f t="shared" si="1"/>
        <v>1.4E-3</v>
      </c>
    </row>
    <row r="28" spans="1:16">
      <c r="B28" s="95">
        <v>5</v>
      </c>
      <c r="C28" s="96" t="s">
        <v>48</v>
      </c>
      <c r="D28" s="82">
        <f t="shared" si="2"/>
        <v>2.1008403361344538E-5</v>
      </c>
      <c r="E28" s="97">
        <v>0.22700000000000001</v>
      </c>
      <c r="F28" s="98">
        <v>2.762</v>
      </c>
      <c r="G28" s="94">
        <f t="shared" si="3"/>
        <v>2.9889999999999999</v>
      </c>
      <c r="H28" s="95">
        <v>48</v>
      </c>
      <c r="I28" s="96" t="s">
        <v>49</v>
      </c>
      <c r="J28" s="70">
        <f t="shared" si="4"/>
        <v>4.8000000000000004E-3</v>
      </c>
      <c r="K28" s="95">
        <v>20</v>
      </c>
      <c r="L28" s="96" t="s">
        <v>49</v>
      </c>
      <c r="M28" s="70">
        <f t="shared" si="0"/>
        <v>2E-3</v>
      </c>
      <c r="N28" s="95">
        <v>15</v>
      </c>
      <c r="O28" s="96" t="s">
        <v>49</v>
      </c>
      <c r="P28" s="70">
        <f t="shared" si="1"/>
        <v>1.5E-3</v>
      </c>
    </row>
    <row r="29" spans="1:16">
      <c r="B29" s="95">
        <v>5.5</v>
      </c>
      <c r="C29" s="96" t="s">
        <v>48</v>
      </c>
      <c r="D29" s="82">
        <f t="shared" si="2"/>
        <v>2.3109243697478991E-5</v>
      </c>
      <c r="E29" s="97">
        <v>0.23810000000000001</v>
      </c>
      <c r="F29" s="98">
        <v>2.8919999999999999</v>
      </c>
      <c r="G29" s="94">
        <f t="shared" si="3"/>
        <v>3.1301000000000001</v>
      </c>
      <c r="H29" s="95">
        <v>50</v>
      </c>
      <c r="I29" s="96" t="s">
        <v>49</v>
      </c>
      <c r="J29" s="70">
        <f t="shared" si="4"/>
        <v>5.0000000000000001E-3</v>
      </c>
      <c r="K29" s="95">
        <v>21</v>
      </c>
      <c r="L29" s="96" t="s">
        <v>49</v>
      </c>
      <c r="M29" s="70">
        <f t="shared" si="0"/>
        <v>2.1000000000000003E-3</v>
      </c>
      <c r="N29" s="95">
        <v>15</v>
      </c>
      <c r="O29" s="96" t="s">
        <v>49</v>
      </c>
      <c r="P29" s="70">
        <f t="shared" si="1"/>
        <v>1.5E-3</v>
      </c>
    </row>
    <row r="30" spans="1:16">
      <c r="B30" s="95">
        <v>6</v>
      </c>
      <c r="C30" s="96" t="s">
        <v>48</v>
      </c>
      <c r="D30" s="82">
        <f t="shared" si="2"/>
        <v>2.5210084033613446E-5</v>
      </c>
      <c r="E30" s="97">
        <v>0.2487</v>
      </c>
      <c r="F30" s="98">
        <v>3.0150000000000001</v>
      </c>
      <c r="G30" s="94">
        <f t="shared" si="3"/>
        <v>3.2637</v>
      </c>
      <c r="H30" s="95">
        <v>52</v>
      </c>
      <c r="I30" s="96" t="s">
        <v>49</v>
      </c>
      <c r="J30" s="70">
        <f t="shared" si="4"/>
        <v>5.1999999999999998E-3</v>
      </c>
      <c r="K30" s="95">
        <v>22</v>
      </c>
      <c r="L30" s="96" t="s">
        <v>49</v>
      </c>
      <c r="M30" s="70">
        <f t="shared" si="0"/>
        <v>2.1999999999999997E-3</v>
      </c>
      <c r="N30" s="95">
        <v>16</v>
      </c>
      <c r="O30" s="96" t="s">
        <v>49</v>
      </c>
      <c r="P30" s="70">
        <f t="shared" si="1"/>
        <v>1.6000000000000001E-3</v>
      </c>
    </row>
    <row r="31" spans="1:16">
      <c r="B31" s="95">
        <v>6.5</v>
      </c>
      <c r="C31" s="96" t="s">
        <v>48</v>
      </c>
      <c r="D31" s="82">
        <f t="shared" si="2"/>
        <v>2.7310924369747898E-5</v>
      </c>
      <c r="E31" s="97">
        <v>0.25890000000000002</v>
      </c>
      <c r="F31" s="98">
        <v>3.1309999999999998</v>
      </c>
      <c r="G31" s="94">
        <f t="shared" si="3"/>
        <v>3.3898999999999999</v>
      </c>
      <c r="H31" s="95">
        <v>54</v>
      </c>
      <c r="I31" s="96" t="s">
        <v>49</v>
      </c>
      <c r="J31" s="70">
        <f t="shared" si="4"/>
        <v>5.4000000000000003E-3</v>
      </c>
      <c r="K31" s="95">
        <v>23</v>
      </c>
      <c r="L31" s="96" t="s">
        <v>49</v>
      </c>
      <c r="M31" s="70">
        <f t="shared" si="0"/>
        <v>2.3E-3</v>
      </c>
      <c r="N31" s="95">
        <v>16</v>
      </c>
      <c r="O31" s="96" t="s">
        <v>49</v>
      </c>
      <c r="P31" s="70">
        <f t="shared" si="1"/>
        <v>1.6000000000000001E-3</v>
      </c>
    </row>
    <row r="32" spans="1:16">
      <c r="B32" s="95">
        <v>7</v>
      </c>
      <c r="C32" s="96" t="s">
        <v>48</v>
      </c>
      <c r="D32" s="82">
        <f t="shared" si="2"/>
        <v>2.9411764705882354E-5</v>
      </c>
      <c r="E32" s="97">
        <v>0.26860000000000001</v>
      </c>
      <c r="F32" s="98">
        <v>3.242</v>
      </c>
      <c r="G32" s="94">
        <f t="shared" si="3"/>
        <v>3.5106000000000002</v>
      </c>
      <c r="H32" s="95">
        <v>56</v>
      </c>
      <c r="I32" s="96" t="s">
        <v>49</v>
      </c>
      <c r="J32" s="70">
        <f t="shared" si="4"/>
        <v>5.5999999999999999E-3</v>
      </c>
      <c r="K32" s="95">
        <v>23</v>
      </c>
      <c r="L32" s="96" t="s">
        <v>49</v>
      </c>
      <c r="M32" s="70">
        <f t="shared" si="0"/>
        <v>2.3E-3</v>
      </c>
      <c r="N32" s="95">
        <v>17</v>
      </c>
      <c r="O32" s="96" t="s">
        <v>49</v>
      </c>
      <c r="P32" s="70">
        <f t="shared" si="1"/>
        <v>1.7000000000000001E-3</v>
      </c>
    </row>
    <row r="33" spans="2:16">
      <c r="B33" s="95">
        <v>8</v>
      </c>
      <c r="C33" s="96" t="s">
        <v>48</v>
      </c>
      <c r="D33" s="82">
        <f t="shared" si="2"/>
        <v>3.3613445378151261E-5</v>
      </c>
      <c r="E33" s="97">
        <v>0.28720000000000001</v>
      </c>
      <c r="F33" s="98">
        <v>3.448</v>
      </c>
      <c r="G33" s="94">
        <f t="shared" si="3"/>
        <v>3.7351999999999999</v>
      </c>
      <c r="H33" s="95">
        <v>59</v>
      </c>
      <c r="I33" s="96" t="s">
        <v>49</v>
      </c>
      <c r="J33" s="70">
        <f t="shared" si="4"/>
        <v>5.8999999999999999E-3</v>
      </c>
      <c r="K33" s="95">
        <v>25</v>
      </c>
      <c r="L33" s="96" t="s">
        <v>49</v>
      </c>
      <c r="M33" s="70">
        <f t="shared" si="0"/>
        <v>2.5000000000000001E-3</v>
      </c>
      <c r="N33" s="95">
        <v>18</v>
      </c>
      <c r="O33" s="96" t="s">
        <v>49</v>
      </c>
      <c r="P33" s="70">
        <f t="shared" si="1"/>
        <v>1.8E-3</v>
      </c>
    </row>
    <row r="34" spans="2:16">
      <c r="B34" s="95">
        <v>9</v>
      </c>
      <c r="C34" s="96" t="s">
        <v>48</v>
      </c>
      <c r="D34" s="82">
        <f t="shared" si="2"/>
        <v>3.7815126050420166E-5</v>
      </c>
      <c r="E34" s="97">
        <v>0.30459999999999998</v>
      </c>
      <c r="F34" s="98">
        <v>3.637</v>
      </c>
      <c r="G34" s="94">
        <f t="shared" si="3"/>
        <v>3.9416000000000002</v>
      </c>
      <c r="H34" s="95">
        <v>63</v>
      </c>
      <c r="I34" s="96" t="s">
        <v>49</v>
      </c>
      <c r="J34" s="70">
        <f t="shared" si="4"/>
        <v>6.3E-3</v>
      </c>
      <c r="K34" s="95">
        <v>26</v>
      </c>
      <c r="L34" s="96" t="s">
        <v>49</v>
      </c>
      <c r="M34" s="70">
        <f t="shared" si="0"/>
        <v>2.5999999999999999E-3</v>
      </c>
      <c r="N34" s="95">
        <v>19</v>
      </c>
      <c r="O34" s="96" t="s">
        <v>49</v>
      </c>
      <c r="P34" s="70">
        <f t="shared" si="1"/>
        <v>1.9E-3</v>
      </c>
    </row>
    <row r="35" spans="2:16">
      <c r="B35" s="95">
        <v>10</v>
      </c>
      <c r="C35" s="96" t="s">
        <v>48</v>
      </c>
      <c r="D35" s="82">
        <f t="shared" si="2"/>
        <v>4.2016806722689077E-5</v>
      </c>
      <c r="E35" s="97">
        <v>0.3211</v>
      </c>
      <c r="F35" s="98">
        <v>3.8119999999999998</v>
      </c>
      <c r="G35" s="94">
        <f t="shared" si="3"/>
        <v>4.1330999999999998</v>
      </c>
      <c r="H35" s="95">
        <v>66</v>
      </c>
      <c r="I35" s="96" t="s">
        <v>49</v>
      </c>
      <c r="J35" s="70">
        <f t="shared" si="4"/>
        <v>6.6E-3</v>
      </c>
      <c r="K35" s="95">
        <v>27</v>
      </c>
      <c r="L35" s="96" t="s">
        <v>49</v>
      </c>
      <c r="M35" s="70">
        <f t="shared" si="0"/>
        <v>2.7000000000000001E-3</v>
      </c>
      <c r="N35" s="95">
        <v>20</v>
      </c>
      <c r="O35" s="96" t="s">
        <v>49</v>
      </c>
      <c r="P35" s="70">
        <f t="shared" si="1"/>
        <v>2E-3</v>
      </c>
    </row>
    <row r="36" spans="2:16">
      <c r="B36" s="95">
        <v>11</v>
      </c>
      <c r="C36" s="96" t="s">
        <v>48</v>
      </c>
      <c r="D36" s="82">
        <f t="shared" si="2"/>
        <v>4.6218487394957981E-5</v>
      </c>
      <c r="E36" s="97">
        <v>0.33679999999999999</v>
      </c>
      <c r="F36" s="98">
        <v>3.9750000000000001</v>
      </c>
      <c r="G36" s="94">
        <f t="shared" si="3"/>
        <v>4.3117999999999999</v>
      </c>
      <c r="H36" s="95">
        <v>69</v>
      </c>
      <c r="I36" s="96" t="s">
        <v>49</v>
      </c>
      <c r="J36" s="70">
        <f t="shared" si="4"/>
        <v>6.9000000000000008E-3</v>
      </c>
      <c r="K36" s="95">
        <v>28</v>
      </c>
      <c r="L36" s="96" t="s">
        <v>49</v>
      </c>
      <c r="M36" s="70">
        <f t="shared" si="0"/>
        <v>2.8E-3</v>
      </c>
      <c r="N36" s="95">
        <v>21</v>
      </c>
      <c r="O36" s="96" t="s">
        <v>49</v>
      </c>
      <c r="P36" s="70">
        <f t="shared" si="1"/>
        <v>2.1000000000000003E-3</v>
      </c>
    </row>
    <row r="37" spans="2:16">
      <c r="B37" s="95">
        <v>12</v>
      </c>
      <c r="C37" s="96" t="s">
        <v>48</v>
      </c>
      <c r="D37" s="82">
        <f t="shared" si="2"/>
        <v>5.0420168067226892E-5</v>
      </c>
      <c r="E37" s="97">
        <v>0.35170000000000001</v>
      </c>
      <c r="F37" s="98">
        <v>4.1269999999999998</v>
      </c>
      <c r="G37" s="94">
        <f t="shared" si="3"/>
        <v>4.4786999999999999</v>
      </c>
      <c r="H37" s="95">
        <v>72</v>
      </c>
      <c r="I37" s="96" t="s">
        <v>49</v>
      </c>
      <c r="J37" s="70">
        <f t="shared" si="4"/>
        <v>7.1999999999999998E-3</v>
      </c>
      <c r="K37" s="95">
        <v>29</v>
      </c>
      <c r="L37" s="96" t="s">
        <v>49</v>
      </c>
      <c r="M37" s="70">
        <f t="shared" si="0"/>
        <v>2.9000000000000002E-3</v>
      </c>
      <c r="N37" s="95">
        <v>21</v>
      </c>
      <c r="O37" s="96" t="s">
        <v>49</v>
      </c>
      <c r="P37" s="70">
        <f t="shared" si="1"/>
        <v>2.1000000000000003E-3</v>
      </c>
    </row>
    <row r="38" spans="2:16">
      <c r="B38" s="95">
        <v>13</v>
      </c>
      <c r="C38" s="96" t="s">
        <v>48</v>
      </c>
      <c r="D38" s="82">
        <f t="shared" si="2"/>
        <v>5.4621848739495796E-5</v>
      </c>
      <c r="E38" s="97">
        <v>0.36609999999999998</v>
      </c>
      <c r="F38" s="98">
        <v>4.2699999999999996</v>
      </c>
      <c r="G38" s="94">
        <f t="shared" si="3"/>
        <v>4.6360999999999999</v>
      </c>
      <c r="H38" s="95">
        <v>75</v>
      </c>
      <c r="I38" s="96" t="s">
        <v>49</v>
      </c>
      <c r="J38" s="70">
        <f t="shared" si="4"/>
        <v>7.4999999999999997E-3</v>
      </c>
      <c r="K38" s="95">
        <v>30</v>
      </c>
      <c r="L38" s="96" t="s">
        <v>49</v>
      </c>
      <c r="M38" s="70">
        <f t="shared" si="0"/>
        <v>3.0000000000000001E-3</v>
      </c>
      <c r="N38" s="95">
        <v>22</v>
      </c>
      <c r="O38" s="96" t="s">
        <v>49</v>
      </c>
      <c r="P38" s="70">
        <f t="shared" si="1"/>
        <v>2.1999999999999997E-3</v>
      </c>
    </row>
    <row r="39" spans="2:16">
      <c r="B39" s="95">
        <v>14</v>
      </c>
      <c r="C39" s="96" t="s">
        <v>48</v>
      </c>
      <c r="D39" s="82">
        <f t="shared" si="2"/>
        <v>5.8823529411764708E-5</v>
      </c>
      <c r="E39" s="97">
        <v>0.37990000000000002</v>
      </c>
      <c r="F39" s="98">
        <v>4.4059999999999997</v>
      </c>
      <c r="G39" s="94">
        <f t="shared" si="3"/>
        <v>4.7858999999999998</v>
      </c>
      <c r="H39" s="95">
        <v>78</v>
      </c>
      <c r="I39" s="96" t="s">
        <v>49</v>
      </c>
      <c r="J39" s="70">
        <f t="shared" si="4"/>
        <v>7.7999999999999996E-3</v>
      </c>
      <c r="K39" s="95">
        <v>31</v>
      </c>
      <c r="L39" s="96" t="s">
        <v>49</v>
      </c>
      <c r="M39" s="70">
        <f t="shared" si="0"/>
        <v>3.0999999999999999E-3</v>
      </c>
      <c r="N39" s="95">
        <v>23</v>
      </c>
      <c r="O39" s="96" t="s">
        <v>49</v>
      </c>
      <c r="P39" s="70">
        <f t="shared" si="1"/>
        <v>2.3E-3</v>
      </c>
    </row>
    <row r="40" spans="2:16">
      <c r="B40" s="95">
        <v>15</v>
      </c>
      <c r="C40" s="96" t="s">
        <v>48</v>
      </c>
      <c r="D40" s="82">
        <f t="shared" si="2"/>
        <v>6.3025210084033612E-5</v>
      </c>
      <c r="E40" s="97">
        <v>0.39329999999999998</v>
      </c>
      <c r="F40" s="98">
        <v>4.5339999999999998</v>
      </c>
      <c r="G40" s="94">
        <f t="shared" si="3"/>
        <v>4.9272999999999998</v>
      </c>
      <c r="H40" s="95">
        <v>80</v>
      </c>
      <c r="I40" s="96" t="s">
        <v>49</v>
      </c>
      <c r="J40" s="70">
        <f t="shared" si="4"/>
        <v>8.0000000000000002E-3</v>
      </c>
      <c r="K40" s="95">
        <v>32</v>
      </c>
      <c r="L40" s="96" t="s">
        <v>49</v>
      </c>
      <c r="M40" s="70">
        <f t="shared" si="0"/>
        <v>3.2000000000000002E-3</v>
      </c>
      <c r="N40" s="95">
        <v>24</v>
      </c>
      <c r="O40" s="96" t="s">
        <v>49</v>
      </c>
      <c r="P40" s="70">
        <f t="shared" si="1"/>
        <v>2.4000000000000002E-3</v>
      </c>
    </row>
    <row r="41" spans="2:16">
      <c r="B41" s="95">
        <v>16</v>
      </c>
      <c r="C41" s="96" t="s">
        <v>48</v>
      </c>
      <c r="D41" s="82">
        <f t="shared" si="2"/>
        <v>6.7226890756302523E-5</v>
      </c>
      <c r="E41" s="97">
        <v>0.40610000000000002</v>
      </c>
      <c r="F41" s="98">
        <v>4.6559999999999997</v>
      </c>
      <c r="G41" s="94">
        <f t="shared" si="3"/>
        <v>5.0621</v>
      </c>
      <c r="H41" s="95">
        <v>83</v>
      </c>
      <c r="I41" s="96" t="s">
        <v>49</v>
      </c>
      <c r="J41" s="70">
        <f t="shared" si="4"/>
        <v>8.3000000000000001E-3</v>
      </c>
      <c r="K41" s="95">
        <v>33</v>
      </c>
      <c r="L41" s="96" t="s">
        <v>49</v>
      </c>
      <c r="M41" s="70">
        <f t="shared" si="0"/>
        <v>3.3E-3</v>
      </c>
      <c r="N41" s="95">
        <v>24</v>
      </c>
      <c r="O41" s="96" t="s">
        <v>49</v>
      </c>
      <c r="P41" s="70">
        <f t="shared" si="1"/>
        <v>2.4000000000000002E-3</v>
      </c>
    </row>
    <row r="42" spans="2:16">
      <c r="B42" s="95">
        <v>17</v>
      </c>
      <c r="C42" s="96" t="s">
        <v>48</v>
      </c>
      <c r="D42" s="82">
        <f t="shared" si="2"/>
        <v>7.1428571428571434E-5</v>
      </c>
      <c r="E42" s="97">
        <v>0.41860000000000003</v>
      </c>
      <c r="F42" s="98">
        <v>4.7720000000000002</v>
      </c>
      <c r="G42" s="94">
        <f t="shared" si="3"/>
        <v>5.1905999999999999</v>
      </c>
      <c r="H42" s="95">
        <v>86</v>
      </c>
      <c r="I42" s="96" t="s">
        <v>49</v>
      </c>
      <c r="J42" s="70">
        <f t="shared" si="4"/>
        <v>8.6E-3</v>
      </c>
      <c r="K42" s="95">
        <v>34</v>
      </c>
      <c r="L42" s="96" t="s">
        <v>49</v>
      </c>
      <c r="M42" s="70">
        <f t="shared" si="0"/>
        <v>3.4000000000000002E-3</v>
      </c>
      <c r="N42" s="95">
        <v>25</v>
      </c>
      <c r="O42" s="96" t="s">
        <v>49</v>
      </c>
      <c r="P42" s="70">
        <f t="shared" si="1"/>
        <v>2.5000000000000001E-3</v>
      </c>
    </row>
    <row r="43" spans="2:16">
      <c r="B43" s="95">
        <v>18</v>
      </c>
      <c r="C43" s="96" t="s">
        <v>48</v>
      </c>
      <c r="D43" s="82">
        <f t="shared" si="2"/>
        <v>7.5630252100840331E-5</v>
      </c>
      <c r="E43" s="97">
        <v>0.43080000000000002</v>
      </c>
      <c r="F43" s="98">
        <v>4.8819999999999997</v>
      </c>
      <c r="G43" s="94">
        <f t="shared" si="3"/>
        <v>5.3127999999999993</v>
      </c>
      <c r="H43" s="95">
        <v>88</v>
      </c>
      <c r="I43" s="96" t="s">
        <v>49</v>
      </c>
      <c r="J43" s="70">
        <f t="shared" si="4"/>
        <v>8.7999999999999988E-3</v>
      </c>
      <c r="K43" s="95">
        <v>35</v>
      </c>
      <c r="L43" s="96" t="s">
        <v>49</v>
      </c>
      <c r="M43" s="70">
        <f t="shared" si="0"/>
        <v>3.5000000000000005E-3</v>
      </c>
      <c r="N43" s="95">
        <v>26</v>
      </c>
      <c r="O43" s="96" t="s">
        <v>49</v>
      </c>
      <c r="P43" s="70">
        <f t="shared" si="1"/>
        <v>2.5999999999999999E-3</v>
      </c>
    </row>
    <row r="44" spans="2:16">
      <c r="B44" s="95">
        <v>20</v>
      </c>
      <c r="C44" s="96" t="s">
        <v>48</v>
      </c>
      <c r="D44" s="82">
        <f t="shared" si="2"/>
        <v>8.4033613445378154E-5</v>
      </c>
      <c r="E44" s="97">
        <v>0.4541</v>
      </c>
      <c r="F44" s="98">
        <v>5.09</v>
      </c>
      <c r="G44" s="94">
        <f t="shared" si="3"/>
        <v>5.5441000000000003</v>
      </c>
      <c r="H44" s="95">
        <v>93</v>
      </c>
      <c r="I44" s="96" t="s">
        <v>49</v>
      </c>
      <c r="J44" s="70">
        <f t="shared" si="4"/>
        <v>9.2999999999999992E-3</v>
      </c>
      <c r="K44" s="95">
        <v>37</v>
      </c>
      <c r="L44" s="96" t="s">
        <v>49</v>
      </c>
      <c r="M44" s="70">
        <f t="shared" si="0"/>
        <v>3.6999999999999997E-3</v>
      </c>
      <c r="N44" s="95">
        <v>27</v>
      </c>
      <c r="O44" s="96" t="s">
        <v>49</v>
      </c>
      <c r="P44" s="70">
        <f t="shared" si="1"/>
        <v>2.7000000000000001E-3</v>
      </c>
    </row>
    <row r="45" spans="2:16">
      <c r="B45" s="95">
        <v>22.5</v>
      </c>
      <c r="C45" s="96" t="s">
        <v>48</v>
      </c>
      <c r="D45" s="82">
        <f t="shared" si="2"/>
        <v>9.4537815126050418E-5</v>
      </c>
      <c r="E45" s="97">
        <v>0.48159999999999997</v>
      </c>
      <c r="F45" s="98">
        <v>5.3259999999999996</v>
      </c>
      <c r="G45" s="94">
        <f t="shared" si="3"/>
        <v>5.8075999999999999</v>
      </c>
      <c r="H45" s="95">
        <v>99</v>
      </c>
      <c r="I45" s="96" t="s">
        <v>49</v>
      </c>
      <c r="J45" s="70">
        <f t="shared" si="4"/>
        <v>9.9000000000000008E-3</v>
      </c>
      <c r="K45" s="95">
        <v>39</v>
      </c>
      <c r="L45" s="96" t="s">
        <v>49</v>
      </c>
      <c r="M45" s="70">
        <f t="shared" si="0"/>
        <v>3.8999999999999998E-3</v>
      </c>
      <c r="N45" s="95">
        <v>28</v>
      </c>
      <c r="O45" s="96" t="s">
        <v>49</v>
      </c>
      <c r="P45" s="70">
        <f t="shared" si="1"/>
        <v>2.8E-3</v>
      </c>
    </row>
    <row r="46" spans="2:16">
      <c r="B46" s="95">
        <v>25</v>
      </c>
      <c r="C46" s="96" t="s">
        <v>48</v>
      </c>
      <c r="D46" s="82">
        <f t="shared" si="2"/>
        <v>1.050420168067227E-4</v>
      </c>
      <c r="E46" s="97">
        <v>0.50770000000000004</v>
      </c>
      <c r="F46" s="98">
        <v>5.5419999999999998</v>
      </c>
      <c r="G46" s="94">
        <f t="shared" si="3"/>
        <v>6.0496999999999996</v>
      </c>
      <c r="H46" s="95">
        <v>105</v>
      </c>
      <c r="I46" s="96" t="s">
        <v>49</v>
      </c>
      <c r="J46" s="70">
        <f t="shared" si="4"/>
        <v>1.0499999999999999E-2</v>
      </c>
      <c r="K46" s="95">
        <v>40</v>
      </c>
      <c r="L46" s="96" t="s">
        <v>49</v>
      </c>
      <c r="M46" s="70">
        <f t="shared" si="0"/>
        <v>4.0000000000000001E-3</v>
      </c>
      <c r="N46" s="95">
        <v>30</v>
      </c>
      <c r="O46" s="96" t="s">
        <v>49</v>
      </c>
      <c r="P46" s="70">
        <f t="shared" si="1"/>
        <v>3.0000000000000001E-3</v>
      </c>
    </row>
    <row r="47" spans="2:16">
      <c r="B47" s="95">
        <v>27.5</v>
      </c>
      <c r="C47" s="96" t="s">
        <v>48</v>
      </c>
      <c r="D47" s="82">
        <f t="shared" si="2"/>
        <v>1.1554621848739496E-4</v>
      </c>
      <c r="E47" s="97">
        <v>0.53249999999999997</v>
      </c>
      <c r="F47" s="98">
        <v>5.74</v>
      </c>
      <c r="G47" s="94">
        <f t="shared" si="3"/>
        <v>6.2725</v>
      </c>
      <c r="H47" s="95">
        <v>110</v>
      </c>
      <c r="I47" s="96" t="s">
        <v>49</v>
      </c>
      <c r="J47" s="70">
        <f t="shared" si="4"/>
        <v>1.0999999999999999E-2</v>
      </c>
      <c r="K47" s="95">
        <v>42</v>
      </c>
      <c r="L47" s="96" t="s">
        <v>49</v>
      </c>
      <c r="M47" s="70">
        <f t="shared" si="0"/>
        <v>4.2000000000000006E-3</v>
      </c>
      <c r="N47" s="95">
        <v>31</v>
      </c>
      <c r="O47" s="96" t="s">
        <v>49</v>
      </c>
      <c r="P47" s="70">
        <f t="shared" si="1"/>
        <v>3.0999999999999999E-3</v>
      </c>
    </row>
    <row r="48" spans="2:16">
      <c r="B48" s="95">
        <v>30</v>
      </c>
      <c r="C48" s="96" t="s">
        <v>48</v>
      </c>
      <c r="D48" s="82">
        <f t="shared" si="2"/>
        <v>1.2605042016806722E-4</v>
      </c>
      <c r="E48" s="97">
        <v>0.55610000000000004</v>
      </c>
      <c r="F48" s="98">
        <v>5.9240000000000004</v>
      </c>
      <c r="G48" s="94">
        <f t="shared" si="3"/>
        <v>6.4801000000000002</v>
      </c>
      <c r="H48" s="95">
        <v>115</v>
      </c>
      <c r="I48" s="96" t="s">
        <v>49</v>
      </c>
      <c r="J48" s="70">
        <f t="shared" si="4"/>
        <v>1.15E-2</v>
      </c>
      <c r="K48" s="95">
        <v>44</v>
      </c>
      <c r="L48" s="96" t="s">
        <v>49</v>
      </c>
      <c r="M48" s="70">
        <f t="shared" si="0"/>
        <v>4.3999999999999994E-3</v>
      </c>
      <c r="N48" s="95">
        <v>33</v>
      </c>
      <c r="O48" s="96" t="s">
        <v>49</v>
      </c>
      <c r="P48" s="70">
        <f t="shared" si="1"/>
        <v>3.3E-3</v>
      </c>
    </row>
    <row r="49" spans="2:16">
      <c r="B49" s="95">
        <v>32.5</v>
      </c>
      <c r="C49" s="96" t="s">
        <v>48</v>
      </c>
      <c r="D49" s="82">
        <f t="shared" si="2"/>
        <v>1.3655462184873949E-4</v>
      </c>
      <c r="E49" s="97">
        <v>0.57889999999999997</v>
      </c>
      <c r="F49" s="98">
        <v>6.0940000000000003</v>
      </c>
      <c r="G49" s="94">
        <f t="shared" si="3"/>
        <v>6.6729000000000003</v>
      </c>
      <c r="H49" s="95">
        <v>121</v>
      </c>
      <c r="I49" s="96" t="s">
        <v>49</v>
      </c>
      <c r="J49" s="70">
        <f t="shared" si="4"/>
        <v>1.21E-2</v>
      </c>
      <c r="K49" s="95">
        <v>46</v>
      </c>
      <c r="L49" s="96" t="s">
        <v>49</v>
      </c>
      <c r="M49" s="70">
        <f t="shared" si="0"/>
        <v>4.5999999999999999E-3</v>
      </c>
      <c r="N49" s="95">
        <v>34</v>
      </c>
      <c r="O49" s="96" t="s">
        <v>49</v>
      </c>
      <c r="P49" s="70">
        <f t="shared" si="1"/>
        <v>3.4000000000000002E-3</v>
      </c>
    </row>
    <row r="50" spans="2:16">
      <c r="B50" s="95">
        <v>35</v>
      </c>
      <c r="C50" s="96" t="s">
        <v>48</v>
      </c>
      <c r="D50" s="82">
        <f t="shared" si="2"/>
        <v>1.4705882352941178E-4</v>
      </c>
      <c r="E50" s="97">
        <v>0.60070000000000001</v>
      </c>
      <c r="F50" s="98">
        <v>6.2530000000000001</v>
      </c>
      <c r="G50" s="94">
        <f t="shared" si="3"/>
        <v>6.8536999999999999</v>
      </c>
      <c r="H50" s="95">
        <v>126</v>
      </c>
      <c r="I50" s="96" t="s">
        <v>49</v>
      </c>
      <c r="J50" s="70">
        <f t="shared" si="4"/>
        <v>1.26E-2</v>
      </c>
      <c r="K50" s="95">
        <v>47</v>
      </c>
      <c r="L50" s="96" t="s">
        <v>49</v>
      </c>
      <c r="M50" s="70">
        <f t="shared" si="0"/>
        <v>4.7000000000000002E-3</v>
      </c>
      <c r="N50" s="95">
        <v>35</v>
      </c>
      <c r="O50" s="96" t="s">
        <v>49</v>
      </c>
      <c r="P50" s="70">
        <f t="shared" si="1"/>
        <v>3.5000000000000005E-3</v>
      </c>
    </row>
    <row r="51" spans="2:16">
      <c r="B51" s="95">
        <v>37.5</v>
      </c>
      <c r="C51" s="96" t="s">
        <v>48</v>
      </c>
      <c r="D51" s="82">
        <f t="shared" si="2"/>
        <v>1.5756302521008402E-4</v>
      </c>
      <c r="E51" s="97">
        <v>0.62180000000000002</v>
      </c>
      <c r="F51" s="98">
        <v>6.4020000000000001</v>
      </c>
      <c r="G51" s="94">
        <f t="shared" si="3"/>
        <v>7.0238000000000005</v>
      </c>
      <c r="H51" s="95">
        <v>130</v>
      </c>
      <c r="I51" s="96" t="s">
        <v>49</v>
      </c>
      <c r="J51" s="70">
        <f t="shared" si="4"/>
        <v>1.3000000000000001E-2</v>
      </c>
      <c r="K51" s="95">
        <v>49</v>
      </c>
      <c r="L51" s="96" t="s">
        <v>49</v>
      </c>
      <c r="M51" s="70">
        <f t="shared" si="0"/>
        <v>4.8999999999999998E-3</v>
      </c>
      <c r="N51" s="95">
        <v>36</v>
      </c>
      <c r="O51" s="96" t="s">
        <v>49</v>
      </c>
      <c r="P51" s="70">
        <f t="shared" si="1"/>
        <v>3.5999999999999999E-3</v>
      </c>
    </row>
    <row r="52" spans="2:16">
      <c r="B52" s="95">
        <v>40</v>
      </c>
      <c r="C52" s="96" t="s">
        <v>48</v>
      </c>
      <c r="D52" s="82">
        <f t="shared" si="2"/>
        <v>1.6806722689075631E-4</v>
      </c>
      <c r="E52" s="97">
        <v>0.64219999999999999</v>
      </c>
      <c r="F52" s="98">
        <v>6.5419999999999998</v>
      </c>
      <c r="G52" s="94">
        <f t="shared" si="3"/>
        <v>7.1841999999999997</v>
      </c>
      <c r="H52" s="95">
        <v>135</v>
      </c>
      <c r="I52" s="96" t="s">
        <v>49</v>
      </c>
      <c r="J52" s="70">
        <f t="shared" si="4"/>
        <v>1.3500000000000002E-2</v>
      </c>
      <c r="K52" s="95">
        <v>50</v>
      </c>
      <c r="L52" s="96" t="s">
        <v>49</v>
      </c>
      <c r="M52" s="70">
        <f t="shared" si="0"/>
        <v>5.0000000000000001E-3</v>
      </c>
      <c r="N52" s="95">
        <v>37</v>
      </c>
      <c r="O52" s="96" t="s">
        <v>49</v>
      </c>
      <c r="P52" s="70">
        <f t="shared" si="1"/>
        <v>3.6999999999999997E-3</v>
      </c>
    </row>
    <row r="53" spans="2:16">
      <c r="B53" s="95">
        <v>45</v>
      </c>
      <c r="C53" s="96" t="s">
        <v>48</v>
      </c>
      <c r="D53" s="82">
        <f t="shared" si="2"/>
        <v>1.8907563025210084E-4</v>
      </c>
      <c r="E53" s="97">
        <v>0.68110000000000004</v>
      </c>
      <c r="F53" s="98">
        <v>6.7990000000000004</v>
      </c>
      <c r="G53" s="94">
        <f t="shared" si="3"/>
        <v>7.4801000000000002</v>
      </c>
      <c r="H53" s="95">
        <v>144</v>
      </c>
      <c r="I53" s="96" t="s">
        <v>49</v>
      </c>
      <c r="J53" s="70">
        <f t="shared" si="4"/>
        <v>1.44E-2</v>
      </c>
      <c r="K53" s="95">
        <v>53</v>
      </c>
      <c r="L53" s="96" t="s">
        <v>49</v>
      </c>
      <c r="M53" s="70">
        <f t="shared" si="0"/>
        <v>5.3E-3</v>
      </c>
      <c r="N53" s="95">
        <v>40</v>
      </c>
      <c r="O53" s="96" t="s">
        <v>49</v>
      </c>
      <c r="P53" s="70">
        <f t="shared" si="1"/>
        <v>4.0000000000000001E-3</v>
      </c>
    </row>
    <row r="54" spans="2:16">
      <c r="B54" s="95">
        <v>50</v>
      </c>
      <c r="C54" s="96" t="s">
        <v>48</v>
      </c>
      <c r="D54" s="82">
        <f t="shared" si="2"/>
        <v>2.1008403361344539E-4</v>
      </c>
      <c r="E54" s="97">
        <v>0.71799999999999997</v>
      </c>
      <c r="F54" s="98">
        <v>7.03</v>
      </c>
      <c r="G54" s="94">
        <f t="shared" si="3"/>
        <v>7.7480000000000002</v>
      </c>
      <c r="H54" s="95">
        <v>153</v>
      </c>
      <c r="I54" s="96" t="s">
        <v>49</v>
      </c>
      <c r="J54" s="70">
        <f t="shared" si="4"/>
        <v>1.5299999999999999E-2</v>
      </c>
      <c r="K54" s="95">
        <v>56</v>
      </c>
      <c r="L54" s="96" t="s">
        <v>49</v>
      </c>
      <c r="M54" s="70">
        <f t="shared" si="0"/>
        <v>5.5999999999999999E-3</v>
      </c>
      <c r="N54" s="95">
        <v>42</v>
      </c>
      <c r="O54" s="96" t="s">
        <v>49</v>
      </c>
      <c r="P54" s="70">
        <f t="shared" si="1"/>
        <v>4.2000000000000006E-3</v>
      </c>
    </row>
    <row r="55" spans="2:16">
      <c r="B55" s="95">
        <v>55</v>
      </c>
      <c r="C55" s="96" t="s">
        <v>48</v>
      </c>
      <c r="D55" s="82">
        <f t="shared" si="2"/>
        <v>2.3109243697478992E-4</v>
      </c>
      <c r="E55" s="97">
        <v>0.753</v>
      </c>
      <c r="F55" s="98">
        <v>7.2389999999999999</v>
      </c>
      <c r="G55" s="94">
        <f t="shared" si="3"/>
        <v>7.992</v>
      </c>
      <c r="H55" s="95">
        <v>162</v>
      </c>
      <c r="I55" s="96" t="s">
        <v>49</v>
      </c>
      <c r="J55" s="70">
        <f t="shared" si="4"/>
        <v>1.6199999999999999E-2</v>
      </c>
      <c r="K55" s="95">
        <v>59</v>
      </c>
      <c r="L55" s="96" t="s">
        <v>49</v>
      </c>
      <c r="M55" s="70">
        <f t="shared" si="0"/>
        <v>5.8999999999999999E-3</v>
      </c>
      <c r="N55" s="95">
        <v>44</v>
      </c>
      <c r="O55" s="96" t="s">
        <v>49</v>
      </c>
      <c r="P55" s="70">
        <f t="shared" si="1"/>
        <v>4.3999999999999994E-3</v>
      </c>
    </row>
    <row r="56" spans="2:16">
      <c r="B56" s="95">
        <v>60</v>
      </c>
      <c r="C56" s="96" t="s">
        <v>48</v>
      </c>
      <c r="D56" s="82">
        <f t="shared" si="2"/>
        <v>2.5210084033613445E-4</v>
      </c>
      <c r="E56" s="97">
        <v>0.78649999999999998</v>
      </c>
      <c r="F56" s="98">
        <v>7.43</v>
      </c>
      <c r="G56" s="94">
        <f t="shared" si="3"/>
        <v>8.2164999999999999</v>
      </c>
      <c r="H56" s="95">
        <v>171</v>
      </c>
      <c r="I56" s="96" t="s">
        <v>49</v>
      </c>
      <c r="J56" s="70">
        <f t="shared" si="4"/>
        <v>1.7100000000000001E-2</v>
      </c>
      <c r="K56" s="95">
        <v>61</v>
      </c>
      <c r="L56" s="96" t="s">
        <v>49</v>
      </c>
      <c r="M56" s="70">
        <f t="shared" si="0"/>
        <v>6.0999999999999995E-3</v>
      </c>
      <c r="N56" s="95">
        <v>46</v>
      </c>
      <c r="O56" s="96" t="s">
        <v>49</v>
      </c>
      <c r="P56" s="70">
        <f t="shared" si="1"/>
        <v>4.5999999999999999E-3</v>
      </c>
    </row>
    <row r="57" spans="2:16">
      <c r="B57" s="95">
        <v>65</v>
      </c>
      <c r="C57" s="96" t="s">
        <v>48</v>
      </c>
      <c r="D57" s="82">
        <f t="shared" si="2"/>
        <v>2.7310924369747898E-4</v>
      </c>
      <c r="E57" s="97">
        <v>0.81859999999999999</v>
      </c>
      <c r="F57" s="98">
        <v>7.6050000000000004</v>
      </c>
      <c r="G57" s="94">
        <f t="shared" si="3"/>
        <v>8.4236000000000004</v>
      </c>
      <c r="H57" s="95">
        <v>179</v>
      </c>
      <c r="I57" s="96" t="s">
        <v>49</v>
      </c>
      <c r="J57" s="70">
        <f t="shared" si="4"/>
        <v>1.7899999999999999E-2</v>
      </c>
      <c r="K57" s="95">
        <v>64</v>
      </c>
      <c r="L57" s="96" t="s">
        <v>49</v>
      </c>
      <c r="M57" s="70">
        <f t="shared" si="0"/>
        <v>6.4000000000000003E-3</v>
      </c>
      <c r="N57" s="95">
        <v>48</v>
      </c>
      <c r="O57" s="96" t="s">
        <v>49</v>
      </c>
      <c r="P57" s="70">
        <f t="shared" si="1"/>
        <v>4.8000000000000004E-3</v>
      </c>
    </row>
    <row r="58" spans="2:16">
      <c r="B58" s="95">
        <v>70</v>
      </c>
      <c r="C58" s="96" t="s">
        <v>48</v>
      </c>
      <c r="D58" s="82">
        <f t="shared" si="2"/>
        <v>2.9411764705882356E-4</v>
      </c>
      <c r="E58" s="97">
        <v>0.84950000000000003</v>
      </c>
      <c r="F58" s="98">
        <v>7.7670000000000003</v>
      </c>
      <c r="G58" s="94">
        <f t="shared" si="3"/>
        <v>8.6165000000000003</v>
      </c>
      <c r="H58" s="95">
        <v>187</v>
      </c>
      <c r="I58" s="96" t="s">
        <v>49</v>
      </c>
      <c r="J58" s="70">
        <f t="shared" si="4"/>
        <v>1.8700000000000001E-2</v>
      </c>
      <c r="K58" s="95">
        <v>66</v>
      </c>
      <c r="L58" s="96" t="s">
        <v>49</v>
      </c>
      <c r="M58" s="70">
        <f t="shared" si="0"/>
        <v>6.6E-3</v>
      </c>
      <c r="N58" s="95">
        <v>50</v>
      </c>
      <c r="O58" s="96" t="s">
        <v>49</v>
      </c>
      <c r="P58" s="70">
        <f t="shared" si="1"/>
        <v>5.0000000000000001E-3</v>
      </c>
    </row>
    <row r="59" spans="2:16">
      <c r="B59" s="95">
        <v>80</v>
      </c>
      <c r="C59" s="96" t="s">
        <v>48</v>
      </c>
      <c r="D59" s="82">
        <f t="shared" si="2"/>
        <v>3.3613445378151261E-4</v>
      </c>
      <c r="E59" s="97">
        <v>0.90820000000000001</v>
      </c>
      <c r="F59" s="98">
        <v>8.0559999999999992</v>
      </c>
      <c r="G59" s="94">
        <f t="shared" si="3"/>
        <v>8.9641999999999999</v>
      </c>
      <c r="H59" s="95">
        <v>203</v>
      </c>
      <c r="I59" s="96" t="s">
        <v>49</v>
      </c>
      <c r="J59" s="70">
        <f t="shared" si="4"/>
        <v>2.0300000000000002E-2</v>
      </c>
      <c r="K59" s="95">
        <v>71</v>
      </c>
      <c r="L59" s="96" t="s">
        <v>49</v>
      </c>
      <c r="M59" s="70">
        <f t="shared" si="0"/>
        <v>7.0999999999999995E-3</v>
      </c>
      <c r="N59" s="95">
        <v>54</v>
      </c>
      <c r="O59" s="96" t="s">
        <v>49</v>
      </c>
      <c r="P59" s="70">
        <f t="shared" si="1"/>
        <v>5.4000000000000003E-3</v>
      </c>
    </row>
    <row r="60" spans="2:16">
      <c r="B60" s="95">
        <v>90</v>
      </c>
      <c r="C60" s="96" t="s">
        <v>48</v>
      </c>
      <c r="D60" s="82">
        <f t="shared" si="2"/>
        <v>3.7815126050420167E-4</v>
      </c>
      <c r="E60" s="97">
        <v>0.96330000000000005</v>
      </c>
      <c r="F60" s="98">
        <v>8.3079999999999998</v>
      </c>
      <c r="G60" s="94">
        <f t="shared" si="3"/>
        <v>9.2713000000000001</v>
      </c>
      <c r="H60" s="95">
        <v>218</v>
      </c>
      <c r="I60" s="96" t="s">
        <v>49</v>
      </c>
      <c r="J60" s="70">
        <f t="shared" si="4"/>
        <v>2.18E-2</v>
      </c>
      <c r="K60" s="95">
        <v>75</v>
      </c>
      <c r="L60" s="96" t="s">
        <v>49</v>
      </c>
      <c r="M60" s="70">
        <f t="shared" si="0"/>
        <v>7.4999999999999997E-3</v>
      </c>
      <c r="N60" s="95">
        <v>57</v>
      </c>
      <c r="O60" s="96" t="s">
        <v>49</v>
      </c>
      <c r="P60" s="70">
        <f t="shared" si="1"/>
        <v>5.7000000000000002E-3</v>
      </c>
    </row>
    <row r="61" spans="2:16">
      <c r="B61" s="95">
        <v>100</v>
      </c>
      <c r="C61" s="96" t="s">
        <v>48</v>
      </c>
      <c r="D61" s="82">
        <f t="shared" si="2"/>
        <v>4.2016806722689078E-4</v>
      </c>
      <c r="E61" s="97">
        <v>1.0149999999999999</v>
      </c>
      <c r="F61" s="98">
        <v>8.5289999999999999</v>
      </c>
      <c r="G61" s="94">
        <f t="shared" si="3"/>
        <v>9.5440000000000005</v>
      </c>
      <c r="H61" s="95">
        <v>233</v>
      </c>
      <c r="I61" s="96" t="s">
        <v>49</v>
      </c>
      <c r="J61" s="70">
        <f t="shared" si="4"/>
        <v>2.3300000000000001E-2</v>
      </c>
      <c r="K61" s="95">
        <v>79</v>
      </c>
      <c r="L61" s="96" t="s">
        <v>49</v>
      </c>
      <c r="M61" s="70">
        <f t="shared" si="0"/>
        <v>7.9000000000000008E-3</v>
      </c>
      <c r="N61" s="95">
        <v>61</v>
      </c>
      <c r="O61" s="96" t="s">
        <v>49</v>
      </c>
      <c r="P61" s="70">
        <f t="shared" si="1"/>
        <v>6.0999999999999995E-3</v>
      </c>
    </row>
    <row r="62" spans="2:16">
      <c r="B62" s="95">
        <v>110</v>
      </c>
      <c r="C62" s="96" t="s">
        <v>48</v>
      </c>
      <c r="D62" s="82">
        <f t="shared" si="2"/>
        <v>4.6218487394957984E-4</v>
      </c>
      <c r="E62" s="97">
        <v>1.0649999999999999</v>
      </c>
      <c r="F62" s="98">
        <v>8.7260000000000009</v>
      </c>
      <c r="G62" s="94">
        <f t="shared" si="3"/>
        <v>9.7910000000000004</v>
      </c>
      <c r="H62" s="95">
        <v>248</v>
      </c>
      <c r="I62" s="96" t="s">
        <v>49</v>
      </c>
      <c r="J62" s="70">
        <f t="shared" si="4"/>
        <v>2.4799999999999999E-2</v>
      </c>
      <c r="K62" s="95">
        <v>84</v>
      </c>
      <c r="L62" s="96" t="s">
        <v>49</v>
      </c>
      <c r="M62" s="70">
        <f t="shared" si="0"/>
        <v>8.4000000000000012E-3</v>
      </c>
      <c r="N62" s="95">
        <v>64</v>
      </c>
      <c r="O62" s="96" t="s">
        <v>49</v>
      </c>
      <c r="P62" s="70">
        <f t="shared" si="1"/>
        <v>6.4000000000000003E-3</v>
      </c>
    </row>
    <row r="63" spans="2:16">
      <c r="B63" s="95">
        <v>120</v>
      </c>
      <c r="C63" s="96" t="s">
        <v>48</v>
      </c>
      <c r="D63" s="82">
        <f t="shared" si="2"/>
        <v>5.0420168067226889E-4</v>
      </c>
      <c r="E63" s="97">
        <v>1.1120000000000001</v>
      </c>
      <c r="F63" s="98">
        <v>8.9030000000000005</v>
      </c>
      <c r="G63" s="94">
        <f t="shared" si="3"/>
        <v>10.015000000000001</v>
      </c>
      <c r="H63" s="95">
        <v>262</v>
      </c>
      <c r="I63" s="96" t="s">
        <v>49</v>
      </c>
      <c r="J63" s="70">
        <f t="shared" si="4"/>
        <v>2.6200000000000001E-2</v>
      </c>
      <c r="K63" s="95">
        <v>88</v>
      </c>
      <c r="L63" s="96" t="s">
        <v>49</v>
      </c>
      <c r="M63" s="70">
        <f t="shared" si="0"/>
        <v>8.7999999999999988E-3</v>
      </c>
      <c r="N63" s="95">
        <v>67</v>
      </c>
      <c r="O63" s="96" t="s">
        <v>49</v>
      </c>
      <c r="P63" s="70">
        <f t="shared" si="1"/>
        <v>6.7000000000000002E-3</v>
      </c>
    </row>
    <row r="64" spans="2:16">
      <c r="B64" s="95">
        <v>130</v>
      </c>
      <c r="C64" s="96" t="s">
        <v>48</v>
      </c>
      <c r="D64" s="82">
        <f t="shared" si="2"/>
        <v>5.4621848739495795E-4</v>
      </c>
      <c r="E64" s="97">
        <v>1.1579999999999999</v>
      </c>
      <c r="F64" s="98">
        <v>9.0609999999999999</v>
      </c>
      <c r="G64" s="94">
        <f t="shared" si="3"/>
        <v>10.218999999999999</v>
      </c>
      <c r="H64" s="95">
        <v>276</v>
      </c>
      <c r="I64" s="96" t="s">
        <v>49</v>
      </c>
      <c r="J64" s="70">
        <f t="shared" si="4"/>
        <v>2.7600000000000003E-2</v>
      </c>
      <c r="K64" s="95">
        <v>91</v>
      </c>
      <c r="L64" s="96" t="s">
        <v>49</v>
      </c>
      <c r="M64" s="70">
        <f t="shared" si="0"/>
        <v>9.1000000000000004E-3</v>
      </c>
      <c r="N64" s="95">
        <v>71</v>
      </c>
      <c r="O64" s="96" t="s">
        <v>49</v>
      </c>
      <c r="P64" s="70">
        <f t="shared" si="1"/>
        <v>7.0999999999999995E-3</v>
      </c>
    </row>
    <row r="65" spans="2:16">
      <c r="B65" s="95">
        <v>140</v>
      </c>
      <c r="C65" s="96" t="s">
        <v>48</v>
      </c>
      <c r="D65" s="82">
        <f t="shared" si="2"/>
        <v>5.8823529411764712E-4</v>
      </c>
      <c r="E65" s="97">
        <v>1.2010000000000001</v>
      </c>
      <c r="F65" s="98">
        <v>9.2050000000000001</v>
      </c>
      <c r="G65" s="94">
        <f t="shared" si="3"/>
        <v>10.406000000000001</v>
      </c>
      <c r="H65" s="95">
        <v>289</v>
      </c>
      <c r="I65" s="96" t="s">
        <v>49</v>
      </c>
      <c r="J65" s="70">
        <f t="shared" si="4"/>
        <v>2.8899999999999999E-2</v>
      </c>
      <c r="K65" s="95">
        <v>95</v>
      </c>
      <c r="L65" s="96" t="s">
        <v>49</v>
      </c>
      <c r="M65" s="70">
        <f t="shared" si="0"/>
        <v>9.4999999999999998E-3</v>
      </c>
      <c r="N65" s="95">
        <v>74</v>
      </c>
      <c r="O65" s="96" t="s">
        <v>49</v>
      </c>
      <c r="P65" s="70">
        <f t="shared" si="1"/>
        <v>7.3999999999999995E-3</v>
      </c>
    </row>
    <row r="66" spans="2:16">
      <c r="B66" s="95">
        <v>150</v>
      </c>
      <c r="C66" s="96" t="s">
        <v>48</v>
      </c>
      <c r="D66" s="82">
        <f t="shared" si="2"/>
        <v>6.3025210084033606E-4</v>
      </c>
      <c r="E66" s="97">
        <v>1.244</v>
      </c>
      <c r="F66" s="98">
        <v>9.3360000000000003</v>
      </c>
      <c r="G66" s="94">
        <f t="shared" si="3"/>
        <v>10.58</v>
      </c>
      <c r="H66" s="95">
        <v>303</v>
      </c>
      <c r="I66" s="96" t="s">
        <v>49</v>
      </c>
      <c r="J66" s="70">
        <f t="shared" si="4"/>
        <v>3.0300000000000001E-2</v>
      </c>
      <c r="K66" s="95">
        <v>99</v>
      </c>
      <c r="L66" s="96" t="s">
        <v>49</v>
      </c>
      <c r="M66" s="70">
        <f t="shared" si="0"/>
        <v>9.9000000000000008E-3</v>
      </c>
      <c r="N66" s="95">
        <v>77</v>
      </c>
      <c r="O66" s="96" t="s">
        <v>49</v>
      </c>
      <c r="P66" s="70">
        <f t="shared" si="1"/>
        <v>7.7000000000000002E-3</v>
      </c>
    </row>
    <row r="67" spans="2:16">
      <c r="B67" s="95">
        <v>160</v>
      </c>
      <c r="C67" s="96" t="s">
        <v>48</v>
      </c>
      <c r="D67" s="82">
        <f t="shared" si="2"/>
        <v>6.7226890756302523E-4</v>
      </c>
      <c r="E67" s="97">
        <v>1.284</v>
      </c>
      <c r="F67" s="98">
        <v>9.4550000000000001</v>
      </c>
      <c r="G67" s="94">
        <f t="shared" si="3"/>
        <v>10.739000000000001</v>
      </c>
      <c r="H67" s="95">
        <v>316</v>
      </c>
      <c r="I67" s="96" t="s">
        <v>49</v>
      </c>
      <c r="J67" s="70">
        <f t="shared" si="4"/>
        <v>3.1600000000000003E-2</v>
      </c>
      <c r="K67" s="95">
        <v>103</v>
      </c>
      <c r="L67" s="96" t="s">
        <v>49</v>
      </c>
      <c r="M67" s="70">
        <f t="shared" si="0"/>
        <v>1.03E-2</v>
      </c>
      <c r="N67" s="95">
        <v>80</v>
      </c>
      <c r="O67" s="96" t="s">
        <v>49</v>
      </c>
      <c r="P67" s="70">
        <f t="shared" si="1"/>
        <v>8.0000000000000002E-3</v>
      </c>
    </row>
    <row r="68" spans="2:16">
      <c r="B68" s="95">
        <v>170</v>
      </c>
      <c r="C68" s="96" t="s">
        <v>48</v>
      </c>
      <c r="D68" s="82">
        <f t="shared" si="2"/>
        <v>7.1428571428571429E-4</v>
      </c>
      <c r="E68" s="97">
        <v>1.3240000000000001</v>
      </c>
      <c r="F68" s="98">
        <v>9.5649999999999995</v>
      </c>
      <c r="G68" s="94">
        <f t="shared" si="3"/>
        <v>10.888999999999999</v>
      </c>
      <c r="H68" s="95">
        <v>329</v>
      </c>
      <c r="I68" s="96" t="s">
        <v>49</v>
      </c>
      <c r="J68" s="70">
        <f t="shared" si="4"/>
        <v>3.2899999999999999E-2</v>
      </c>
      <c r="K68" s="95">
        <v>106</v>
      </c>
      <c r="L68" s="96" t="s">
        <v>49</v>
      </c>
      <c r="M68" s="70">
        <f t="shared" si="0"/>
        <v>1.06E-2</v>
      </c>
      <c r="N68" s="95">
        <v>83</v>
      </c>
      <c r="O68" s="96" t="s">
        <v>49</v>
      </c>
      <c r="P68" s="70">
        <f t="shared" si="1"/>
        <v>8.3000000000000001E-3</v>
      </c>
    </row>
    <row r="69" spans="2:16">
      <c r="B69" s="95">
        <v>180</v>
      </c>
      <c r="C69" s="96" t="s">
        <v>48</v>
      </c>
      <c r="D69" s="82">
        <f t="shared" si="2"/>
        <v>7.5630252100840334E-4</v>
      </c>
      <c r="E69" s="97">
        <v>1.3620000000000001</v>
      </c>
      <c r="F69" s="98">
        <v>9.6660000000000004</v>
      </c>
      <c r="G69" s="94">
        <f t="shared" si="3"/>
        <v>11.028</v>
      </c>
      <c r="H69" s="95">
        <v>342</v>
      </c>
      <c r="I69" s="96" t="s">
        <v>49</v>
      </c>
      <c r="J69" s="70">
        <f t="shared" si="4"/>
        <v>3.4200000000000001E-2</v>
      </c>
      <c r="K69" s="95">
        <v>110</v>
      </c>
      <c r="L69" s="96" t="s">
        <v>49</v>
      </c>
      <c r="M69" s="70">
        <f t="shared" si="0"/>
        <v>1.0999999999999999E-2</v>
      </c>
      <c r="N69" s="95">
        <v>85</v>
      </c>
      <c r="O69" s="96" t="s">
        <v>49</v>
      </c>
      <c r="P69" s="70">
        <f t="shared" si="1"/>
        <v>8.5000000000000006E-3</v>
      </c>
    </row>
    <row r="70" spans="2:16">
      <c r="B70" s="95">
        <v>200</v>
      </c>
      <c r="C70" s="96" t="s">
        <v>48</v>
      </c>
      <c r="D70" s="82">
        <f t="shared" si="2"/>
        <v>8.4033613445378156E-4</v>
      </c>
      <c r="E70" s="97">
        <v>1.4359999999999999</v>
      </c>
      <c r="F70" s="98">
        <v>9.8439999999999994</v>
      </c>
      <c r="G70" s="94">
        <f t="shared" si="3"/>
        <v>11.28</v>
      </c>
      <c r="H70" s="95">
        <v>368</v>
      </c>
      <c r="I70" s="96" t="s">
        <v>49</v>
      </c>
      <c r="J70" s="70">
        <f t="shared" si="4"/>
        <v>3.6799999999999999E-2</v>
      </c>
      <c r="K70" s="95">
        <v>117</v>
      </c>
      <c r="L70" s="96" t="s">
        <v>49</v>
      </c>
      <c r="M70" s="70">
        <f t="shared" si="0"/>
        <v>1.17E-2</v>
      </c>
      <c r="N70" s="95">
        <v>91</v>
      </c>
      <c r="O70" s="96" t="s">
        <v>49</v>
      </c>
      <c r="P70" s="70">
        <f t="shared" si="1"/>
        <v>9.1000000000000004E-3</v>
      </c>
    </row>
    <row r="71" spans="2:16">
      <c r="B71" s="95">
        <v>225</v>
      </c>
      <c r="C71" s="96" t="s">
        <v>48</v>
      </c>
      <c r="D71" s="82">
        <f t="shared" si="2"/>
        <v>9.453781512605042E-4</v>
      </c>
      <c r="E71" s="97">
        <v>1.5229999999999999</v>
      </c>
      <c r="F71" s="98">
        <v>10.029999999999999</v>
      </c>
      <c r="G71" s="94">
        <f t="shared" si="3"/>
        <v>11.552999999999999</v>
      </c>
      <c r="H71" s="95">
        <v>399</v>
      </c>
      <c r="I71" s="96" t="s">
        <v>49</v>
      </c>
      <c r="J71" s="70">
        <f t="shared" si="4"/>
        <v>3.9900000000000005E-2</v>
      </c>
      <c r="K71" s="95">
        <v>125</v>
      </c>
      <c r="L71" s="96" t="s">
        <v>49</v>
      </c>
      <c r="M71" s="70">
        <f t="shared" si="0"/>
        <v>1.2500000000000001E-2</v>
      </c>
      <c r="N71" s="95">
        <v>98</v>
      </c>
      <c r="O71" s="96" t="s">
        <v>49</v>
      </c>
      <c r="P71" s="70">
        <f t="shared" si="1"/>
        <v>9.7999999999999997E-3</v>
      </c>
    </row>
    <row r="72" spans="2:16">
      <c r="B72" s="95">
        <v>250</v>
      </c>
      <c r="C72" s="96" t="s">
        <v>48</v>
      </c>
      <c r="D72" s="82">
        <f t="shared" si="2"/>
        <v>1.0504201680672268E-3</v>
      </c>
      <c r="E72" s="97">
        <v>1.605</v>
      </c>
      <c r="F72" s="98">
        <v>10.19</v>
      </c>
      <c r="G72" s="94">
        <f t="shared" si="3"/>
        <v>11.795</v>
      </c>
      <c r="H72" s="95">
        <v>430</v>
      </c>
      <c r="I72" s="96" t="s">
        <v>49</v>
      </c>
      <c r="J72" s="70">
        <f t="shared" si="4"/>
        <v>4.2999999999999997E-2</v>
      </c>
      <c r="K72" s="95">
        <v>133</v>
      </c>
      <c r="L72" s="96" t="s">
        <v>49</v>
      </c>
      <c r="M72" s="70">
        <f t="shared" si="0"/>
        <v>1.3300000000000001E-2</v>
      </c>
      <c r="N72" s="95">
        <v>104</v>
      </c>
      <c r="O72" s="96" t="s">
        <v>49</v>
      </c>
      <c r="P72" s="70">
        <f t="shared" si="1"/>
        <v>1.04E-2</v>
      </c>
    </row>
    <row r="73" spans="2:16">
      <c r="B73" s="95">
        <v>275</v>
      </c>
      <c r="C73" s="96" t="s">
        <v>48</v>
      </c>
      <c r="D73" s="82">
        <f t="shared" si="2"/>
        <v>1.1554621848739496E-3</v>
      </c>
      <c r="E73" s="97">
        <v>1.6839999999999999</v>
      </c>
      <c r="F73" s="98">
        <v>10.32</v>
      </c>
      <c r="G73" s="94">
        <f t="shared" si="3"/>
        <v>12.004</v>
      </c>
      <c r="H73" s="95">
        <v>461</v>
      </c>
      <c r="I73" s="96" t="s">
        <v>49</v>
      </c>
      <c r="J73" s="70">
        <f t="shared" si="4"/>
        <v>4.6100000000000002E-2</v>
      </c>
      <c r="K73" s="95">
        <v>141</v>
      </c>
      <c r="L73" s="96" t="s">
        <v>49</v>
      </c>
      <c r="M73" s="70">
        <f t="shared" si="0"/>
        <v>1.4099999999999998E-2</v>
      </c>
      <c r="N73" s="95">
        <v>111</v>
      </c>
      <c r="O73" s="96" t="s">
        <v>49</v>
      </c>
      <c r="P73" s="70">
        <f t="shared" si="1"/>
        <v>1.11E-2</v>
      </c>
    </row>
    <row r="74" spans="2:16">
      <c r="B74" s="95">
        <v>300</v>
      </c>
      <c r="C74" s="96" t="s">
        <v>48</v>
      </c>
      <c r="D74" s="82">
        <f t="shared" si="2"/>
        <v>1.2605042016806721E-3</v>
      </c>
      <c r="E74" s="97">
        <v>1.7589999999999999</v>
      </c>
      <c r="F74" s="98">
        <v>10.43</v>
      </c>
      <c r="G74" s="94">
        <f t="shared" si="3"/>
        <v>12.189</v>
      </c>
      <c r="H74" s="95">
        <v>491</v>
      </c>
      <c r="I74" s="96" t="s">
        <v>49</v>
      </c>
      <c r="J74" s="70">
        <f t="shared" si="4"/>
        <v>4.9099999999999998E-2</v>
      </c>
      <c r="K74" s="95">
        <v>149</v>
      </c>
      <c r="L74" s="96" t="s">
        <v>49</v>
      </c>
      <c r="M74" s="70">
        <f t="shared" si="0"/>
        <v>1.49E-2</v>
      </c>
      <c r="N74" s="95">
        <v>117</v>
      </c>
      <c r="O74" s="96" t="s">
        <v>49</v>
      </c>
      <c r="P74" s="70">
        <f t="shared" si="1"/>
        <v>1.17E-2</v>
      </c>
    </row>
    <row r="75" spans="2:16">
      <c r="B75" s="95">
        <v>325</v>
      </c>
      <c r="C75" s="96" t="s">
        <v>48</v>
      </c>
      <c r="D75" s="82">
        <f t="shared" si="2"/>
        <v>1.3655462184873951E-3</v>
      </c>
      <c r="E75" s="97">
        <v>1.83</v>
      </c>
      <c r="F75" s="98">
        <v>10.52</v>
      </c>
      <c r="G75" s="94">
        <f t="shared" si="3"/>
        <v>12.35</v>
      </c>
      <c r="H75" s="95">
        <v>520</v>
      </c>
      <c r="I75" s="96" t="s">
        <v>49</v>
      </c>
      <c r="J75" s="70">
        <f t="shared" si="4"/>
        <v>5.2000000000000005E-2</v>
      </c>
      <c r="K75" s="95">
        <v>156</v>
      </c>
      <c r="L75" s="96" t="s">
        <v>49</v>
      </c>
      <c r="M75" s="70">
        <f t="shared" si="0"/>
        <v>1.5599999999999999E-2</v>
      </c>
      <c r="N75" s="95">
        <v>123</v>
      </c>
      <c r="O75" s="96" t="s">
        <v>49</v>
      </c>
      <c r="P75" s="70">
        <f t="shared" si="1"/>
        <v>1.23E-2</v>
      </c>
    </row>
    <row r="76" spans="2:16">
      <c r="B76" s="95">
        <v>350</v>
      </c>
      <c r="C76" s="96" t="s">
        <v>48</v>
      </c>
      <c r="D76" s="82">
        <f t="shared" si="2"/>
        <v>1.4705882352941176E-3</v>
      </c>
      <c r="E76" s="97">
        <v>1.9</v>
      </c>
      <c r="F76" s="98">
        <v>10.6</v>
      </c>
      <c r="G76" s="94">
        <f t="shared" si="3"/>
        <v>12.5</v>
      </c>
      <c r="H76" s="95">
        <v>549</v>
      </c>
      <c r="I76" s="96" t="s">
        <v>49</v>
      </c>
      <c r="J76" s="70">
        <f t="shared" si="4"/>
        <v>5.4900000000000004E-2</v>
      </c>
      <c r="K76" s="95">
        <v>164</v>
      </c>
      <c r="L76" s="96" t="s">
        <v>49</v>
      </c>
      <c r="M76" s="70">
        <f t="shared" si="0"/>
        <v>1.6400000000000001E-2</v>
      </c>
      <c r="N76" s="95">
        <v>129</v>
      </c>
      <c r="O76" s="96" t="s">
        <v>49</v>
      </c>
      <c r="P76" s="70">
        <f t="shared" si="1"/>
        <v>1.29E-2</v>
      </c>
    </row>
    <row r="77" spans="2:16">
      <c r="B77" s="95">
        <v>375</v>
      </c>
      <c r="C77" s="96" t="s">
        <v>48</v>
      </c>
      <c r="D77" s="82">
        <f t="shared" si="2"/>
        <v>1.5756302521008404E-3</v>
      </c>
      <c r="E77" s="97">
        <v>1.966</v>
      </c>
      <c r="F77" s="98">
        <v>10.67</v>
      </c>
      <c r="G77" s="94">
        <f t="shared" si="3"/>
        <v>12.635999999999999</v>
      </c>
      <c r="H77" s="95">
        <v>578</v>
      </c>
      <c r="I77" s="96" t="s">
        <v>49</v>
      </c>
      <c r="J77" s="70">
        <f t="shared" si="4"/>
        <v>5.7799999999999997E-2</v>
      </c>
      <c r="K77" s="95">
        <v>171</v>
      </c>
      <c r="L77" s="96" t="s">
        <v>49</v>
      </c>
      <c r="M77" s="70">
        <f t="shared" si="0"/>
        <v>1.7100000000000001E-2</v>
      </c>
      <c r="N77" s="95">
        <v>135</v>
      </c>
      <c r="O77" s="96" t="s">
        <v>49</v>
      </c>
      <c r="P77" s="70">
        <f t="shared" si="1"/>
        <v>1.3500000000000002E-2</v>
      </c>
    </row>
    <row r="78" spans="2:16">
      <c r="B78" s="95">
        <v>400</v>
      </c>
      <c r="C78" s="96" t="s">
        <v>48</v>
      </c>
      <c r="D78" s="82">
        <f t="shared" si="2"/>
        <v>1.6806722689075631E-3</v>
      </c>
      <c r="E78" s="97">
        <v>2.0310000000000001</v>
      </c>
      <c r="F78" s="98">
        <v>10.72</v>
      </c>
      <c r="G78" s="94">
        <f t="shared" si="3"/>
        <v>12.751000000000001</v>
      </c>
      <c r="H78" s="95">
        <v>607</v>
      </c>
      <c r="I78" s="96" t="s">
        <v>49</v>
      </c>
      <c r="J78" s="70">
        <f t="shared" si="4"/>
        <v>6.0699999999999997E-2</v>
      </c>
      <c r="K78" s="95">
        <v>179</v>
      </c>
      <c r="L78" s="96" t="s">
        <v>49</v>
      </c>
      <c r="M78" s="70">
        <f t="shared" si="0"/>
        <v>1.7899999999999999E-2</v>
      </c>
      <c r="N78" s="95">
        <v>141</v>
      </c>
      <c r="O78" s="96" t="s">
        <v>49</v>
      </c>
      <c r="P78" s="70">
        <f t="shared" si="1"/>
        <v>1.4099999999999998E-2</v>
      </c>
    </row>
    <row r="79" spans="2:16">
      <c r="B79" s="95">
        <v>450</v>
      </c>
      <c r="C79" s="96" t="s">
        <v>48</v>
      </c>
      <c r="D79" s="82">
        <f t="shared" si="2"/>
        <v>1.8907563025210084E-3</v>
      </c>
      <c r="E79" s="97">
        <v>2.1539999999999999</v>
      </c>
      <c r="F79" s="98">
        <v>10.81</v>
      </c>
      <c r="G79" s="94">
        <f t="shared" si="3"/>
        <v>12.964</v>
      </c>
      <c r="H79" s="95">
        <v>664</v>
      </c>
      <c r="I79" s="96" t="s">
        <v>49</v>
      </c>
      <c r="J79" s="70">
        <f t="shared" si="4"/>
        <v>6.6400000000000001E-2</v>
      </c>
      <c r="K79" s="95">
        <v>193</v>
      </c>
      <c r="L79" s="96" t="s">
        <v>49</v>
      </c>
      <c r="M79" s="70">
        <f t="shared" si="0"/>
        <v>1.9300000000000001E-2</v>
      </c>
      <c r="N79" s="95">
        <v>152</v>
      </c>
      <c r="O79" s="96" t="s">
        <v>49</v>
      </c>
      <c r="P79" s="70">
        <f t="shared" si="1"/>
        <v>1.52E-2</v>
      </c>
    </row>
    <row r="80" spans="2:16">
      <c r="B80" s="95">
        <v>500</v>
      </c>
      <c r="C80" s="96" t="s">
        <v>48</v>
      </c>
      <c r="D80" s="82">
        <f t="shared" si="2"/>
        <v>2.1008403361344537E-3</v>
      </c>
      <c r="E80" s="97">
        <v>2.198</v>
      </c>
      <c r="F80" s="98">
        <v>10.86</v>
      </c>
      <c r="G80" s="94">
        <f t="shared" si="3"/>
        <v>13.058</v>
      </c>
      <c r="H80" s="95">
        <v>721</v>
      </c>
      <c r="I80" s="96" t="s">
        <v>49</v>
      </c>
      <c r="J80" s="70">
        <f t="shared" si="4"/>
        <v>7.2099999999999997E-2</v>
      </c>
      <c r="K80" s="95">
        <v>207</v>
      </c>
      <c r="L80" s="96" t="s">
        <v>49</v>
      </c>
      <c r="M80" s="70">
        <f t="shared" si="0"/>
        <v>2.07E-2</v>
      </c>
      <c r="N80" s="95">
        <v>163</v>
      </c>
      <c r="O80" s="96" t="s">
        <v>49</v>
      </c>
      <c r="P80" s="70">
        <f t="shared" si="1"/>
        <v>1.6300000000000002E-2</v>
      </c>
    </row>
    <row r="81" spans="2:16">
      <c r="B81" s="95">
        <v>550</v>
      </c>
      <c r="C81" s="96" t="s">
        <v>48</v>
      </c>
      <c r="D81" s="82">
        <f t="shared" si="2"/>
        <v>2.3109243697478992E-3</v>
      </c>
      <c r="E81" s="97">
        <v>2.2160000000000002</v>
      </c>
      <c r="F81" s="98">
        <v>10.9</v>
      </c>
      <c r="G81" s="94">
        <f t="shared" si="3"/>
        <v>13.116</v>
      </c>
      <c r="H81" s="95">
        <v>777</v>
      </c>
      <c r="I81" s="96" t="s">
        <v>49</v>
      </c>
      <c r="J81" s="70">
        <f t="shared" si="4"/>
        <v>7.7700000000000005E-2</v>
      </c>
      <c r="K81" s="95">
        <v>221</v>
      </c>
      <c r="L81" s="96" t="s">
        <v>49</v>
      </c>
      <c r="M81" s="70">
        <f t="shared" si="0"/>
        <v>2.2100000000000002E-2</v>
      </c>
      <c r="N81" s="95">
        <v>174</v>
      </c>
      <c r="O81" s="96" t="s">
        <v>49</v>
      </c>
      <c r="P81" s="70">
        <f t="shared" si="1"/>
        <v>1.7399999999999999E-2</v>
      </c>
    </row>
    <row r="82" spans="2:16">
      <c r="B82" s="95">
        <v>600</v>
      </c>
      <c r="C82" s="96" t="s">
        <v>48</v>
      </c>
      <c r="D82" s="82">
        <f t="shared" si="2"/>
        <v>2.5210084033613443E-3</v>
      </c>
      <c r="E82" s="97">
        <v>2.274</v>
      </c>
      <c r="F82" s="98">
        <v>10.92</v>
      </c>
      <c r="G82" s="94">
        <f t="shared" si="3"/>
        <v>13.193999999999999</v>
      </c>
      <c r="H82" s="95">
        <v>833</v>
      </c>
      <c r="I82" s="96" t="s">
        <v>49</v>
      </c>
      <c r="J82" s="70">
        <f t="shared" si="4"/>
        <v>8.3299999999999999E-2</v>
      </c>
      <c r="K82" s="95">
        <v>234</v>
      </c>
      <c r="L82" s="96" t="s">
        <v>49</v>
      </c>
      <c r="M82" s="70">
        <f t="shared" si="0"/>
        <v>2.3400000000000001E-2</v>
      </c>
      <c r="N82" s="95">
        <v>185</v>
      </c>
      <c r="O82" s="96" t="s">
        <v>49</v>
      </c>
      <c r="P82" s="70">
        <f t="shared" si="1"/>
        <v>1.8499999999999999E-2</v>
      </c>
    </row>
    <row r="83" spans="2:16">
      <c r="B83" s="95">
        <v>650</v>
      </c>
      <c r="C83" s="96" t="s">
        <v>48</v>
      </c>
      <c r="D83" s="82">
        <f t="shared" si="2"/>
        <v>2.7310924369747902E-3</v>
      </c>
      <c r="E83" s="97">
        <v>2.355</v>
      </c>
      <c r="F83" s="98">
        <v>10.93</v>
      </c>
      <c r="G83" s="94">
        <f t="shared" si="3"/>
        <v>13.285</v>
      </c>
      <c r="H83" s="95">
        <v>889</v>
      </c>
      <c r="I83" s="96" t="s">
        <v>49</v>
      </c>
      <c r="J83" s="70">
        <f t="shared" si="4"/>
        <v>8.8900000000000007E-2</v>
      </c>
      <c r="K83" s="95">
        <v>248</v>
      </c>
      <c r="L83" s="96" t="s">
        <v>49</v>
      </c>
      <c r="M83" s="70">
        <f t="shared" si="0"/>
        <v>2.4799999999999999E-2</v>
      </c>
      <c r="N83" s="95">
        <v>196</v>
      </c>
      <c r="O83" s="96" t="s">
        <v>49</v>
      </c>
      <c r="P83" s="70">
        <f t="shared" si="1"/>
        <v>1.9599999999999999E-2</v>
      </c>
    </row>
    <row r="84" spans="2:16">
      <c r="B84" s="95">
        <v>700</v>
      </c>
      <c r="C84" s="96" t="s">
        <v>48</v>
      </c>
      <c r="D84" s="82">
        <f t="shared" si="2"/>
        <v>2.9411764705882353E-3</v>
      </c>
      <c r="E84" s="97">
        <v>2.4489999999999998</v>
      </c>
      <c r="F84" s="98">
        <v>10.92</v>
      </c>
      <c r="G84" s="94">
        <f t="shared" si="3"/>
        <v>13.369</v>
      </c>
      <c r="H84" s="95">
        <v>945</v>
      </c>
      <c r="I84" s="96" t="s">
        <v>49</v>
      </c>
      <c r="J84" s="70">
        <f t="shared" si="4"/>
        <v>9.4500000000000001E-2</v>
      </c>
      <c r="K84" s="95">
        <v>261</v>
      </c>
      <c r="L84" s="96" t="s">
        <v>49</v>
      </c>
      <c r="M84" s="70">
        <f t="shared" ref="M84:M147" si="5">K84/1000/10</f>
        <v>2.6100000000000002E-2</v>
      </c>
      <c r="N84" s="95">
        <v>206</v>
      </c>
      <c r="O84" s="96" t="s">
        <v>49</v>
      </c>
      <c r="P84" s="70">
        <f t="shared" ref="P84:P147" si="6">N84/1000/10</f>
        <v>2.06E-2</v>
      </c>
    </row>
    <row r="85" spans="2:16">
      <c r="B85" s="95">
        <v>800</v>
      </c>
      <c r="C85" s="96" t="s">
        <v>48</v>
      </c>
      <c r="D85" s="82">
        <f t="shared" ref="D85:D86" si="7">B85/1000/$C$5</f>
        <v>3.3613445378151263E-3</v>
      </c>
      <c r="E85" s="97">
        <v>2.6629999999999998</v>
      </c>
      <c r="F85" s="98">
        <v>10.89</v>
      </c>
      <c r="G85" s="94">
        <f t="shared" ref="G85:G148" si="8">E85+F85</f>
        <v>13.553000000000001</v>
      </c>
      <c r="H85" s="95">
        <v>1056</v>
      </c>
      <c r="I85" s="96" t="s">
        <v>49</v>
      </c>
      <c r="J85" s="70">
        <f t="shared" ref="J85:J111" si="9">H85/1000/10</f>
        <v>0.1056</v>
      </c>
      <c r="K85" s="95">
        <v>287</v>
      </c>
      <c r="L85" s="96" t="s">
        <v>49</v>
      </c>
      <c r="M85" s="70">
        <f t="shared" si="5"/>
        <v>2.8699999999999996E-2</v>
      </c>
      <c r="N85" s="95">
        <v>227</v>
      </c>
      <c r="O85" s="96" t="s">
        <v>49</v>
      </c>
      <c r="P85" s="70">
        <f t="shared" si="6"/>
        <v>2.2700000000000001E-2</v>
      </c>
    </row>
    <row r="86" spans="2:16">
      <c r="B86" s="95">
        <v>900</v>
      </c>
      <c r="C86" s="96" t="s">
        <v>48</v>
      </c>
      <c r="D86" s="82">
        <f t="shared" si="7"/>
        <v>3.7815126050420168E-3</v>
      </c>
      <c r="E86" s="97">
        <v>2.879</v>
      </c>
      <c r="F86" s="98">
        <v>10.83</v>
      </c>
      <c r="G86" s="94">
        <f t="shared" si="8"/>
        <v>13.709</v>
      </c>
      <c r="H86" s="95">
        <v>1166</v>
      </c>
      <c r="I86" s="96" t="s">
        <v>49</v>
      </c>
      <c r="J86" s="70">
        <f t="shared" si="9"/>
        <v>0.1166</v>
      </c>
      <c r="K86" s="95">
        <v>313</v>
      </c>
      <c r="L86" s="96" t="s">
        <v>49</v>
      </c>
      <c r="M86" s="70">
        <f t="shared" si="5"/>
        <v>3.1300000000000001E-2</v>
      </c>
      <c r="N86" s="95">
        <v>247</v>
      </c>
      <c r="O86" s="96" t="s">
        <v>49</v>
      </c>
      <c r="P86" s="70">
        <f t="shared" si="6"/>
        <v>2.47E-2</v>
      </c>
    </row>
    <row r="87" spans="2:16">
      <c r="B87" s="95">
        <v>1</v>
      </c>
      <c r="C87" s="102" t="s">
        <v>50</v>
      </c>
      <c r="D87" s="82">
        <f t="shared" ref="D87:D150" si="10">B87/$C$5</f>
        <v>4.2016806722689074E-3</v>
      </c>
      <c r="E87" s="97">
        <v>3.077</v>
      </c>
      <c r="F87" s="98">
        <v>10.76</v>
      </c>
      <c r="G87" s="94">
        <f t="shared" si="8"/>
        <v>13.837</v>
      </c>
      <c r="H87" s="95">
        <v>1275</v>
      </c>
      <c r="I87" s="96" t="s">
        <v>49</v>
      </c>
      <c r="J87" s="70">
        <f t="shared" si="9"/>
        <v>0.1275</v>
      </c>
      <c r="K87" s="95">
        <v>338</v>
      </c>
      <c r="L87" s="96" t="s">
        <v>49</v>
      </c>
      <c r="M87" s="70">
        <f t="shared" si="5"/>
        <v>3.3800000000000004E-2</v>
      </c>
      <c r="N87" s="95">
        <v>266</v>
      </c>
      <c r="O87" s="96" t="s">
        <v>49</v>
      </c>
      <c r="P87" s="70">
        <f t="shared" si="6"/>
        <v>2.6600000000000002E-2</v>
      </c>
    </row>
    <row r="88" spans="2:16">
      <c r="B88" s="95">
        <v>1.1000000000000001</v>
      </c>
      <c r="C88" s="96" t="s">
        <v>50</v>
      </c>
      <c r="D88" s="82">
        <f t="shared" si="10"/>
        <v>4.6218487394957984E-3</v>
      </c>
      <c r="E88" s="97">
        <v>3.2490000000000001</v>
      </c>
      <c r="F88" s="98">
        <v>10.67</v>
      </c>
      <c r="G88" s="94">
        <f t="shared" si="8"/>
        <v>13.919</v>
      </c>
      <c r="H88" s="95">
        <v>1383</v>
      </c>
      <c r="I88" s="96" t="s">
        <v>49</v>
      </c>
      <c r="J88" s="70">
        <f t="shared" si="9"/>
        <v>0.13830000000000001</v>
      </c>
      <c r="K88" s="95">
        <v>362</v>
      </c>
      <c r="L88" s="96" t="s">
        <v>49</v>
      </c>
      <c r="M88" s="70">
        <f t="shared" si="5"/>
        <v>3.6199999999999996E-2</v>
      </c>
      <c r="N88" s="95">
        <v>286</v>
      </c>
      <c r="O88" s="96" t="s">
        <v>49</v>
      </c>
      <c r="P88" s="70">
        <f t="shared" si="6"/>
        <v>2.8599999999999997E-2</v>
      </c>
    </row>
    <row r="89" spans="2:16">
      <c r="B89" s="95">
        <v>1.2</v>
      </c>
      <c r="C89" s="96" t="s">
        <v>50</v>
      </c>
      <c r="D89" s="70">
        <f t="shared" si="10"/>
        <v>5.0420168067226885E-3</v>
      </c>
      <c r="E89" s="97">
        <v>3.3969999999999998</v>
      </c>
      <c r="F89" s="98">
        <v>10.58</v>
      </c>
      <c r="G89" s="94">
        <f t="shared" si="8"/>
        <v>13.977</v>
      </c>
      <c r="H89" s="95">
        <v>1492</v>
      </c>
      <c r="I89" s="96" t="s">
        <v>49</v>
      </c>
      <c r="J89" s="70">
        <f t="shared" si="9"/>
        <v>0.1492</v>
      </c>
      <c r="K89" s="95">
        <v>386</v>
      </c>
      <c r="L89" s="96" t="s">
        <v>49</v>
      </c>
      <c r="M89" s="70">
        <f t="shared" si="5"/>
        <v>3.8600000000000002E-2</v>
      </c>
      <c r="N89" s="95">
        <v>305</v>
      </c>
      <c r="O89" s="96" t="s">
        <v>49</v>
      </c>
      <c r="P89" s="70">
        <f t="shared" si="6"/>
        <v>3.0499999999999999E-2</v>
      </c>
    </row>
    <row r="90" spans="2:16">
      <c r="B90" s="95">
        <v>1.3</v>
      </c>
      <c r="C90" s="96" t="s">
        <v>50</v>
      </c>
      <c r="D90" s="70">
        <f t="shared" si="10"/>
        <v>5.4621848739495804E-3</v>
      </c>
      <c r="E90" s="97">
        <v>3.5259999999999998</v>
      </c>
      <c r="F90" s="98">
        <v>10.48</v>
      </c>
      <c r="G90" s="94">
        <f t="shared" si="8"/>
        <v>14.006</v>
      </c>
      <c r="H90" s="95">
        <v>1600</v>
      </c>
      <c r="I90" s="96" t="s">
        <v>49</v>
      </c>
      <c r="J90" s="70">
        <f t="shared" si="9"/>
        <v>0.16</v>
      </c>
      <c r="K90" s="95">
        <v>410</v>
      </c>
      <c r="L90" s="96" t="s">
        <v>49</v>
      </c>
      <c r="M90" s="70">
        <f t="shared" si="5"/>
        <v>4.0999999999999995E-2</v>
      </c>
      <c r="N90" s="95">
        <v>324</v>
      </c>
      <c r="O90" s="96" t="s">
        <v>49</v>
      </c>
      <c r="P90" s="70">
        <f t="shared" si="6"/>
        <v>3.2399999999999998E-2</v>
      </c>
    </row>
    <row r="91" spans="2:16">
      <c r="B91" s="95">
        <v>1.4</v>
      </c>
      <c r="C91" s="96" t="s">
        <v>50</v>
      </c>
      <c r="D91" s="70">
        <f t="shared" si="10"/>
        <v>5.8823529411764705E-3</v>
      </c>
      <c r="E91" s="97">
        <v>3.6379999999999999</v>
      </c>
      <c r="F91" s="98">
        <v>10.38</v>
      </c>
      <c r="G91" s="94">
        <f t="shared" si="8"/>
        <v>14.018000000000001</v>
      </c>
      <c r="H91" s="95">
        <v>1708</v>
      </c>
      <c r="I91" s="96" t="s">
        <v>49</v>
      </c>
      <c r="J91" s="70">
        <f t="shared" si="9"/>
        <v>0.17080000000000001</v>
      </c>
      <c r="K91" s="95">
        <v>433</v>
      </c>
      <c r="L91" s="96" t="s">
        <v>49</v>
      </c>
      <c r="M91" s="70">
        <f t="shared" si="5"/>
        <v>4.3299999999999998E-2</v>
      </c>
      <c r="N91" s="95">
        <v>342</v>
      </c>
      <c r="O91" s="96" t="s">
        <v>49</v>
      </c>
      <c r="P91" s="70">
        <f t="shared" si="6"/>
        <v>3.4200000000000001E-2</v>
      </c>
    </row>
    <row r="92" spans="2:16">
      <c r="B92" s="95">
        <v>1.5</v>
      </c>
      <c r="C92" s="96" t="s">
        <v>50</v>
      </c>
      <c r="D92" s="70">
        <f t="shared" si="10"/>
        <v>6.3025210084033615E-3</v>
      </c>
      <c r="E92" s="97">
        <v>3.7389999999999999</v>
      </c>
      <c r="F92" s="98">
        <v>10.27</v>
      </c>
      <c r="G92" s="94">
        <f t="shared" si="8"/>
        <v>14.009</v>
      </c>
      <c r="H92" s="95">
        <v>1817</v>
      </c>
      <c r="I92" s="96" t="s">
        <v>49</v>
      </c>
      <c r="J92" s="70">
        <f t="shared" si="9"/>
        <v>0.1817</v>
      </c>
      <c r="K92" s="95">
        <v>457</v>
      </c>
      <c r="L92" s="96" t="s">
        <v>49</v>
      </c>
      <c r="M92" s="70">
        <f t="shared" si="5"/>
        <v>4.5700000000000005E-2</v>
      </c>
      <c r="N92" s="95">
        <v>361</v>
      </c>
      <c r="O92" s="96" t="s">
        <v>49</v>
      </c>
      <c r="P92" s="70">
        <f t="shared" si="6"/>
        <v>3.61E-2</v>
      </c>
    </row>
    <row r="93" spans="2:16">
      <c r="B93" s="95">
        <v>1.6</v>
      </c>
      <c r="C93" s="96" t="s">
        <v>50</v>
      </c>
      <c r="D93" s="70">
        <f t="shared" si="10"/>
        <v>6.7226890756302525E-3</v>
      </c>
      <c r="E93" s="97">
        <v>3.83</v>
      </c>
      <c r="F93" s="98">
        <v>10.17</v>
      </c>
      <c r="G93" s="94">
        <f t="shared" si="8"/>
        <v>14</v>
      </c>
      <c r="H93" s="95">
        <v>1926</v>
      </c>
      <c r="I93" s="96" t="s">
        <v>49</v>
      </c>
      <c r="J93" s="70">
        <f t="shared" si="9"/>
        <v>0.19259999999999999</v>
      </c>
      <c r="K93" s="95">
        <v>479</v>
      </c>
      <c r="L93" s="96" t="s">
        <v>49</v>
      </c>
      <c r="M93" s="70">
        <f t="shared" si="5"/>
        <v>4.7899999999999998E-2</v>
      </c>
      <c r="N93" s="95">
        <v>379</v>
      </c>
      <c r="O93" s="96" t="s">
        <v>49</v>
      </c>
      <c r="P93" s="70">
        <f t="shared" si="6"/>
        <v>3.7900000000000003E-2</v>
      </c>
    </row>
    <row r="94" spans="2:16">
      <c r="B94" s="95">
        <v>1.7</v>
      </c>
      <c r="C94" s="96" t="s">
        <v>50</v>
      </c>
      <c r="D94" s="70">
        <f t="shared" si="10"/>
        <v>7.1428571428571426E-3</v>
      </c>
      <c r="E94" s="97">
        <v>3.915</v>
      </c>
      <c r="F94" s="98">
        <v>10.06</v>
      </c>
      <c r="G94" s="94">
        <f t="shared" si="8"/>
        <v>13.975000000000001</v>
      </c>
      <c r="H94" s="95">
        <v>2035</v>
      </c>
      <c r="I94" s="96" t="s">
        <v>49</v>
      </c>
      <c r="J94" s="70">
        <f t="shared" si="9"/>
        <v>0.20350000000000001</v>
      </c>
      <c r="K94" s="95">
        <v>502</v>
      </c>
      <c r="L94" s="96" t="s">
        <v>49</v>
      </c>
      <c r="M94" s="70">
        <f t="shared" si="5"/>
        <v>5.0200000000000002E-2</v>
      </c>
      <c r="N94" s="95">
        <v>397</v>
      </c>
      <c r="O94" s="96" t="s">
        <v>49</v>
      </c>
      <c r="P94" s="70">
        <f t="shared" si="6"/>
        <v>3.9699999999999999E-2</v>
      </c>
    </row>
    <row r="95" spans="2:16">
      <c r="B95" s="95">
        <v>1.8</v>
      </c>
      <c r="C95" s="96" t="s">
        <v>50</v>
      </c>
      <c r="D95" s="70">
        <f t="shared" si="10"/>
        <v>7.5630252100840336E-3</v>
      </c>
      <c r="E95" s="97">
        <v>3.9950000000000001</v>
      </c>
      <c r="F95" s="98">
        <v>9.9589999999999996</v>
      </c>
      <c r="G95" s="94">
        <f t="shared" si="8"/>
        <v>13.954000000000001</v>
      </c>
      <c r="H95" s="95">
        <v>2145</v>
      </c>
      <c r="I95" s="96" t="s">
        <v>49</v>
      </c>
      <c r="J95" s="70">
        <f t="shared" si="9"/>
        <v>0.2145</v>
      </c>
      <c r="K95" s="95">
        <v>525</v>
      </c>
      <c r="L95" s="96" t="s">
        <v>49</v>
      </c>
      <c r="M95" s="70">
        <f t="shared" si="5"/>
        <v>5.2500000000000005E-2</v>
      </c>
      <c r="N95" s="95">
        <v>415</v>
      </c>
      <c r="O95" s="96" t="s">
        <v>49</v>
      </c>
      <c r="P95" s="70">
        <f t="shared" si="6"/>
        <v>4.1499999999999995E-2</v>
      </c>
    </row>
    <row r="96" spans="2:16">
      <c r="B96" s="95">
        <v>2</v>
      </c>
      <c r="C96" s="96" t="s">
        <v>50</v>
      </c>
      <c r="D96" s="70">
        <f t="shared" si="10"/>
        <v>8.4033613445378148E-3</v>
      </c>
      <c r="E96" s="97">
        <v>4.1459999999999999</v>
      </c>
      <c r="F96" s="98">
        <v>9.7520000000000007</v>
      </c>
      <c r="G96" s="94">
        <f t="shared" si="8"/>
        <v>13.898</v>
      </c>
      <c r="H96" s="95">
        <v>2366</v>
      </c>
      <c r="I96" s="96" t="s">
        <v>49</v>
      </c>
      <c r="J96" s="70">
        <f t="shared" si="9"/>
        <v>0.2366</v>
      </c>
      <c r="K96" s="95">
        <v>570</v>
      </c>
      <c r="L96" s="96" t="s">
        <v>49</v>
      </c>
      <c r="M96" s="70">
        <f t="shared" si="5"/>
        <v>5.6999999999999995E-2</v>
      </c>
      <c r="N96" s="95">
        <v>451</v>
      </c>
      <c r="O96" s="96" t="s">
        <v>49</v>
      </c>
      <c r="P96" s="70">
        <f t="shared" si="6"/>
        <v>4.5100000000000001E-2</v>
      </c>
    </row>
    <row r="97" spans="2:16">
      <c r="B97" s="95">
        <v>2.25</v>
      </c>
      <c r="C97" s="96" t="s">
        <v>50</v>
      </c>
      <c r="D97" s="70">
        <f t="shared" si="10"/>
        <v>9.4537815126050414E-3</v>
      </c>
      <c r="E97" s="97">
        <v>4.3280000000000003</v>
      </c>
      <c r="F97" s="98">
        <v>9.5</v>
      </c>
      <c r="G97" s="94">
        <f t="shared" si="8"/>
        <v>13.827999999999999</v>
      </c>
      <c r="H97" s="95">
        <v>2644</v>
      </c>
      <c r="I97" s="96" t="s">
        <v>49</v>
      </c>
      <c r="J97" s="70">
        <f t="shared" si="9"/>
        <v>0.26440000000000002</v>
      </c>
      <c r="K97" s="95">
        <v>626</v>
      </c>
      <c r="L97" s="96" t="s">
        <v>49</v>
      </c>
      <c r="M97" s="70">
        <f t="shared" si="5"/>
        <v>6.2600000000000003E-2</v>
      </c>
      <c r="N97" s="95">
        <v>495</v>
      </c>
      <c r="O97" s="96" t="s">
        <v>49</v>
      </c>
      <c r="P97" s="70">
        <f t="shared" si="6"/>
        <v>4.9500000000000002E-2</v>
      </c>
    </row>
    <row r="98" spans="2:16">
      <c r="B98" s="95">
        <v>2.5</v>
      </c>
      <c r="C98" s="96" t="s">
        <v>50</v>
      </c>
      <c r="D98" s="70">
        <f t="shared" si="10"/>
        <v>1.050420168067227E-2</v>
      </c>
      <c r="E98" s="97">
        <v>4.508</v>
      </c>
      <c r="F98" s="98">
        <v>9.2579999999999991</v>
      </c>
      <c r="G98" s="94">
        <f t="shared" si="8"/>
        <v>13.765999999999998</v>
      </c>
      <c r="H98" s="95">
        <v>2924</v>
      </c>
      <c r="I98" s="96" t="s">
        <v>49</v>
      </c>
      <c r="J98" s="70">
        <f t="shared" si="9"/>
        <v>0.29239999999999999</v>
      </c>
      <c r="K98" s="95">
        <v>681</v>
      </c>
      <c r="L98" s="96" t="s">
        <v>49</v>
      </c>
      <c r="M98" s="70">
        <f t="shared" si="5"/>
        <v>6.8100000000000008E-2</v>
      </c>
      <c r="N98" s="95">
        <v>539</v>
      </c>
      <c r="O98" s="96" t="s">
        <v>49</v>
      </c>
      <c r="P98" s="70">
        <f t="shared" si="6"/>
        <v>5.3900000000000003E-2</v>
      </c>
    </row>
    <row r="99" spans="2:16">
      <c r="B99" s="95">
        <v>2.75</v>
      </c>
      <c r="C99" s="96" t="s">
        <v>50</v>
      </c>
      <c r="D99" s="70">
        <f t="shared" si="10"/>
        <v>1.1554621848739496E-2</v>
      </c>
      <c r="E99" s="97">
        <v>4.6900000000000004</v>
      </c>
      <c r="F99" s="98">
        <v>9.0269999999999992</v>
      </c>
      <c r="G99" s="94">
        <f t="shared" si="8"/>
        <v>13.716999999999999</v>
      </c>
      <c r="H99" s="95">
        <v>3206</v>
      </c>
      <c r="I99" s="96" t="s">
        <v>49</v>
      </c>
      <c r="J99" s="70">
        <f t="shared" si="9"/>
        <v>0.3206</v>
      </c>
      <c r="K99" s="95">
        <v>735</v>
      </c>
      <c r="L99" s="96" t="s">
        <v>49</v>
      </c>
      <c r="M99" s="70">
        <f t="shared" si="5"/>
        <v>7.3499999999999996E-2</v>
      </c>
      <c r="N99" s="95">
        <v>583</v>
      </c>
      <c r="O99" s="96" t="s">
        <v>49</v>
      </c>
      <c r="P99" s="70">
        <f t="shared" si="6"/>
        <v>5.8299999999999998E-2</v>
      </c>
    </row>
    <row r="100" spans="2:16">
      <c r="B100" s="95">
        <v>3</v>
      </c>
      <c r="C100" s="96" t="s">
        <v>50</v>
      </c>
      <c r="D100" s="70">
        <f t="shared" si="10"/>
        <v>1.2605042016806723E-2</v>
      </c>
      <c r="E100" s="97">
        <v>4.875</v>
      </c>
      <c r="F100" s="98">
        <v>8.8070000000000004</v>
      </c>
      <c r="G100" s="94">
        <f t="shared" si="8"/>
        <v>13.682</v>
      </c>
      <c r="H100" s="95">
        <v>3490</v>
      </c>
      <c r="I100" s="96" t="s">
        <v>49</v>
      </c>
      <c r="J100" s="70">
        <f t="shared" si="9"/>
        <v>0.34900000000000003</v>
      </c>
      <c r="K100" s="95">
        <v>788</v>
      </c>
      <c r="L100" s="96" t="s">
        <v>49</v>
      </c>
      <c r="M100" s="70">
        <f t="shared" si="5"/>
        <v>7.8800000000000009E-2</v>
      </c>
      <c r="N100" s="95">
        <v>627</v>
      </c>
      <c r="O100" s="96" t="s">
        <v>49</v>
      </c>
      <c r="P100" s="70">
        <f t="shared" si="6"/>
        <v>6.2700000000000006E-2</v>
      </c>
    </row>
    <row r="101" spans="2:16">
      <c r="B101" s="95">
        <v>3.25</v>
      </c>
      <c r="C101" s="96" t="s">
        <v>50</v>
      </c>
      <c r="D101" s="70">
        <f t="shared" si="10"/>
        <v>1.365546218487395E-2</v>
      </c>
      <c r="E101" s="97">
        <v>5.0620000000000003</v>
      </c>
      <c r="F101" s="98">
        <v>8.5980000000000008</v>
      </c>
      <c r="G101" s="94">
        <f t="shared" si="8"/>
        <v>13.66</v>
      </c>
      <c r="H101" s="95">
        <v>3775</v>
      </c>
      <c r="I101" s="96" t="s">
        <v>49</v>
      </c>
      <c r="J101" s="70">
        <f t="shared" si="9"/>
        <v>0.3775</v>
      </c>
      <c r="K101" s="95">
        <v>840</v>
      </c>
      <c r="L101" s="96" t="s">
        <v>49</v>
      </c>
      <c r="M101" s="70">
        <f t="shared" si="5"/>
        <v>8.3999999999999991E-2</v>
      </c>
      <c r="N101" s="95">
        <v>670</v>
      </c>
      <c r="O101" s="96" t="s">
        <v>49</v>
      </c>
      <c r="P101" s="70">
        <f t="shared" si="6"/>
        <v>6.7000000000000004E-2</v>
      </c>
    </row>
    <row r="102" spans="2:16">
      <c r="B102" s="95">
        <v>3.5</v>
      </c>
      <c r="C102" s="96" t="s">
        <v>50</v>
      </c>
      <c r="D102" s="70">
        <f t="shared" si="10"/>
        <v>1.4705882352941176E-2</v>
      </c>
      <c r="E102" s="97">
        <v>5.25</v>
      </c>
      <c r="F102" s="98">
        <v>8.4</v>
      </c>
      <c r="G102" s="94">
        <f t="shared" si="8"/>
        <v>13.65</v>
      </c>
      <c r="H102" s="95">
        <v>4061</v>
      </c>
      <c r="I102" s="96" t="s">
        <v>49</v>
      </c>
      <c r="J102" s="70">
        <f t="shared" si="9"/>
        <v>0.40610000000000002</v>
      </c>
      <c r="K102" s="95">
        <v>891</v>
      </c>
      <c r="L102" s="96" t="s">
        <v>49</v>
      </c>
      <c r="M102" s="70">
        <f t="shared" si="5"/>
        <v>8.9099999999999999E-2</v>
      </c>
      <c r="N102" s="95">
        <v>713</v>
      </c>
      <c r="O102" s="96" t="s">
        <v>49</v>
      </c>
      <c r="P102" s="70">
        <f t="shared" si="6"/>
        <v>7.1300000000000002E-2</v>
      </c>
    </row>
    <row r="103" spans="2:16">
      <c r="B103" s="95">
        <v>3.75</v>
      </c>
      <c r="C103" s="96" t="s">
        <v>50</v>
      </c>
      <c r="D103" s="70">
        <f t="shared" si="10"/>
        <v>1.5756302521008403E-2</v>
      </c>
      <c r="E103" s="97">
        <v>5.4379999999999997</v>
      </c>
      <c r="F103" s="98">
        <v>8.2110000000000003</v>
      </c>
      <c r="G103" s="94">
        <f t="shared" si="8"/>
        <v>13.649000000000001</v>
      </c>
      <c r="H103" s="95">
        <v>4348</v>
      </c>
      <c r="I103" s="96" t="s">
        <v>49</v>
      </c>
      <c r="J103" s="70">
        <f t="shared" si="9"/>
        <v>0.43479999999999996</v>
      </c>
      <c r="K103" s="95">
        <v>941</v>
      </c>
      <c r="L103" s="96" t="s">
        <v>49</v>
      </c>
      <c r="M103" s="70">
        <f t="shared" si="5"/>
        <v>9.4099999999999989E-2</v>
      </c>
      <c r="N103" s="95">
        <v>756</v>
      </c>
      <c r="O103" s="96" t="s">
        <v>49</v>
      </c>
      <c r="P103" s="70">
        <f t="shared" si="6"/>
        <v>7.5600000000000001E-2</v>
      </c>
    </row>
    <row r="104" spans="2:16">
      <c r="B104" s="95">
        <v>4</v>
      </c>
      <c r="C104" s="96" t="s">
        <v>50</v>
      </c>
      <c r="D104" s="70">
        <f t="shared" si="10"/>
        <v>1.680672268907563E-2</v>
      </c>
      <c r="E104" s="97">
        <v>5.625</v>
      </c>
      <c r="F104" s="98">
        <v>8.0310000000000006</v>
      </c>
      <c r="G104" s="94">
        <f t="shared" si="8"/>
        <v>13.656000000000001</v>
      </c>
      <c r="H104" s="95">
        <v>4636</v>
      </c>
      <c r="I104" s="96" t="s">
        <v>49</v>
      </c>
      <c r="J104" s="70">
        <f t="shared" si="9"/>
        <v>0.46360000000000001</v>
      </c>
      <c r="K104" s="95">
        <v>991</v>
      </c>
      <c r="L104" s="96" t="s">
        <v>49</v>
      </c>
      <c r="M104" s="70">
        <f t="shared" si="5"/>
        <v>9.9099999999999994E-2</v>
      </c>
      <c r="N104" s="95">
        <v>798</v>
      </c>
      <c r="O104" s="96" t="s">
        <v>49</v>
      </c>
      <c r="P104" s="70">
        <f t="shared" si="6"/>
        <v>7.980000000000001E-2</v>
      </c>
    </row>
    <row r="105" spans="2:16">
      <c r="B105" s="95">
        <v>4.5</v>
      </c>
      <c r="C105" s="96" t="s">
        <v>50</v>
      </c>
      <c r="D105" s="70">
        <f t="shared" si="10"/>
        <v>1.8907563025210083E-2</v>
      </c>
      <c r="E105" s="97">
        <v>5.992</v>
      </c>
      <c r="F105" s="98">
        <v>7.6980000000000004</v>
      </c>
      <c r="G105" s="94">
        <f t="shared" si="8"/>
        <v>13.690000000000001</v>
      </c>
      <c r="H105" s="95">
        <v>5211</v>
      </c>
      <c r="I105" s="96" t="s">
        <v>49</v>
      </c>
      <c r="J105" s="70">
        <f t="shared" si="9"/>
        <v>0.52110000000000001</v>
      </c>
      <c r="K105" s="95">
        <v>1087</v>
      </c>
      <c r="L105" s="96" t="s">
        <v>49</v>
      </c>
      <c r="M105" s="70">
        <f t="shared" si="5"/>
        <v>0.10869999999999999</v>
      </c>
      <c r="N105" s="95">
        <v>883</v>
      </c>
      <c r="O105" s="96" t="s">
        <v>49</v>
      </c>
      <c r="P105" s="70">
        <f t="shared" si="6"/>
        <v>8.8300000000000003E-2</v>
      </c>
    </row>
    <row r="106" spans="2:16">
      <c r="B106" s="95">
        <v>5</v>
      </c>
      <c r="C106" s="96" t="s">
        <v>50</v>
      </c>
      <c r="D106" s="70">
        <f t="shared" si="10"/>
        <v>2.100840336134454E-2</v>
      </c>
      <c r="E106" s="97">
        <v>6.343</v>
      </c>
      <c r="F106" s="98">
        <v>7.3949999999999996</v>
      </c>
      <c r="G106" s="94">
        <f t="shared" si="8"/>
        <v>13.738</v>
      </c>
      <c r="H106" s="95">
        <v>5787</v>
      </c>
      <c r="I106" s="96" t="s">
        <v>49</v>
      </c>
      <c r="J106" s="70">
        <f t="shared" si="9"/>
        <v>0.57869999999999999</v>
      </c>
      <c r="K106" s="95">
        <v>1180</v>
      </c>
      <c r="L106" s="96" t="s">
        <v>49</v>
      </c>
      <c r="M106" s="70">
        <f t="shared" si="5"/>
        <v>0.11799999999999999</v>
      </c>
      <c r="N106" s="95">
        <v>966</v>
      </c>
      <c r="O106" s="96" t="s">
        <v>49</v>
      </c>
      <c r="P106" s="70">
        <f t="shared" si="6"/>
        <v>9.6599999999999991E-2</v>
      </c>
    </row>
    <row r="107" spans="2:16">
      <c r="B107" s="95">
        <v>5.5</v>
      </c>
      <c r="C107" s="96" t="s">
        <v>50</v>
      </c>
      <c r="D107" s="70">
        <f t="shared" si="10"/>
        <v>2.3109243697478993E-2</v>
      </c>
      <c r="E107" s="97">
        <v>6.6749999999999998</v>
      </c>
      <c r="F107" s="98">
        <v>7.1180000000000003</v>
      </c>
      <c r="G107" s="94">
        <f t="shared" si="8"/>
        <v>13.792999999999999</v>
      </c>
      <c r="H107" s="95">
        <v>6362</v>
      </c>
      <c r="I107" s="96" t="s">
        <v>49</v>
      </c>
      <c r="J107" s="70">
        <f t="shared" si="9"/>
        <v>0.63619999999999999</v>
      </c>
      <c r="K107" s="95">
        <v>1270</v>
      </c>
      <c r="L107" s="96" t="s">
        <v>49</v>
      </c>
      <c r="M107" s="70">
        <f t="shared" si="5"/>
        <v>0.127</v>
      </c>
      <c r="N107" s="95">
        <v>1048</v>
      </c>
      <c r="O107" s="96" t="s">
        <v>49</v>
      </c>
      <c r="P107" s="70">
        <f t="shared" si="6"/>
        <v>0.1048</v>
      </c>
    </row>
    <row r="108" spans="2:16">
      <c r="B108" s="95">
        <v>6</v>
      </c>
      <c r="C108" s="96" t="s">
        <v>50</v>
      </c>
      <c r="D108" s="70">
        <f t="shared" si="10"/>
        <v>2.5210084033613446E-2</v>
      </c>
      <c r="E108" s="97">
        <v>6.984</v>
      </c>
      <c r="F108" s="98">
        <v>6.8639999999999999</v>
      </c>
      <c r="G108" s="94">
        <f t="shared" si="8"/>
        <v>13.847999999999999</v>
      </c>
      <c r="H108" s="95">
        <v>6937</v>
      </c>
      <c r="I108" s="96" t="s">
        <v>49</v>
      </c>
      <c r="J108" s="70">
        <f t="shared" si="9"/>
        <v>0.69369999999999998</v>
      </c>
      <c r="K108" s="95">
        <v>1356</v>
      </c>
      <c r="L108" s="96" t="s">
        <v>49</v>
      </c>
      <c r="M108" s="70">
        <f t="shared" si="5"/>
        <v>0.1356</v>
      </c>
      <c r="N108" s="95">
        <v>1129</v>
      </c>
      <c r="O108" s="96" t="s">
        <v>49</v>
      </c>
      <c r="P108" s="70">
        <f t="shared" si="6"/>
        <v>0.1129</v>
      </c>
    </row>
    <row r="109" spans="2:16">
      <c r="B109" s="95">
        <v>6.5</v>
      </c>
      <c r="C109" s="96" t="s">
        <v>50</v>
      </c>
      <c r="D109" s="70">
        <f t="shared" si="10"/>
        <v>2.7310924369747899E-2</v>
      </c>
      <c r="E109" s="97">
        <v>7.27</v>
      </c>
      <c r="F109" s="98">
        <v>6.6310000000000002</v>
      </c>
      <c r="G109" s="94">
        <f t="shared" si="8"/>
        <v>13.901</v>
      </c>
      <c r="H109" s="95">
        <v>7510</v>
      </c>
      <c r="I109" s="96" t="s">
        <v>49</v>
      </c>
      <c r="J109" s="70">
        <f t="shared" si="9"/>
        <v>0.751</v>
      </c>
      <c r="K109" s="95">
        <v>1439</v>
      </c>
      <c r="L109" s="96" t="s">
        <v>49</v>
      </c>
      <c r="M109" s="70">
        <f t="shared" si="5"/>
        <v>0.1439</v>
      </c>
      <c r="N109" s="95">
        <v>1209</v>
      </c>
      <c r="O109" s="96" t="s">
        <v>49</v>
      </c>
      <c r="P109" s="70">
        <f t="shared" si="6"/>
        <v>0.12090000000000001</v>
      </c>
    </row>
    <row r="110" spans="2:16">
      <c r="B110" s="95">
        <v>7</v>
      </c>
      <c r="C110" s="96" t="s">
        <v>50</v>
      </c>
      <c r="D110" s="70">
        <f t="shared" si="10"/>
        <v>2.9411764705882353E-2</v>
      </c>
      <c r="E110" s="97">
        <v>7.5330000000000004</v>
      </c>
      <c r="F110" s="98">
        <v>6.4160000000000004</v>
      </c>
      <c r="G110" s="94">
        <f t="shared" si="8"/>
        <v>13.949000000000002</v>
      </c>
      <c r="H110" s="95">
        <v>8083</v>
      </c>
      <c r="I110" s="96" t="s">
        <v>49</v>
      </c>
      <c r="J110" s="70">
        <f t="shared" si="9"/>
        <v>0.80830000000000002</v>
      </c>
      <c r="K110" s="95">
        <v>1519</v>
      </c>
      <c r="L110" s="96" t="s">
        <v>49</v>
      </c>
      <c r="M110" s="70">
        <f t="shared" si="5"/>
        <v>0.15189999999999998</v>
      </c>
      <c r="N110" s="95">
        <v>1288</v>
      </c>
      <c r="O110" s="96" t="s">
        <v>49</v>
      </c>
      <c r="P110" s="70">
        <f t="shared" si="6"/>
        <v>0.1288</v>
      </c>
    </row>
    <row r="111" spans="2:16">
      <c r="B111" s="95">
        <v>8</v>
      </c>
      <c r="C111" s="96" t="s">
        <v>50</v>
      </c>
      <c r="D111" s="70">
        <f t="shared" si="10"/>
        <v>3.3613445378151259E-2</v>
      </c>
      <c r="E111" s="97">
        <v>7.9909999999999997</v>
      </c>
      <c r="F111" s="98">
        <v>6.032</v>
      </c>
      <c r="G111" s="94">
        <f t="shared" si="8"/>
        <v>14.023</v>
      </c>
      <c r="H111" s="95">
        <v>9228</v>
      </c>
      <c r="I111" s="96" t="s">
        <v>49</v>
      </c>
      <c r="J111" s="70">
        <f t="shared" si="9"/>
        <v>0.92279999999999995</v>
      </c>
      <c r="K111" s="95">
        <v>1675</v>
      </c>
      <c r="L111" s="96" t="s">
        <v>49</v>
      </c>
      <c r="M111" s="70">
        <f t="shared" si="5"/>
        <v>0.16750000000000001</v>
      </c>
      <c r="N111" s="95">
        <v>1442</v>
      </c>
      <c r="O111" s="96" t="s">
        <v>49</v>
      </c>
      <c r="P111" s="70">
        <f t="shared" si="6"/>
        <v>0.14419999999999999</v>
      </c>
    </row>
    <row r="112" spans="2:16">
      <c r="B112" s="95">
        <v>9</v>
      </c>
      <c r="C112" s="96" t="s">
        <v>50</v>
      </c>
      <c r="D112" s="70">
        <f t="shared" si="10"/>
        <v>3.7815126050420166E-2</v>
      </c>
      <c r="E112" s="97">
        <v>8.3680000000000003</v>
      </c>
      <c r="F112" s="98">
        <v>5.6980000000000004</v>
      </c>
      <c r="G112" s="94">
        <f t="shared" si="8"/>
        <v>14.066000000000001</v>
      </c>
      <c r="H112" s="95">
        <v>1.04</v>
      </c>
      <c r="I112" s="102" t="s">
        <v>51</v>
      </c>
      <c r="J112" s="71">
        <f t="shared" ref="J112:J175" si="11">H112</f>
        <v>1.04</v>
      </c>
      <c r="K112" s="95">
        <v>1823</v>
      </c>
      <c r="L112" s="96" t="s">
        <v>49</v>
      </c>
      <c r="M112" s="70">
        <f t="shared" si="5"/>
        <v>0.18229999999999999</v>
      </c>
      <c r="N112" s="95">
        <v>1591</v>
      </c>
      <c r="O112" s="96" t="s">
        <v>49</v>
      </c>
      <c r="P112" s="70">
        <f t="shared" si="6"/>
        <v>0.15909999999999999</v>
      </c>
    </row>
    <row r="113" spans="1:16">
      <c r="B113" s="95">
        <v>10</v>
      </c>
      <c r="C113" s="96" t="s">
        <v>50</v>
      </c>
      <c r="D113" s="70">
        <f t="shared" si="10"/>
        <v>4.2016806722689079E-2</v>
      </c>
      <c r="E113" s="97">
        <v>8.6769999999999996</v>
      </c>
      <c r="F113" s="98">
        <v>5.4050000000000002</v>
      </c>
      <c r="G113" s="94">
        <f t="shared" si="8"/>
        <v>14.082000000000001</v>
      </c>
      <c r="H113" s="95">
        <v>1.1499999999999999</v>
      </c>
      <c r="I113" s="96" t="s">
        <v>51</v>
      </c>
      <c r="J113" s="71">
        <f t="shared" si="11"/>
        <v>1.1499999999999999</v>
      </c>
      <c r="K113" s="95">
        <v>1964</v>
      </c>
      <c r="L113" s="96" t="s">
        <v>49</v>
      </c>
      <c r="M113" s="70">
        <f t="shared" si="5"/>
        <v>0.19639999999999999</v>
      </c>
      <c r="N113" s="95">
        <v>1738</v>
      </c>
      <c r="O113" s="96" t="s">
        <v>49</v>
      </c>
      <c r="P113" s="70">
        <f t="shared" si="6"/>
        <v>0.17380000000000001</v>
      </c>
    </row>
    <row r="114" spans="1:16">
      <c r="B114" s="95">
        <v>11</v>
      </c>
      <c r="C114" s="96" t="s">
        <v>50</v>
      </c>
      <c r="D114" s="70">
        <f t="shared" si="10"/>
        <v>4.6218487394957986E-2</v>
      </c>
      <c r="E114" s="97">
        <v>8.93</v>
      </c>
      <c r="F114" s="98">
        <v>5.1449999999999996</v>
      </c>
      <c r="G114" s="94">
        <f t="shared" si="8"/>
        <v>14.074999999999999</v>
      </c>
      <c r="H114" s="95">
        <v>1.27</v>
      </c>
      <c r="I114" s="96" t="s">
        <v>51</v>
      </c>
      <c r="J114" s="71">
        <f t="shared" si="11"/>
        <v>1.27</v>
      </c>
      <c r="K114" s="95">
        <v>2099</v>
      </c>
      <c r="L114" s="96" t="s">
        <v>49</v>
      </c>
      <c r="M114" s="70">
        <f t="shared" si="5"/>
        <v>0.20990000000000003</v>
      </c>
      <c r="N114" s="95">
        <v>1880</v>
      </c>
      <c r="O114" s="96" t="s">
        <v>49</v>
      </c>
      <c r="P114" s="70">
        <f t="shared" si="6"/>
        <v>0.188</v>
      </c>
    </row>
    <row r="115" spans="1:16">
      <c r="B115" s="95">
        <v>12</v>
      </c>
      <c r="C115" s="96" t="s">
        <v>50</v>
      </c>
      <c r="D115" s="70">
        <f t="shared" si="10"/>
        <v>5.0420168067226892E-2</v>
      </c>
      <c r="E115" s="97">
        <v>9.1389999999999993</v>
      </c>
      <c r="F115" s="98">
        <v>4.9130000000000003</v>
      </c>
      <c r="G115" s="94">
        <f t="shared" si="8"/>
        <v>14.052</v>
      </c>
      <c r="H115" s="95">
        <v>1.38</v>
      </c>
      <c r="I115" s="96" t="s">
        <v>51</v>
      </c>
      <c r="J115" s="71">
        <f t="shared" si="11"/>
        <v>1.38</v>
      </c>
      <c r="K115" s="95">
        <v>2229</v>
      </c>
      <c r="L115" s="96" t="s">
        <v>49</v>
      </c>
      <c r="M115" s="70">
        <f t="shared" si="5"/>
        <v>0.22290000000000001</v>
      </c>
      <c r="N115" s="95">
        <v>2021</v>
      </c>
      <c r="O115" s="96" t="s">
        <v>49</v>
      </c>
      <c r="P115" s="70">
        <f t="shared" si="6"/>
        <v>0.2021</v>
      </c>
    </row>
    <row r="116" spans="1:16">
      <c r="B116" s="95">
        <v>13</v>
      </c>
      <c r="C116" s="96" t="s">
        <v>50</v>
      </c>
      <c r="D116" s="70">
        <f t="shared" si="10"/>
        <v>5.4621848739495799E-2</v>
      </c>
      <c r="E116" s="97">
        <v>9.3140000000000001</v>
      </c>
      <c r="F116" s="98">
        <v>4.7039999999999997</v>
      </c>
      <c r="G116" s="94">
        <f t="shared" si="8"/>
        <v>14.018000000000001</v>
      </c>
      <c r="H116" s="95">
        <v>1.5</v>
      </c>
      <c r="I116" s="96" t="s">
        <v>51</v>
      </c>
      <c r="J116" s="71">
        <f t="shared" si="11"/>
        <v>1.5</v>
      </c>
      <c r="K116" s="95">
        <v>2355</v>
      </c>
      <c r="L116" s="96" t="s">
        <v>49</v>
      </c>
      <c r="M116" s="70">
        <f t="shared" si="5"/>
        <v>0.23549999999999999</v>
      </c>
      <c r="N116" s="95">
        <v>2158</v>
      </c>
      <c r="O116" s="96" t="s">
        <v>49</v>
      </c>
      <c r="P116" s="70">
        <f t="shared" si="6"/>
        <v>0.21579999999999999</v>
      </c>
    </row>
    <row r="117" spans="1:16">
      <c r="B117" s="95">
        <v>14</v>
      </c>
      <c r="C117" s="96" t="s">
        <v>50</v>
      </c>
      <c r="D117" s="70">
        <f t="shared" si="10"/>
        <v>5.8823529411764705E-2</v>
      </c>
      <c r="E117" s="97">
        <v>9.4649999999999999</v>
      </c>
      <c r="F117" s="98">
        <v>4.5149999999999997</v>
      </c>
      <c r="G117" s="94">
        <f t="shared" si="8"/>
        <v>13.98</v>
      </c>
      <c r="H117" s="95">
        <v>1.61</v>
      </c>
      <c r="I117" s="96" t="s">
        <v>51</v>
      </c>
      <c r="J117" s="71">
        <f t="shared" si="11"/>
        <v>1.61</v>
      </c>
      <c r="K117" s="95">
        <v>2477</v>
      </c>
      <c r="L117" s="96" t="s">
        <v>49</v>
      </c>
      <c r="M117" s="70">
        <f t="shared" si="5"/>
        <v>0.24769999999999998</v>
      </c>
      <c r="N117" s="95">
        <v>2294</v>
      </c>
      <c r="O117" s="96" t="s">
        <v>49</v>
      </c>
      <c r="P117" s="70">
        <f t="shared" si="6"/>
        <v>0.22939999999999999</v>
      </c>
    </row>
    <row r="118" spans="1:16">
      <c r="B118" s="95">
        <v>15</v>
      </c>
      <c r="C118" s="96" t="s">
        <v>50</v>
      </c>
      <c r="D118" s="70">
        <f t="shared" si="10"/>
        <v>6.3025210084033612E-2</v>
      </c>
      <c r="E118" s="97">
        <v>9.5990000000000002</v>
      </c>
      <c r="F118" s="98">
        <v>4.343</v>
      </c>
      <c r="G118" s="94">
        <f t="shared" si="8"/>
        <v>13.942</v>
      </c>
      <c r="H118" s="95">
        <v>1.73</v>
      </c>
      <c r="I118" s="96" t="s">
        <v>51</v>
      </c>
      <c r="J118" s="71">
        <f t="shared" si="11"/>
        <v>1.73</v>
      </c>
      <c r="K118" s="95">
        <v>2596</v>
      </c>
      <c r="L118" s="96" t="s">
        <v>49</v>
      </c>
      <c r="M118" s="70">
        <f t="shared" si="5"/>
        <v>0.2596</v>
      </c>
      <c r="N118" s="95">
        <v>2427</v>
      </c>
      <c r="O118" s="96" t="s">
        <v>49</v>
      </c>
      <c r="P118" s="70">
        <f t="shared" si="6"/>
        <v>0.2427</v>
      </c>
    </row>
    <row r="119" spans="1:16">
      <c r="B119" s="95">
        <v>16</v>
      </c>
      <c r="C119" s="96" t="s">
        <v>50</v>
      </c>
      <c r="D119" s="70">
        <f t="shared" si="10"/>
        <v>6.7226890756302518E-2</v>
      </c>
      <c r="E119" s="97">
        <v>9.7210000000000001</v>
      </c>
      <c r="F119" s="98">
        <v>4.1859999999999999</v>
      </c>
      <c r="G119" s="94">
        <f t="shared" si="8"/>
        <v>13.907</v>
      </c>
      <c r="H119" s="95">
        <v>1.85</v>
      </c>
      <c r="I119" s="96" t="s">
        <v>51</v>
      </c>
      <c r="J119" s="71">
        <f t="shared" si="11"/>
        <v>1.85</v>
      </c>
      <c r="K119" s="95">
        <v>2712</v>
      </c>
      <c r="L119" s="96" t="s">
        <v>49</v>
      </c>
      <c r="M119" s="70">
        <f t="shared" si="5"/>
        <v>0.2712</v>
      </c>
      <c r="N119" s="95">
        <v>2559</v>
      </c>
      <c r="O119" s="96" t="s">
        <v>49</v>
      </c>
      <c r="P119" s="70">
        <f t="shared" si="6"/>
        <v>0.25590000000000002</v>
      </c>
    </row>
    <row r="120" spans="1:16">
      <c r="B120" s="95">
        <v>17</v>
      </c>
      <c r="C120" s="96" t="s">
        <v>50</v>
      </c>
      <c r="D120" s="70">
        <f t="shared" si="10"/>
        <v>7.1428571428571425E-2</v>
      </c>
      <c r="E120" s="97">
        <v>9.8360000000000003</v>
      </c>
      <c r="F120" s="98">
        <v>4.0410000000000004</v>
      </c>
      <c r="G120" s="94">
        <f t="shared" si="8"/>
        <v>13.877000000000001</v>
      </c>
      <c r="H120" s="95">
        <v>1.97</v>
      </c>
      <c r="I120" s="96" t="s">
        <v>51</v>
      </c>
      <c r="J120" s="71">
        <f t="shared" si="11"/>
        <v>1.97</v>
      </c>
      <c r="K120" s="95">
        <v>2825</v>
      </c>
      <c r="L120" s="96" t="s">
        <v>49</v>
      </c>
      <c r="M120" s="70">
        <f t="shared" si="5"/>
        <v>0.28250000000000003</v>
      </c>
      <c r="N120" s="95">
        <v>2689</v>
      </c>
      <c r="O120" s="96" t="s">
        <v>49</v>
      </c>
      <c r="P120" s="70">
        <f t="shared" si="6"/>
        <v>0.26890000000000003</v>
      </c>
    </row>
    <row r="121" spans="1:16">
      <c r="B121" s="95">
        <v>18</v>
      </c>
      <c r="C121" s="96" t="s">
        <v>50</v>
      </c>
      <c r="D121" s="70">
        <f t="shared" si="10"/>
        <v>7.5630252100840331E-2</v>
      </c>
      <c r="E121" s="97">
        <v>9.9499999999999993</v>
      </c>
      <c r="F121" s="98">
        <v>3.9079999999999999</v>
      </c>
      <c r="G121" s="94">
        <f t="shared" si="8"/>
        <v>13.857999999999999</v>
      </c>
      <c r="H121" s="95">
        <v>2.08</v>
      </c>
      <c r="I121" s="96" t="s">
        <v>51</v>
      </c>
      <c r="J121" s="71">
        <f t="shared" si="11"/>
        <v>2.08</v>
      </c>
      <c r="K121" s="95">
        <v>2935</v>
      </c>
      <c r="L121" s="96" t="s">
        <v>49</v>
      </c>
      <c r="M121" s="70">
        <f t="shared" si="5"/>
        <v>0.29349999999999998</v>
      </c>
      <c r="N121" s="95">
        <v>2817</v>
      </c>
      <c r="O121" s="96" t="s">
        <v>49</v>
      </c>
      <c r="P121" s="70">
        <f t="shared" si="6"/>
        <v>0.28170000000000001</v>
      </c>
    </row>
    <row r="122" spans="1:16">
      <c r="B122" s="95">
        <v>20</v>
      </c>
      <c r="C122" s="96" t="s">
        <v>50</v>
      </c>
      <c r="D122" s="70">
        <f t="shared" si="10"/>
        <v>8.4033613445378158E-2</v>
      </c>
      <c r="E122" s="97">
        <v>10.18</v>
      </c>
      <c r="F122" s="98">
        <v>3.669</v>
      </c>
      <c r="G122" s="94">
        <f t="shared" si="8"/>
        <v>13.849</v>
      </c>
      <c r="H122" s="95">
        <v>2.3199999999999998</v>
      </c>
      <c r="I122" s="96" t="s">
        <v>51</v>
      </c>
      <c r="J122" s="71">
        <f t="shared" si="11"/>
        <v>2.3199999999999998</v>
      </c>
      <c r="K122" s="95">
        <v>3156</v>
      </c>
      <c r="L122" s="96" t="s">
        <v>49</v>
      </c>
      <c r="M122" s="70">
        <f t="shared" si="5"/>
        <v>0.31559999999999999</v>
      </c>
      <c r="N122" s="95">
        <v>3070</v>
      </c>
      <c r="O122" s="96" t="s">
        <v>49</v>
      </c>
      <c r="P122" s="70">
        <f t="shared" si="6"/>
        <v>0.307</v>
      </c>
    </row>
    <row r="123" spans="1:16">
      <c r="B123" s="95">
        <v>22.5</v>
      </c>
      <c r="C123" s="96" t="s">
        <v>50</v>
      </c>
      <c r="D123" s="70">
        <f t="shared" si="10"/>
        <v>9.4537815126050417E-2</v>
      </c>
      <c r="E123" s="97">
        <v>10.5</v>
      </c>
      <c r="F123" s="98">
        <v>3.415</v>
      </c>
      <c r="G123" s="94">
        <f t="shared" si="8"/>
        <v>13.914999999999999</v>
      </c>
      <c r="H123" s="95">
        <v>2.62</v>
      </c>
      <c r="I123" s="96" t="s">
        <v>51</v>
      </c>
      <c r="J123" s="71">
        <f t="shared" si="11"/>
        <v>2.62</v>
      </c>
      <c r="K123" s="95">
        <v>3421</v>
      </c>
      <c r="L123" s="96" t="s">
        <v>49</v>
      </c>
      <c r="M123" s="70">
        <f t="shared" si="5"/>
        <v>0.34209999999999996</v>
      </c>
      <c r="N123" s="95">
        <v>3377</v>
      </c>
      <c r="O123" s="96" t="s">
        <v>49</v>
      </c>
      <c r="P123" s="70">
        <f t="shared" si="6"/>
        <v>0.3377</v>
      </c>
    </row>
    <row r="124" spans="1:16">
      <c r="B124" s="95">
        <v>25</v>
      </c>
      <c r="C124" s="96" t="s">
        <v>50</v>
      </c>
      <c r="D124" s="70">
        <f t="shared" si="10"/>
        <v>0.10504201680672269</v>
      </c>
      <c r="E124" s="97">
        <v>10.87</v>
      </c>
      <c r="F124" s="98">
        <v>3.198</v>
      </c>
      <c r="G124" s="94">
        <f t="shared" si="8"/>
        <v>14.068</v>
      </c>
      <c r="H124" s="95">
        <v>2.91</v>
      </c>
      <c r="I124" s="96" t="s">
        <v>51</v>
      </c>
      <c r="J124" s="71">
        <f t="shared" si="11"/>
        <v>2.91</v>
      </c>
      <c r="K124" s="95">
        <v>3668</v>
      </c>
      <c r="L124" s="96" t="s">
        <v>49</v>
      </c>
      <c r="M124" s="70">
        <f t="shared" si="5"/>
        <v>0.36680000000000001</v>
      </c>
      <c r="N124" s="95">
        <v>3673</v>
      </c>
      <c r="O124" s="96" t="s">
        <v>49</v>
      </c>
      <c r="P124" s="70">
        <f t="shared" si="6"/>
        <v>0.36730000000000002</v>
      </c>
    </row>
    <row r="125" spans="1:16">
      <c r="B125" s="72">
        <v>27.5</v>
      </c>
      <c r="C125" s="74" t="s">
        <v>50</v>
      </c>
      <c r="D125" s="70">
        <f t="shared" si="10"/>
        <v>0.11554621848739496</v>
      </c>
      <c r="E125" s="97">
        <v>11.3</v>
      </c>
      <c r="F125" s="98">
        <v>3.01</v>
      </c>
      <c r="G125" s="94">
        <f t="shared" si="8"/>
        <v>14.31</v>
      </c>
      <c r="H125" s="95">
        <v>3.2</v>
      </c>
      <c r="I125" s="96" t="s">
        <v>51</v>
      </c>
      <c r="J125" s="71">
        <f t="shared" si="11"/>
        <v>3.2</v>
      </c>
      <c r="K125" s="95">
        <v>3898</v>
      </c>
      <c r="L125" s="96" t="s">
        <v>49</v>
      </c>
      <c r="M125" s="70">
        <f t="shared" si="5"/>
        <v>0.38980000000000004</v>
      </c>
      <c r="N125" s="95">
        <v>3958</v>
      </c>
      <c r="O125" s="96" t="s">
        <v>49</v>
      </c>
      <c r="P125" s="70">
        <f t="shared" si="6"/>
        <v>0.39580000000000004</v>
      </c>
    </row>
    <row r="126" spans="1:16">
      <c r="B126" s="72">
        <v>30</v>
      </c>
      <c r="C126" s="74" t="s">
        <v>50</v>
      </c>
      <c r="D126" s="70">
        <f t="shared" si="10"/>
        <v>0.12605042016806722</v>
      </c>
      <c r="E126" s="97">
        <v>11.79</v>
      </c>
      <c r="F126" s="98">
        <v>2.8460000000000001</v>
      </c>
      <c r="G126" s="94">
        <f t="shared" si="8"/>
        <v>14.635999999999999</v>
      </c>
      <c r="H126" s="72">
        <v>3.49</v>
      </c>
      <c r="I126" s="74" t="s">
        <v>51</v>
      </c>
      <c r="J126" s="71">
        <f t="shared" si="11"/>
        <v>3.49</v>
      </c>
      <c r="K126" s="72">
        <v>4111</v>
      </c>
      <c r="L126" s="74" t="s">
        <v>49</v>
      </c>
      <c r="M126" s="70">
        <f t="shared" si="5"/>
        <v>0.41109999999999997</v>
      </c>
      <c r="N126" s="72">
        <v>4232</v>
      </c>
      <c r="O126" s="74" t="s">
        <v>49</v>
      </c>
      <c r="P126" s="70">
        <f t="shared" si="6"/>
        <v>0.42320000000000002</v>
      </c>
    </row>
    <row r="127" spans="1:16">
      <c r="B127" s="72">
        <v>32.5</v>
      </c>
      <c r="C127" s="74" t="s">
        <v>50</v>
      </c>
      <c r="D127" s="70">
        <f t="shared" si="10"/>
        <v>0.13655462184873948</v>
      </c>
      <c r="E127" s="97">
        <v>12.33</v>
      </c>
      <c r="F127" s="98">
        <v>2.7010000000000001</v>
      </c>
      <c r="G127" s="94">
        <f t="shared" si="8"/>
        <v>15.031000000000001</v>
      </c>
      <c r="H127" s="72">
        <v>3.77</v>
      </c>
      <c r="I127" s="74" t="s">
        <v>51</v>
      </c>
      <c r="J127" s="71">
        <f t="shared" si="11"/>
        <v>3.77</v>
      </c>
      <c r="K127" s="72">
        <v>4307</v>
      </c>
      <c r="L127" s="74" t="s">
        <v>49</v>
      </c>
      <c r="M127" s="70">
        <f t="shared" si="5"/>
        <v>0.43070000000000003</v>
      </c>
      <c r="N127" s="72">
        <v>4493</v>
      </c>
      <c r="O127" s="74" t="s">
        <v>49</v>
      </c>
      <c r="P127" s="70">
        <f t="shared" si="6"/>
        <v>0.44930000000000003</v>
      </c>
    </row>
    <row r="128" spans="1:16">
      <c r="A128" s="99"/>
      <c r="B128" s="95">
        <v>35</v>
      </c>
      <c r="C128" s="96" t="s">
        <v>50</v>
      </c>
      <c r="D128" s="70">
        <f t="shared" si="10"/>
        <v>0.14705882352941177</v>
      </c>
      <c r="E128" s="97">
        <v>12.92</v>
      </c>
      <c r="F128" s="98">
        <v>2.573</v>
      </c>
      <c r="G128" s="94">
        <f t="shared" si="8"/>
        <v>15.493</v>
      </c>
      <c r="H128" s="95">
        <v>4.04</v>
      </c>
      <c r="I128" s="96" t="s">
        <v>51</v>
      </c>
      <c r="J128" s="71">
        <f t="shared" si="11"/>
        <v>4.04</v>
      </c>
      <c r="K128" s="72">
        <v>4488</v>
      </c>
      <c r="L128" s="74" t="s">
        <v>49</v>
      </c>
      <c r="M128" s="70">
        <f t="shared" si="5"/>
        <v>0.44880000000000003</v>
      </c>
      <c r="N128" s="72">
        <v>4741</v>
      </c>
      <c r="O128" s="74" t="s">
        <v>49</v>
      </c>
      <c r="P128" s="70">
        <f t="shared" si="6"/>
        <v>0.47409999999999997</v>
      </c>
    </row>
    <row r="129" spans="1:16">
      <c r="A129" s="99"/>
      <c r="B129" s="95">
        <v>37.5</v>
      </c>
      <c r="C129" s="96" t="s">
        <v>50</v>
      </c>
      <c r="D129" s="70">
        <f t="shared" si="10"/>
        <v>0.15756302521008403</v>
      </c>
      <c r="E129" s="97">
        <v>13.56</v>
      </c>
      <c r="F129" s="98">
        <v>2.4569999999999999</v>
      </c>
      <c r="G129" s="94">
        <f t="shared" si="8"/>
        <v>16.016999999999999</v>
      </c>
      <c r="H129" s="95">
        <v>4.3</v>
      </c>
      <c r="I129" s="96" t="s">
        <v>51</v>
      </c>
      <c r="J129" s="71">
        <f t="shared" si="11"/>
        <v>4.3</v>
      </c>
      <c r="K129" s="72">
        <v>4653</v>
      </c>
      <c r="L129" s="74" t="s">
        <v>49</v>
      </c>
      <c r="M129" s="70">
        <f t="shared" si="5"/>
        <v>0.46529999999999994</v>
      </c>
      <c r="N129" s="72">
        <v>4976</v>
      </c>
      <c r="O129" s="74" t="s">
        <v>49</v>
      </c>
      <c r="P129" s="70">
        <f t="shared" si="6"/>
        <v>0.49759999999999999</v>
      </c>
    </row>
    <row r="130" spans="1:16">
      <c r="A130" s="99"/>
      <c r="B130" s="95">
        <v>40</v>
      </c>
      <c r="C130" s="96" t="s">
        <v>50</v>
      </c>
      <c r="D130" s="70">
        <f t="shared" si="10"/>
        <v>0.16806722689075632</v>
      </c>
      <c r="E130" s="97">
        <v>14.23</v>
      </c>
      <c r="F130" s="98">
        <v>2.3530000000000002</v>
      </c>
      <c r="G130" s="94">
        <f t="shared" si="8"/>
        <v>16.583000000000002</v>
      </c>
      <c r="H130" s="95">
        <v>4.5599999999999996</v>
      </c>
      <c r="I130" s="96" t="s">
        <v>51</v>
      </c>
      <c r="J130" s="71">
        <f t="shared" si="11"/>
        <v>4.5599999999999996</v>
      </c>
      <c r="K130" s="72">
        <v>4804</v>
      </c>
      <c r="L130" s="74" t="s">
        <v>49</v>
      </c>
      <c r="M130" s="70">
        <f t="shared" si="5"/>
        <v>0.48040000000000005</v>
      </c>
      <c r="N130" s="72">
        <v>5198</v>
      </c>
      <c r="O130" s="74" t="s">
        <v>49</v>
      </c>
      <c r="P130" s="70">
        <f t="shared" si="6"/>
        <v>0.51980000000000004</v>
      </c>
    </row>
    <row r="131" spans="1:16">
      <c r="A131" s="99"/>
      <c r="B131" s="95">
        <v>45</v>
      </c>
      <c r="C131" s="96" t="s">
        <v>50</v>
      </c>
      <c r="D131" s="70">
        <f t="shared" si="10"/>
        <v>0.18907563025210083</v>
      </c>
      <c r="E131" s="97">
        <v>15.65</v>
      </c>
      <c r="F131" s="98">
        <v>2.1709999999999998</v>
      </c>
      <c r="G131" s="94">
        <f t="shared" si="8"/>
        <v>17.821000000000002</v>
      </c>
      <c r="H131" s="95">
        <v>5.04</v>
      </c>
      <c r="I131" s="96" t="s">
        <v>51</v>
      </c>
      <c r="J131" s="71">
        <f t="shared" si="11"/>
        <v>5.04</v>
      </c>
      <c r="K131" s="72">
        <v>5091</v>
      </c>
      <c r="L131" s="74" t="s">
        <v>49</v>
      </c>
      <c r="M131" s="70">
        <f t="shared" si="5"/>
        <v>0.5091</v>
      </c>
      <c r="N131" s="72">
        <v>5604</v>
      </c>
      <c r="O131" s="74" t="s">
        <v>49</v>
      </c>
      <c r="P131" s="70">
        <f t="shared" si="6"/>
        <v>0.56040000000000001</v>
      </c>
    </row>
    <row r="132" spans="1:16">
      <c r="A132" s="99"/>
      <c r="B132" s="95">
        <v>50</v>
      </c>
      <c r="C132" s="96" t="s">
        <v>50</v>
      </c>
      <c r="D132" s="70">
        <f t="shared" si="10"/>
        <v>0.21008403361344538</v>
      </c>
      <c r="E132" s="97">
        <v>17.16</v>
      </c>
      <c r="F132" s="98">
        <v>2.0190000000000001</v>
      </c>
      <c r="G132" s="94">
        <f t="shared" si="8"/>
        <v>19.179000000000002</v>
      </c>
      <c r="H132" s="95">
        <v>5.49</v>
      </c>
      <c r="I132" s="96" t="s">
        <v>51</v>
      </c>
      <c r="J132" s="71">
        <f t="shared" si="11"/>
        <v>5.49</v>
      </c>
      <c r="K132" s="72">
        <v>5331</v>
      </c>
      <c r="L132" s="74" t="s">
        <v>49</v>
      </c>
      <c r="M132" s="70">
        <f t="shared" si="5"/>
        <v>0.53310000000000002</v>
      </c>
      <c r="N132" s="72">
        <v>5964</v>
      </c>
      <c r="O132" s="74" t="s">
        <v>49</v>
      </c>
      <c r="P132" s="70">
        <f t="shared" si="6"/>
        <v>0.59640000000000004</v>
      </c>
    </row>
    <row r="133" spans="1:16">
      <c r="A133" s="99"/>
      <c r="B133" s="95">
        <v>55</v>
      </c>
      <c r="C133" s="96" t="s">
        <v>50</v>
      </c>
      <c r="D133" s="70">
        <f t="shared" si="10"/>
        <v>0.23109243697478993</v>
      </c>
      <c r="E133" s="97">
        <v>18.7</v>
      </c>
      <c r="F133" s="98">
        <v>1.889</v>
      </c>
      <c r="G133" s="94">
        <f t="shared" si="8"/>
        <v>20.588999999999999</v>
      </c>
      <c r="H133" s="95">
        <v>5.91</v>
      </c>
      <c r="I133" s="96" t="s">
        <v>51</v>
      </c>
      <c r="J133" s="71">
        <f t="shared" si="11"/>
        <v>5.91</v>
      </c>
      <c r="K133" s="72">
        <v>5533</v>
      </c>
      <c r="L133" s="74" t="s">
        <v>49</v>
      </c>
      <c r="M133" s="70">
        <f t="shared" si="5"/>
        <v>0.55330000000000001</v>
      </c>
      <c r="N133" s="72">
        <v>6282</v>
      </c>
      <c r="O133" s="74" t="s">
        <v>49</v>
      </c>
      <c r="P133" s="70">
        <f t="shared" si="6"/>
        <v>0.62819999999999998</v>
      </c>
    </row>
    <row r="134" spans="1:16">
      <c r="A134" s="99"/>
      <c r="B134" s="95">
        <v>60</v>
      </c>
      <c r="C134" s="96" t="s">
        <v>50</v>
      </c>
      <c r="D134" s="70">
        <f t="shared" si="10"/>
        <v>0.25210084033613445</v>
      </c>
      <c r="E134" s="97">
        <v>20.260000000000002</v>
      </c>
      <c r="F134" s="98">
        <v>1.776</v>
      </c>
      <c r="G134" s="94">
        <f t="shared" si="8"/>
        <v>22.036000000000001</v>
      </c>
      <c r="H134" s="95">
        <v>6.31</v>
      </c>
      <c r="I134" s="96" t="s">
        <v>51</v>
      </c>
      <c r="J134" s="71">
        <f t="shared" si="11"/>
        <v>6.31</v>
      </c>
      <c r="K134" s="72">
        <v>5705</v>
      </c>
      <c r="L134" s="74" t="s">
        <v>49</v>
      </c>
      <c r="M134" s="70">
        <f t="shared" si="5"/>
        <v>0.57050000000000001</v>
      </c>
      <c r="N134" s="72">
        <v>6565</v>
      </c>
      <c r="O134" s="74" t="s">
        <v>49</v>
      </c>
      <c r="P134" s="70">
        <f t="shared" si="6"/>
        <v>0.65650000000000008</v>
      </c>
    </row>
    <row r="135" spans="1:16">
      <c r="A135" s="99"/>
      <c r="B135" s="95">
        <v>65</v>
      </c>
      <c r="C135" s="96" t="s">
        <v>50</v>
      </c>
      <c r="D135" s="70">
        <f t="shared" si="10"/>
        <v>0.27310924369747897</v>
      </c>
      <c r="E135" s="97">
        <v>21.82</v>
      </c>
      <c r="F135" s="98">
        <v>1.6779999999999999</v>
      </c>
      <c r="G135" s="94">
        <f t="shared" si="8"/>
        <v>23.498000000000001</v>
      </c>
      <c r="H135" s="95">
        <v>6.67</v>
      </c>
      <c r="I135" s="96" t="s">
        <v>51</v>
      </c>
      <c r="J135" s="71">
        <f t="shared" si="11"/>
        <v>6.67</v>
      </c>
      <c r="K135" s="72">
        <v>5852</v>
      </c>
      <c r="L135" s="74" t="s">
        <v>49</v>
      </c>
      <c r="M135" s="70">
        <f t="shared" si="5"/>
        <v>0.58520000000000005</v>
      </c>
      <c r="N135" s="72">
        <v>6817</v>
      </c>
      <c r="O135" s="74" t="s">
        <v>49</v>
      </c>
      <c r="P135" s="70">
        <f t="shared" si="6"/>
        <v>0.68169999999999997</v>
      </c>
    </row>
    <row r="136" spans="1:16">
      <c r="A136" s="99"/>
      <c r="B136" s="95">
        <v>70</v>
      </c>
      <c r="C136" s="96" t="s">
        <v>50</v>
      </c>
      <c r="D136" s="70">
        <f t="shared" si="10"/>
        <v>0.29411764705882354</v>
      </c>
      <c r="E136" s="97">
        <v>23.35</v>
      </c>
      <c r="F136" s="98">
        <v>1.591</v>
      </c>
      <c r="G136" s="94">
        <f t="shared" si="8"/>
        <v>24.941000000000003</v>
      </c>
      <c r="H136" s="95">
        <v>7.02</v>
      </c>
      <c r="I136" s="96" t="s">
        <v>51</v>
      </c>
      <c r="J136" s="71">
        <f t="shared" si="11"/>
        <v>7.02</v>
      </c>
      <c r="K136" s="72">
        <v>5979</v>
      </c>
      <c r="L136" s="74" t="s">
        <v>49</v>
      </c>
      <c r="M136" s="70">
        <f t="shared" si="5"/>
        <v>0.59789999999999999</v>
      </c>
      <c r="N136" s="72">
        <v>7043</v>
      </c>
      <c r="O136" s="74" t="s">
        <v>49</v>
      </c>
      <c r="P136" s="70">
        <f t="shared" si="6"/>
        <v>0.70430000000000004</v>
      </c>
    </row>
    <row r="137" spans="1:16">
      <c r="A137" s="99"/>
      <c r="B137" s="95">
        <v>80</v>
      </c>
      <c r="C137" s="96" t="s">
        <v>50</v>
      </c>
      <c r="D137" s="70">
        <f t="shared" si="10"/>
        <v>0.33613445378151263</v>
      </c>
      <c r="E137" s="97">
        <v>26.32</v>
      </c>
      <c r="F137" s="98">
        <v>1.444</v>
      </c>
      <c r="G137" s="94">
        <f t="shared" si="8"/>
        <v>27.763999999999999</v>
      </c>
      <c r="H137" s="95">
        <v>7.66</v>
      </c>
      <c r="I137" s="96" t="s">
        <v>51</v>
      </c>
      <c r="J137" s="71">
        <f t="shared" si="11"/>
        <v>7.66</v>
      </c>
      <c r="K137" s="72">
        <v>6221</v>
      </c>
      <c r="L137" s="74" t="s">
        <v>49</v>
      </c>
      <c r="M137" s="70">
        <f t="shared" si="5"/>
        <v>0.62209999999999999</v>
      </c>
      <c r="N137" s="72">
        <v>7430</v>
      </c>
      <c r="O137" s="74" t="s">
        <v>49</v>
      </c>
      <c r="P137" s="70">
        <f t="shared" si="6"/>
        <v>0.74299999999999999</v>
      </c>
    </row>
    <row r="138" spans="1:16">
      <c r="A138" s="99"/>
      <c r="B138" s="95">
        <v>90</v>
      </c>
      <c r="C138" s="96" t="s">
        <v>50</v>
      </c>
      <c r="D138" s="70">
        <f t="shared" si="10"/>
        <v>0.37815126050420167</v>
      </c>
      <c r="E138" s="97">
        <v>29.13</v>
      </c>
      <c r="F138" s="98">
        <v>1.325</v>
      </c>
      <c r="G138" s="94">
        <f t="shared" si="8"/>
        <v>30.454999999999998</v>
      </c>
      <c r="H138" s="95">
        <v>8.24</v>
      </c>
      <c r="I138" s="96" t="s">
        <v>51</v>
      </c>
      <c r="J138" s="71">
        <f t="shared" si="11"/>
        <v>8.24</v>
      </c>
      <c r="K138" s="72">
        <v>6411</v>
      </c>
      <c r="L138" s="74" t="s">
        <v>49</v>
      </c>
      <c r="M138" s="70">
        <f t="shared" si="5"/>
        <v>0.6411</v>
      </c>
      <c r="N138" s="72">
        <v>7749</v>
      </c>
      <c r="O138" s="74" t="s">
        <v>49</v>
      </c>
      <c r="P138" s="70">
        <f t="shared" si="6"/>
        <v>0.77489999999999992</v>
      </c>
    </row>
    <row r="139" spans="1:16">
      <c r="A139" s="99"/>
      <c r="B139" s="95">
        <v>100</v>
      </c>
      <c r="C139" s="96" t="s">
        <v>50</v>
      </c>
      <c r="D139" s="70">
        <f t="shared" si="10"/>
        <v>0.42016806722689076</v>
      </c>
      <c r="E139" s="97">
        <v>31.75</v>
      </c>
      <c r="F139" s="98">
        <v>1.2250000000000001</v>
      </c>
      <c r="G139" s="94">
        <f t="shared" si="8"/>
        <v>32.975000000000001</v>
      </c>
      <c r="H139" s="95">
        <v>8.77</v>
      </c>
      <c r="I139" s="96" t="s">
        <v>51</v>
      </c>
      <c r="J139" s="71">
        <f t="shared" si="11"/>
        <v>8.77</v>
      </c>
      <c r="K139" s="72">
        <v>6566</v>
      </c>
      <c r="L139" s="74" t="s">
        <v>49</v>
      </c>
      <c r="M139" s="70">
        <f t="shared" si="5"/>
        <v>0.65659999999999996</v>
      </c>
      <c r="N139" s="72">
        <v>8018</v>
      </c>
      <c r="O139" s="74" t="s">
        <v>49</v>
      </c>
      <c r="P139" s="70">
        <f t="shared" si="6"/>
        <v>0.80180000000000007</v>
      </c>
    </row>
    <row r="140" spans="1:16">
      <c r="A140" s="99"/>
      <c r="B140" s="95">
        <v>110</v>
      </c>
      <c r="C140" s="100" t="s">
        <v>50</v>
      </c>
      <c r="D140" s="70">
        <f t="shared" si="10"/>
        <v>0.46218487394957986</v>
      </c>
      <c r="E140" s="97">
        <v>34.19</v>
      </c>
      <c r="F140" s="98">
        <v>1.141</v>
      </c>
      <c r="G140" s="94">
        <f t="shared" si="8"/>
        <v>35.330999999999996</v>
      </c>
      <c r="H140" s="95">
        <v>9.27</v>
      </c>
      <c r="I140" s="96" t="s">
        <v>51</v>
      </c>
      <c r="J140" s="71">
        <f t="shared" si="11"/>
        <v>9.27</v>
      </c>
      <c r="K140" s="72">
        <v>6694</v>
      </c>
      <c r="L140" s="74" t="s">
        <v>49</v>
      </c>
      <c r="M140" s="70">
        <f t="shared" si="5"/>
        <v>0.6694</v>
      </c>
      <c r="N140" s="72">
        <v>8249</v>
      </c>
      <c r="O140" s="74" t="s">
        <v>49</v>
      </c>
      <c r="P140" s="70">
        <f t="shared" si="6"/>
        <v>0.82490000000000008</v>
      </c>
    </row>
    <row r="141" spans="1:16">
      <c r="B141" s="95">
        <v>120</v>
      </c>
      <c r="C141" s="74" t="s">
        <v>50</v>
      </c>
      <c r="D141" s="70">
        <f t="shared" si="10"/>
        <v>0.50420168067226889</v>
      </c>
      <c r="E141" s="97">
        <v>36.46</v>
      </c>
      <c r="F141" s="98">
        <v>1.069</v>
      </c>
      <c r="G141" s="94">
        <f t="shared" si="8"/>
        <v>37.529000000000003</v>
      </c>
      <c r="H141" s="72">
        <v>9.73</v>
      </c>
      <c r="I141" s="74" t="s">
        <v>51</v>
      </c>
      <c r="J141" s="71">
        <f t="shared" si="11"/>
        <v>9.73</v>
      </c>
      <c r="K141" s="72">
        <v>6804</v>
      </c>
      <c r="L141" s="74" t="s">
        <v>49</v>
      </c>
      <c r="M141" s="70">
        <f t="shared" si="5"/>
        <v>0.6804</v>
      </c>
      <c r="N141" s="72">
        <v>8449</v>
      </c>
      <c r="O141" s="74" t="s">
        <v>49</v>
      </c>
      <c r="P141" s="70">
        <f t="shared" si="6"/>
        <v>0.84489999999999998</v>
      </c>
    </row>
    <row r="142" spans="1:16">
      <c r="B142" s="95">
        <v>130</v>
      </c>
      <c r="C142" s="74" t="s">
        <v>50</v>
      </c>
      <c r="D142" s="70">
        <f t="shared" si="10"/>
        <v>0.54621848739495793</v>
      </c>
      <c r="E142" s="97">
        <v>38.56</v>
      </c>
      <c r="F142" s="98">
        <v>1.006</v>
      </c>
      <c r="G142" s="94">
        <f t="shared" si="8"/>
        <v>39.566000000000003</v>
      </c>
      <c r="H142" s="72">
        <v>10.17</v>
      </c>
      <c r="I142" s="74" t="s">
        <v>51</v>
      </c>
      <c r="J142" s="71">
        <f t="shared" si="11"/>
        <v>10.17</v>
      </c>
      <c r="K142" s="72">
        <v>6899</v>
      </c>
      <c r="L142" s="74" t="s">
        <v>49</v>
      </c>
      <c r="M142" s="70">
        <f t="shared" si="5"/>
        <v>0.68989999999999996</v>
      </c>
      <c r="N142" s="72">
        <v>8626</v>
      </c>
      <c r="O142" s="74" t="s">
        <v>49</v>
      </c>
      <c r="P142" s="70">
        <f t="shared" si="6"/>
        <v>0.86259999999999992</v>
      </c>
    </row>
    <row r="143" spans="1:16">
      <c r="B143" s="95">
        <v>140</v>
      </c>
      <c r="C143" s="74" t="s">
        <v>50</v>
      </c>
      <c r="D143" s="70">
        <f t="shared" si="10"/>
        <v>0.58823529411764708</v>
      </c>
      <c r="E143" s="97">
        <v>40.520000000000003</v>
      </c>
      <c r="F143" s="98">
        <v>0.95089999999999997</v>
      </c>
      <c r="G143" s="94">
        <f t="shared" si="8"/>
        <v>41.4709</v>
      </c>
      <c r="H143" s="72">
        <v>10.59</v>
      </c>
      <c r="I143" s="74" t="s">
        <v>51</v>
      </c>
      <c r="J143" s="71">
        <f t="shared" si="11"/>
        <v>10.59</v>
      </c>
      <c r="K143" s="72">
        <v>6982</v>
      </c>
      <c r="L143" s="74" t="s">
        <v>49</v>
      </c>
      <c r="M143" s="70">
        <f t="shared" si="5"/>
        <v>0.69820000000000004</v>
      </c>
      <c r="N143" s="72">
        <v>8783</v>
      </c>
      <c r="O143" s="74" t="s">
        <v>49</v>
      </c>
      <c r="P143" s="70">
        <f t="shared" si="6"/>
        <v>0.87829999999999997</v>
      </c>
    </row>
    <row r="144" spans="1:16">
      <c r="B144" s="95">
        <v>150</v>
      </c>
      <c r="C144" s="74" t="s">
        <v>50</v>
      </c>
      <c r="D144" s="70">
        <f t="shared" si="10"/>
        <v>0.63025210084033612</v>
      </c>
      <c r="E144" s="97">
        <v>42.34</v>
      </c>
      <c r="F144" s="98">
        <v>0.90210000000000001</v>
      </c>
      <c r="G144" s="94">
        <f t="shared" si="8"/>
        <v>43.242100000000001</v>
      </c>
      <c r="H144" s="72">
        <v>10.99</v>
      </c>
      <c r="I144" s="74" t="s">
        <v>51</v>
      </c>
      <c r="J144" s="71">
        <f t="shared" si="11"/>
        <v>10.99</v>
      </c>
      <c r="K144" s="72">
        <v>7056</v>
      </c>
      <c r="L144" s="74" t="s">
        <v>49</v>
      </c>
      <c r="M144" s="70">
        <f t="shared" si="5"/>
        <v>0.7056</v>
      </c>
      <c r="N144" s="72">
        <v>8925</v>
      </c>
      <c r="O144" s="74" t="s">
        <v>49</v>
      </c>
      <c r="P144" s="70">
        <f t="shared" si="6"/>
        <v>0.89250000000000007</v>
      </c>
    </row>
    <row r="145" spans="2:16">
      <c r="B145" s="95">
        <v>160</v>
      </c>
      <c r="C145" s="74" t="s">
        <v>50</v>
      </c>
      <c r="D145" s="70">
        <f t="shared" si="10"/>
        <v>0.67226890756302526</v>
      </c>
      <c r="E145" s="97">
        <v>44.03</v>
      </c>
      <c r="F145" s="98">
        <v>0.85840000000000005</v>
      </c>
      <c r="G145" s="94">
        <f t="shared" si="8"/>
        <v>44.888400000000004</v>
      </c>
      <c r="H145" s="72">
        <v>11.37</v>
      </c>
      <c r="I145" s="74" t="s">
        <v>51</v>
      </c>
      <c r="J145" s="71">
        <f t="shared" si="11"/>
        <v>11.37</v>
      </c>
      <c r="K145" s="72">
        <v>7123</v>
      </c>
      <c r="L145" s="74" t="s">
        <v>49</v>
      </c>
      <c r="M145" s="70">
        <f t="shared" si="5"/>
        <v>0.71230000000000004</v>
      </c>
      <c r="N145" s="72">
        <v>9053</v>
      </c>
      <c r="O145" s="74" t="s">
        <v>49</v>
      </c>
      <c r="P145" s="70">
        <f t="shared" si="6"/>
        <v>0.9053000000000001</v>
      </c>
    </row>
    <row r="146" spans="2:16">
      <c r="B146" s="95">
        <v>170</v>
      </c>
      <c r="C146" s="74" t="s">
        <v>50</v>
      </c>
      <c r="D146" s="70">
        <f t="shared" si="10"/>
        <v>0.7142857142857143</v>
      </c>
      <c r="E146" s="97">
        <v>45.62</v>
      </c>
      <c r="F146" s="98">
        <v>0.81920000000000004</v>
      </c>
      <c r="G146" s="94">
        <f t="shared" si="8"/>
        <v>46.4392</v>
      </c>
      <c r="H146" s="72">
        <v>11.74</v>
      </c>
      <c r="I146" s="74" t="s">
        <v>51</v>
      </c>
      <c r="J146" s="71">
        <f t="shared" si="11"/>
        <v>11.74</v>
      </c>
      <c r="K146" s="72">
        <v>7184</v>
      </c>
      <c r="L146" s="74" t="s">
        <v>49</v>
      </c>
      <c r="M146" s="70">
        <f t="shared" si="5"/>
        <v>0.71840000000000004</v>
      </c>
      <c r="N146" s="72">
        <v>9170</v>
      </c>
      <c r="O146" s="74" t="s">
        <v>49</v>
      </c>
      <c r="P146" s="71">
        <f t="shared" si="6"/>
        <v>0.91700000000000004</v>
      </c>
    </row>
    <row r="147" spans="2:16">
      <c r="B147" s="95">
        <v>180</v>
      </c>
      <c r="C147" s="74" t="s">
        <v>50</v>
      </c>
      <c r="D147" s="70">
        <f t="shared" si="10"/>
        <v>0.75630252100840334</v>
      </c>
      <c r="E147" s="97">
        <v>47.1</v>
      </c>
      <c r="F147" s="98">
        <v>0.78369999999999995</v>
      </c>
      <c r="G147" s="94">
        <f t="shared" si="8"/>
        <v>47.883700000000005</v>
      </c>
      <c r="H147" s="72">
        <v>12.1</v>
      </c>
      <c r="I147" s="74" t="s">
        <v>51</v>
      </c>
      <c r="J147" s="71">
        <f t="shared" si="11"/>
        <v>12.1</v>
      </c>
      <c r="K147" s="72">
        <v>7239</v>
      </c>
      <c r="L147" s="74" t="s">
        <v>49</v>
      </c>
      <c r="M147" s="70">
        <f t="shared" si="5"/>
        <v>0.72389999999999999</v>
      </c>
      <c r="N147" s="72">
        <v>9278</v>
      </c>
      <c r="O147" s="74" t="s">
        <v>49</v>
      </c>
      <c r="P147" s="71">
        <f t="shared" si="6"/>
        <v>0.92780000000000007</v>
      </c>
    </row>
    <row r="148" spans="2:16">
      <c r="B148" s="95">
        <v>200</v>
      </c>
      <c r="C148" s="74" t="s">
        <v>50</v>
      </c>
      <c r="D148" s="70">
        <f t="shared" si="10"/>
        <v>0.84033613445378152</v>
      </c>
      <c r="E148" s="97">
        <v>49.8</v>
      </c>
      <c r="F148" s="98">
        <v>0.72199999999999998</v>
      </c>
      <c r="G148" s="94">
        <f t="shared" si="8"/>
        <v>50.521999999999998</v>
      </c>
      <c r="H148" s="72">
        <v>12.79</v>
      </c>
      <c r="I148" s="74" t="s">
        <v>51</v>
      </c>
      <c r="J148" s="71">
        <f t="shared" si="11"/>
        <v>12.79</v>
      </c>
      <c r="K148" s="72">
        <v>7370</v>
      </c>
      <c r="L148" s="74" t="s">
        <v>49</v>
      </c>
      <c r="M148" s="70">
        <f t="shared" ref="M148:M163" si="12">K148/1000/10</f>
        <v>0.73699999999999999</v>
      </c>
      <c r="N148" s="72">
        <v>9470</v>
      </c>
      <c r="O148" s="74" t="s">
        <v>49</v>
      </c>
      <c r="P148" s="71">
        <f t="shared" ref="P148:P153" si="13">N148/1000/10</f>
        <v>0.94700000000000006</v>
      </c>
    </row>
    <row r="149" spans="2:16">
      <c r="B149" s="95">
        <v>225</v>
      </c>
      <c r="C149" s="74" t="s">
        <v>50</v>
      </c>
      <c r="D149" s="70">
        <f t="shared" si="10"/>
        <v>0.94537815126050417</v>
      </c>
      <c r="E149" s="97">
        <v>52.74</v>
      </c>
      <c r="F149" s="98">
        <v>0.6583</v>
      </c>
      <c r="G149" s="94">
        <f t="shared" ref="G149:G212" si="14">E149+F149</f>
        <v>53.398299999999999</v>
      </c>
      <c r="H149" s="72">
        <v>13.61</v>
      </c>
      <c r="I149" s="74" t="s">
        <v>51</v>
      </c>
      <c r="J149" s="71">
        <f t="shared" si="11"/>
        <v>13.61</v>
      </c>
      <c r="K149" s="72">
        <v>7527</v>
      </c>
      <c r="L149" s="74" t="s">
        <v>49</v>
      </c>
      <c r="M149" s="70">
        <f t="shared" si="12"/>
        <v>0.75270000000000004</v>
      </c>
      <c r="N149" s="72">
        <v>9676</v>
      </c>
      <c r="O149" s="74" t="s">
        <v>49</v>
      </c>
      <c r="P149" s="71">
        <f t="shared" si="13"/>
        <v>0.96760000000000002</v>
      </c>
    </row>
    <row r="150" spans="2:16">
      <c r="B150" s="95">
        <v>250</v>
      </c>
      <c r="C150" s="74" t="s">
        <v>50</v>
      </c>
      <c r="D150" s="70">
        <f t="shared" si="10"/>
        <v>1.0504201680672269</v>
      </c>
      <c r="E150" s="97">
        <v>55.31</v>
      </c>
      <c r="F150" s="98">
        <v>0.60580000000000001</v>
      </c>
      <c r="G150" s="94">
        <f t="shared" si="14"/>
        <v>55.915800000000004</v>
      </c>
      <c r="H150" s="72">
        <v>14.39</v>
      </c>
      <c r="I150" s="74" t="s">
        <v>51</v>
      </c>
      <c r="J150" s="71">
        <f t="shared" si="11"/>
        <v>14.39</v>
      </c>
      <c r="K150" s="72">
        <v>7664</v>
      </c>
      <c r="L150" s="74" t="s">
        <v>49</v>
      </c>
      <c r="M150" s="70">
        <f t="shared" si="12"/>
        <v>0.76639999999999997</v>
      </c>
      <c r="N150" s="72">
        <v>9854</v>
      </c>
      <c r="O150" s="74" t="s">
        <v>49</v>
      </c>
      <c r="P150" s="71">
        <f t="shared" si="13"/>
        <v>0.98539999999999994</v>
      </c>
    </row>
    <row r="151" spans="2:16">
      <c r="B151" s="95">
        <v>275</v>
      </c>
      <c r="C151" s="74" t="s">
        <v>50</v>
      </c>
      <c r="D151" s="70">
        <f t="shared" ref="D151:D164" si="15">B151/$C$5</f>
        <v>1.1554621848739495</v>
      </c>
      <c r="E151" s="97">
        <v>57.57</v>
      </c>
      <c r="F151" s="98">
        <v>0.56169999999999998</v>
      </c>
      <c r="G151" s="94">
        <f t="shared" si="14"/>
        <v>58.131700000000002</v>
      </c>
      <c r="H151" s="72">
        <v>15.13</v>
      </c>
      <c r="I151" s="74" t="s">
        <v>51</v>
      </c>
      <c r="J151" s="71">
        <f t="shared" si="11"/>
        <v>15.13</v>
      </c>
      <c r="K151" s="72">
        <v>7784</v>
      </c>
      <c r="L151" s="74" t="s">
        <v>49</v>
      </c>
      <c r="M151" s="70">
        <f t="shared" si="12"/>
        <v>0.77839999999999998</v>
      </c>
      <c r="N151" s="72">
        <v>1</v>
      </c>
      <c r="O151" s="73" t="s">
        <v>51</v>
      </c>
      <c r="P151" s="71">
        <f t="shared" ref="P151:P153" si="16">N151</f>
        <v>1</v>
      </c>
    </row>
    <row r="152" spans="2:16">
      <c r="B152" s="95">
        <v>300</v>
      </c>
      <c r="C152" s="74" t="s">
        <v>50</v>
      </c>
      <c r="D152" s="70">
        <f t="shared" si="15"/>
        <v>1.2605042016806722</v>
      </c>
      <c r="E152" s="97">
        <v>59.57</v>
      </c>
      <c r="F152" s="98">
        <v>0.52410000000000001</v>
      </c>
      <c r="G152" s="94">
        <f t="shared" si="14"/>
        <v>60.094099999999997</v>
      </c>
      <c r="H152" s="72">
        <v>15.85</v>
      </c>
      <c r="I152" s="74" t="s">
        <v>51</v>
      </c>
      <c r="J152" s="71">
        <f t="shared" si="11"/>
        <v>15.85</v>
      </c>
      <c r="K152" s="72">
        <v>7893</v>
      </c>
      <c r="L152" s="74" t="s">
        <v>49</v>
      </c>
      <c r="M152" s="70">
        <f t="shared" si="12"/>
        <v>0.7893</v>
      </c>
      <c r="N152" s="72">
        <v>1.01</v>
      </c>
      <c r="O152" s="74" t="s">
        <v>51</v>
      </c>
      <c r="P152" s="71">
        <f t="shared" si="16"/>
        <v>1.01</v>
      </c>
    </row>
    <row r="153" spans="2:16">
      <c r="B153" s="95">
        <v>325</v>
      </c>
      <c r="C153" s="74" t="s">
        <v>50</v>
      </c>
      <c r="D153" s="70">
        <f t="shared" si="15"/>
        <v>1.365546218487395</v>
      </c>
      <c r="E153" s="97">
        <v>61.37</v>
      </c>
      <c r="F153" s="98">
        <v>0.49159999999999998</v>
      </c>
      <c r="G153" s="94">
        <f t="shared" si="14"/>
        <v>61.861599999999996</v>
      </c>
      <c r="H153" s="72">
        <v>16.55</v>
      </c>
      <c r="I153" s="74" t="s">
        <v>51</v>
      </c>
      <c r="J153" s="71">
        <f t="shared" si="11"/>
        <v>16.55</v>
      </c>
      <c r="K153" s="72">
        <v>7992</v>
      </c>
      <c r="L153" s="74" t="s">
        <v>49</v>
      </c>
      <c r="M153" s="70">
        <f t="shared" si="12"/>
        <v>0.79920000000000002</v>
      </c>
      <c r="N153" s="72">
        <v>1.03</v>
      </c>
      <c r="O153" s="74" t="s">
        <v>51</v>
      </c>
      <c r="P153" s="71">
        <f t="shared" si="16"/>
        <v>1.03</v>
      </c>
    </row>
    <row r="154" spans="2:16">
      <c r="B154" s="95">
        <v>350</v>
      </c>
      <c r="C154" s="74" t="s">
        <v>50</v>
      </c>
      <c r="D154" s="70">
        <f t="shared" si="15"/>
        <v>1.4705882352941178</v>
      </c>
      <c r="E154" s="97">
        <v>62.99</v>
      </c>
      <c r="F154" s="98">
        <v>0.4632</v>
      </c>
      <c r="G154" s="94">
        <f t="shared" si="14"/>
        <v>63.453200000000002</v>
      </c>
      <c r="H154" s="72">
        <v>17.23</v>
      </c>
      <c r="I154" s="74" t="s">
        <v>51</v>
      </c>
      <c r="J154" s="71">
        <f t="shared" si="11"/>
        <v>17.23</v>
      </c>
      <c r="K154" s="72">
        <v>8084</v>
      </c>
      <c r="L154" s="74" t="s">
        <v>49</v>
      </c>
      <c r="M154" s="70">
        <f t="shared" si="12"/>
        <v>0.80840000000000001</v>
      </c>
      <c r="N154" s="72">
        <v>1.04</v>
      </c>
      <c r="O154" s="74" t="s">
        <v>51</v>
      </c>
      <c r="P154" s="71">
        <f t="shared" ref="P154:P217" si="17">N154</f>
        <v>1.04</v>
      </c>
    </row>
    <row r="155" spans="2:16">
      <c r="B155" s="95">
        <v>375</v>
      </c>
      <c r="C155" s="74" t="s">
        <v>50</v>
      </c>
      <c r="D155" s="70">
        <f t="shared" si="15"/>
        <v>1.5756302521008403</v>
      </c>
      <c r="E155" s="97">
        <v>64.459999999999994</v>
      </c>
      <c r="F155" s="98">
        <v>0.43809999999999999</v>
      </c>
      <c r="G155" s="94">
        <f t="shared" si="14"/>
        <v>64.898099999999999</v>
      </c>
      <c r="H155" s="72">
        <v>17.89</v>
      </c>
      <c r="I155" s="74" t="s">
        <v>51</v>
      </c>
      <c r="J155" s="71">
        <f t="shared" si="11"/>
        <v>17.89</v>
      </c>
      <c r="K155" s="72">
        <v>8169</v>
      </c>
      <c r="L155" s="74" t="s">
        <v>49</v>
      </c>
      <c r="M155" s="70">
        <f t="shared" si="12"/>
        <v>0.81690000000000007</v>
      </c>
      <c r="N155" s="72">
        <v>1.05</v>
      </c>
      <c r="O155" s="74" t="s">
        <v>51</v>
      </c>
      <c r="P155" s="71">
        <f t="shared" si="17"/>
        <v>1.05</v>
      </c>
    </row>
    <row r="156" spans="2:16">
      <c r="B156" s="95">
        <v>400</v>
      </c>
      <c r="C156" s="74" t="s">
        <v>50</v>
      </c>
      <c r="D156" s="70">
        <f t="shared" si="15"/>
        <v>1.680672268907563</v>
      </c>
      <c r="E156" s="97">
        <v>65.81</v>
      </c>
      <c r="F156" s="98">
        <v>0.4158</v>
      </c>
      <c r="G156" s="94">
        <f t="shared" si="14"/>
        <v>66.225800000000007</v>
      </c>
      <c r="H156" s="72">
        <v>18.54</v>
      </c>
      <c r="I156" s="74" t="s">
        <v>51</v>
      </c>
      <c r="J156" s="71">
        <f t="shared" si="11"/>
        <v>18.54</v>
      </c>
      <c r="K156" s="72">
        <v>8248</v>
      </c>
      <c r="L156" s="74" t="s">
        <v>49</v>
      </c>
      <c r="M156" s="70">
        <f t="shared" si="12"/>
        <v>0.82479999999999998</v>
      </c>
      <c r="N156" s="72">
        <v>1.06</v>
      </c>
      <c r="O156" s="74" t="s">
        <v>51</v>
      </c>
      <c r="P156" s="71">
        <f t="shared" si="17"/>
        <v>1.06</v>
      </c>
    </row>
    <row r="157" spans="2:16">
      <c r="B157" s="95">
        <v>450</v>
      </c>
      <c r="C157" s="74" t="s">
        <v>50</v>
      </c>
      <c r="D157" s="70">
        <f t="shared" si="15"/>
        <v>1.8907563025210083</v>
      </c>
      <c r="E157" s="97">
        <v>68.17</v>
      </c>
      <c r="F157" s="98">
        <v>0.37790000000000001</v>
      </c>
      <c r="G157" s="94">
        <f t="shared" si="14"/>
        <v>68.547899999999998</v>
      </c>
      <c r="H157" s="72">
        <v>19.809999999999999</v>
      </c>
      <c r="I157" s="74" t="s">
        <v>51</v>
      </c>
      <c r="J157" s="71">
        <f t="shared" si="11"/>
        <v>19.809999999999999</v>
      </c>
      <c r="K157" s="72">
        <v>8489</v>
      </c>
      <c r="L157" s="74" t="s">
        <v>49</v>
      </c>
      <c r="M157" s="70">
        <f t="shared" si="12"/>
        <v>0.8489000000000001</v>
      </c>
      <c r="N157" s="72">
        <v>1.08</v>
      </c>
      <c r="O157" s="74" t="s">
        <v>51</v>
      </c>
      <c r="P157" s="71">
        <f t="shared" si="17"/>
        <v>1.08</v>
      </c>
    </row>
    <row r="158" spans="2:16">
      <c r="B158" s="95">
        <v>500</v>
      </c>
      <c r="C158" s="74" t="s">
        <v>50</v>
      </c>
      <c r="D158" s="70">
        <f t="shared" si="15"/>
        <v>2.1008403361344539</v>
      </c>
      <c r="E158" s="97">
        <v>70.37</v>
      </c>
      <c r="F158" s="98">
        <v>0.3468</v>
      </c>
      <c r="G158" s="94">
        <f t="shared" si="14"/>
        <v>70.716800000000006</v>
      </c>
      <c r="H158" s="72">
        <v>21.03</v>
      </c>
      <c r="I158" s="74" t="s">
        <v>51</v>
      </c>
      <c r="J158" s="71">
        <f t="shared" si="11"/>
        <v>21.03</v>
      </c>
      <c r="K158" s="72">
        <v>8705</v>
      </c>
      <c r="L158" s="74" t="s">
        <v>49</v>
      </c>
      <c r="M158" s="70">
        <f t="shared" si="12"/>
        <v>0.87050000000000005</v>
      </c>
      <c r="N158" s="72">
        <v>1.0900000000000001</v>
      </c>
      <c r="O158" s="74" t="s">
        <v>51</v>
      </c>
      <c r="P158" s="71">
        <f t="shared" si="17"/>
        <v>1.0900000000000001</v>
      </c>
    </row>
    <row r="159" spans="2:16">
      <c r="B159" s="95">
        <v>550</v>
      </c>
      <c r="C159" s="74" t="s">
        <v>50</v>
      </c>
      <c r="D159" s="70">
        <f t="shared" si="15"/>
        <v>2.3109243697478989</v>
      </c>
      <c r="E159" s="97">
        <v>72.040000000000006</v>
      </c>
      <c r="F159" s="98">
        <v>0.32079999999999997</v>
      </c>
      <c r="G159" s="94">
        <f t="shared" si="14"/>
        <v>72.360800000000012</v>
      </c>
      <c r="H159" s="72">
        <v>22.22</v>
      </c>
      <c r="I159" s="74" t="s">
        <v>51</v>
      </c>
      <c r="J159" s="71">
        <f t="shared" si="11"/>
        <v>22.22</v>
      </c>
      <c r="K159" s="72">
        <v>8904</v>
      </c>
      <c r="L159" s="74" t="s">
        <v>49</v>
      </c>
      <c r="M159" s="70">
        <f t="shared" si="12"/>
        <v>0.89039999999999997</v>
      </c>
      <c r="N159" s="72">
        <v>1.1100000000000001</v>
      </c>
      <c r="O159" s="74" t="s">
        <v>51</v>
      </c>
      <c r="P159" s="71">
        <f t="shared" si="17"/>
        <v>1.1100000000000001</v>
      </c>
    </row>
    <row r="160" spans="2:16">
      <c r="B160" s="95">
        <v>600</v>
      </c>
      <c r="C160" s="74" t="s">
        <v>50</v>
      </c>
      <c r="D160" s="70">
        <f t="shared" si="15"/>
        <v>2.5210084033613445</v>
      </c>
      <c r="E160" s="97">
        <v>73.319999999999993</v>
      </c>
      <c r="F160" s="98">
        <v>0.29859999999999998</v>
      </c>
      <c r="G160" s="94">
        <f t="shared" si="14"/>
        <v>73.618599999999986</v>
      </c>
      <c r="H160" s="72">
        <v>23.39</v>
      </c>
      <c r="I160" s="74" t="s">
        <v>51</v>
      </c>
      <c r="J160" s="71">
        <f t="shared" si="11"/>
        <v>23.39</v>
      </c>
      <c r="K160" s="72">
        <v>9089</v>
      </c>
      <c r="L160" s="74" t="s">
        <v>49</v>
      </c>
      <c r="M160" s="70">
        <f t="shared" si="12"/>
        <v>0.90890000000000004</v>
      </c>
      <c r="N160" s="72">
        <v>1.1200000000000001</v>
      </c>
      <c r="O160" s="74" t="s">
        <v>51</v>
      </c>
      <c r="P160" s="71">
        <f t="shared" si="17"/>
        <v>1.1200000000000001</v>
      </c>
    </row>
    <row r="161" spans="2:16">
      <c r="B161" s="95">
        <v>650</v>
      </c>
      <c r="C161" s="74" t="s">
        <v>50</v>
      </c>
      <c r="D161" s="70">
        <f t="shared" si="15"/>
        <v>2.73109243697479</v>
      </c>
      <c r="E161" s="97">
        <v>74.599999999999994</v>
      </c>
      <c r="F161" s="98">
        <v>0.27960000000000002</v>
      </c>
      <c r="G161" s="94">
        <f t="shared" si="14"/>
        <v>74.879599999999996</v>
      </c>
      <c r="H161" s="72">
        <v>24.54</v>
      </c>
      <c r="I161" s="74" t="s">
        <v>51</v>
      </c>
      <c r="J161" s="71">
        <f t="shared" si="11"/>
        <v>24.54</v>
      </c>
      <c r="K161" s="72">
        <v>9262</v>
      </c>
      <c r="L161" s="74" t="s">
        <v>49</v>
      </c>
      <c r="M161" s="70">
        <f t="shared" si="12"/>
        <v>0.92620000000000002</v>
      </c>
      <c r="N161" s="72">
        <v>1.1299999999999999</v>
      </c>
      <c r="O161" s="74" t="s">
        <v>51</v>
      </c>
      <c r="P161" s="71">
        <f t="shared" si="17"/>
        <v>1.1299999999999999</v>
      </c>
    </row>
    <row r="162" spans="2:16">
      <c r="B162" s="95">
        <v>700</v>
      </c>
      <c r="C162" s="74" t="s">
        <v>50</v>
      </c>
      <c r="D162" s="70">
        <f t="shared" si="15"/>
        <v>2.9411764705882355</v>
      </c>
      <c r="E162" s="97">
        <v>75.709999999999994</v>
      </c>
      <c r="F162" s="98">
        <v>0.26290000000000002</v>
      </c>
      <c r="G162" s="94">
        <f t="shared" si="14"/>
        <v>75.972899999999996</v>
      </c>
      <c r="H162" s="72">
        <v>25.67</v>
      </c>
      <c r="I162" s="74" t="s">
        <v>51</v>
      </c>
      <c r="J162" s="71">
        <f t="shared" si="11"/>
        <v>25.67</v>
      </c>
      <c r="K162" s="72">
        <v>9427</v>
      </c>
      <c r="L162" s="74" t="s">
        <v>49</v>
      </c>
      <c r="M162" s="70">
        <f t="shared" si="12"/>
        <v>0.94269999999999998</v>
      </c>
      <c r="N162" s="72">
        <v>1.1399999999999999</v>
      </c>
      <c r="O162" s="74" t="s">
        <v>51</v>
      </c>
      <c r="P162" s="71">
        <f t="shared" si="17"/>
        <v>1.1399999999999999</v>
      </c>
    </row>
    <row r="163" spans="2:16">
      <c r="B163" s="95">
        <v>800</v>
      </c>
      <c r="C163" s="74" t="s">
        <v>50</v>
      </c>
      <c r="D163" s="70">
        <f t="shared" si="15"/>
        <v>3.3613445378151261</v>
      </c>
      <c r="E163" s="97">
        <v>77.53</v>
      </c>
      <c r="F163" s="98">
        <v>0.23530000000000001</v>
      </c>
      <c r="G163" s="94">
        <f t="shared" si="14"/>
        <v>77.765299999999996</v>
      </c>
      <c r="H163" s="72">
        <v>27.88</v>
      </c>
      <c r="I163" s="74" t="s">
        <v>51</v>
      </c>
      <c r="J163" s="71">
        <f t="shared" si="11"/>
        <v>27.88</v>
      </c>
      <c r="K163" s="72">
        <v>9982</v>
      </c>
      <c r="L163" s="74" t="s">
        <v>49</v>
      </c>
      <c r="M163" s="70">
        <f t="shared" si="12"/>
        <v>0.99819999999999998</v>
      </c>
      <c r="N163" s="72">
        <v>1.1599999999999999</v>
      </c>
      <c r="O163" s="74" t="s">
        <v>51</v>
      </c>
      <c r="P163" s="71">
        <f t="shared" si="17"/>
        <v>1.1599999999999999</v>
      </c>
    </row>
    <row r="164" spans="2:16">
      <c r="B164" s="95">
        <v>900</v>
      </c>
      <c r="C164" s="74" t="s">
        <v>50</v>
      </c>
      <c r="D164" s="70">
        <f t="shared" si="15"/>
        <v>3.7815126050420167</v>
      </c>
      <c r="E164" s="97">
        <v>78.92</v>
      </c>
      <c r="F164" s="98">
        <v>0.21329999999999999</v>
      </c>
      <c r="G164" s="94">
        <f t="shared" si="14"/>
        <v>79.133300000000006</v>
      </c>
      <c r="H164" s="72">
        <v>30.06</v>
      </c>
      <c r="I164" s="74" t="s">
        <v>51</v>
      </c>
      <c r="J164" s="71">
        <f t="shared" si="11"/>
        <v>30.06</v>
      </c>
      <c r="K164" s="72">
        <v>1.05</v>
      </c>
      <c r="L164" s="73" t="s">
        <v>51</v>
      </c>
      <c r="M164" s="71">
        <f t="shared" ref="M164:M227" si="18">K164</f>
        <v>1.05</v>
      </c>
      <c r="N164" s="72">
        <v>1.18</v>
      </c>
      <c r="O164" s="74" t="s">
        <v>51</v>
      </c>
      <c r="P164" s="71">
        <f t="shared" si="17"/>
        <v>1.18</v>
      </c>
    </row>
    <row r="165" spans="2:16">
      <c r="B165" s="95">
        <v>1</v>
      </c>
      <c r="C165" s="73" t="s">
        <v>52</v>
      </c>
      <c r="D165" s="70">
        <f t="shared" ref="D165:D228" si="19">B165*1000/$C$5</f>
        <v>4.2016806722689077</v>
      </c>
      <c r="E165" s="97">
        <v>79.97</v>
      </c>
      <c r="F165" s="98">
        <v>0.1953</v>
      </c>
      <c r="G165" s="94">
        <f t="shared" si="14"/>
        <v>80.165300000000002</v>
      </c>
      <c r="H165" s="72">
        <v>32.200000000000003</v>
      </c>
      <c r="I165" s="74" t="s">
        <v>51</v>
      </c>
      <c r="J165" s="71">
        <f t="shared" si="11"/>
        <v>32.200000000000003</v>
      </c>
      <c r="K165" s="72">
        <v>1.0900000000000001</v>
      </c>
      <c r="L165" s="74" t="s">
        <v>51</v>
      </c>
      <c r="M165" s="71">
        <f t="shared" si="18"/>
        <v>1.0900000000000001</v>
      </c>
      <c r="N165" s="72">
        <v>1.2</v>
      </c>
      <c r="O165" s="74" t="s">
        <v>51</v>
      </c>
      <c r="P165" s="71">
        <f t="shared" si="17"/>
        <v>1.2</v>
      </c>
    </row>
    <row r="166" spans="2:16">
      <c r="B166" s="95">
        <v>1.1000000000000001</v>
      </c>
      <c r="C166" s="74" t="s">
        <v>52</v>
      </c>
      <c r="D166" s="70">
        <f t="shared" si="19"/>
        <v>4.6218487394957979</v>
      </c>
      <c r="E166" s="97">
        <v>80.77</v>
      </c>
      <c r="F166" s="98">
        <v>0.18029999999999999</v>
      </c>
      <c r="G166" s="94">
        <f t="shared" si="14"/>
        <v>80.950299999999999</v>
      </c>
      <c r="H166" s="72">
        <v>34.31</v>
      </c>
      <c r="I166" s="74" t="s">
        <v>51</v>
      </c>
      <c r="J166" s="71">
        <f t="shared" si="11"/>
        <v>34.31</v>
      </c>
      <c r="K166" s="72">
        <v>1.1399999999999999</v>
      </c>
      <c r="L166" s="74" t="s">
        <v>51</v>
      </c>
      <c r="M166" s="71">
        <f t="shared" si="18"/>
        <v>1.1399999999999999</v>
      </c>
      <c r="N166" s="72">
        <v>1.21</v>
      </c>
      <c r="O166" s="74" t="s">
        <v>51</v>
      </c>
      <c r="P166" s="71">
        <f t="shared" si="17"/>
        <v>1.21</v>
      </c>
    </row>
    <row r="167" spans="2:16">
      <c r="B167" s="95">
        <v>1.2</v>
      </c>
      <c r="C167" s="74" t="s">
        <v>52</v>
      </c>
      <c r="D167" s="70">
        <f t="shared" si="19"/>
        <v>5.0420168067226889</v>
      </c>
      <c r="E167" s="97">
        <v>81.37</v>
      </c>
      <c r="F167" s="98">
        <v>0.1676</v>
      </c>
      <c r="G167" s="94">
        <f t="shared" si="14"/>
        <v>81.537599999999998</v>
      </c>
      <c r="H167" s="72">
        <v>36.409999999999997</v>
      </c>
      <c r="I167" s="74" t="s">
        <v>51</v>
      </c>
      <c r="J167" s="71">
        <f t="shared" si="11"/>
        <v>36.409999999999997</v>
      </c>
      <c r="K167" s="72">
        <v>1.18</v>
      </c>
      <c r="L167" s="74" t="s">
        <v>51</v>
      </c>
      <c r="M167" s="71">
        <f t="shared" si="18"/>
        <v>1.18</v>
      </c>
      <c r="N167" s="72">
        <v>1.22</v>
      </c>
      <c r="O167" s="74" t="s">
        <v>51</v>
      </c>
      <c r="P167" s="71">
        <f t="shared" si="17"/>
        <v>1.22</v>
      </c>
    </row>
    <row r="168" spans="2:16">
      <c r="B168" s="95">
        <v>1.3</v>
      </c>
      <c r="C168" s="74" t="s">
        <v>52</v>
      </c>
      <c r="D168" s="70">
        <f t="shared" si="19"/>
        <v>5.46218487394958</v>
      </c>
      <c r="E168" s="97">
        <v>81.790000000000006</v>
      </c>
      <c r="F168" s="98">
        <v>0.15659999999999999</v>
      </c>
      <c r="G168" s="94">
        <f t="shared" si="14"/>
        <v>81.946600000000004</v>
      </c>
      <c r="H168" s="72">
        <v>38.5</v>
      </c>
      <c r="I168" s="74" t="s">
        <v>51</v>
      </c>
      <c r="J168" s="71">
        <f t="shared" si="11"/>
        <v>38.5</v>
      </c>
      <c r="K168" s="72">
        <v>1.22</v>
      </c>
      <c r="L168" s="74" t="s">
        <v>51</v>
      </c>
      <c r="M168" s="71">
        <f t="shared" si="18"/>
        <v>1.22</v>
      </c>
      <c r="N168" s="72">
        <v>1.24</v>
      </c>
      <c r="O168" s="74" t="s">
        <v>51</v>
      </c>
      <c r="P168" s="71">
        <f t="shared" si="17"/>
        <v>1.24</v>
      </c>
    </row>
    <row r="169" spans="2:16">
      <c r="B169" s="95">
        <v>1.4</v>
      </c>
      <c r="C169" s="74" t="s">
        <v>52</v>
      </c>
      <c r="D169" s="70">
        <f t="shared" si="19"/>
        <v>5.882352941176471</v>
      </c>
      <c r="E169" s="97">
        <v>82.08</v>
      </c>
      <c r="F169" s="98">
        <v>0.14710000000000001</v>
      </c>
      <c r="G169" s="94">
        <f t="shared" si="14"/>
        <v>82.227099999999993</v>
      </c>
      <c r="H169" s="72">
        <v>40.58</v>
      </c>
      <c r="I169" s="74" t="s">
        <v>51</v>
      </c>
      <c r="J169" s="71">
        <f t="shared" si="11"/>
        <v>40.58</v>
      </c>
      <c r="K169" s="72">
        <v>1.26</v>
      </c>
      <c r="L169" s="74" t="s">
        <v>51</v>
      </c>
      <c r="M169" s="71">
        <f t="shared" si="18"/>
        <v>1.26</v>
      </c>
      <c r="N169" s="72">
        <v>1.25</v>
      </c>
      <c r="O169" s="74" t="s">
        <v>51</v>
      </c>
      <c r="P169" s="71">
        <f t="shared" si="17"/>
        <v>1.25</v>
      </c>
    </row>
    <row r="170" spans="2:16">
      <c r="B170" s="95">
        <v>1.5</v>
      </c>
      <c r="C170" s="74" t="s">
        <v>52</v>
      </c>
      <c r="D170" s="70">
        <f t="shared" si="19"/>
        <v>6.3025210084033612</v>
      </c>
      <c r="E170" s="97">
        <v>82.25</v>
      </c>
      <c r="F170" s="98">
        <v>0.13880000000000001</v>
      </c>
      <c r="G170" s="94">
        <f t="shared" si="14"/>
        <v>82.388800000000003</v>
      </c>
      <c r="H170" s="72">
        <v>42.65</v>
      </c>
      <c r="I170" s="74" t="s">
        <v>51</v>
      </c>
      <c r="J170" s="71">
        <f t="shared" si="11"/>
        <v>42.65</v>
      </c>
      <c r="K170" s="72">
        <v>1.29</v>
      </c>
      <c r="L170" s="74" t="s">
        <v>51</v>
      </c>
      <c r="M170" s="71">
        <f t="shared" si="18"/>
        <v>1.29</v>
      </c>
      <c r="N170" s="72">
        <v>1.26</v>
      </c>
      <c r="O170" s="74" t="s">
        <v>51</v>
      </c>
      <c r="P170" s="71">
        <f t="shared" si="17"/>
        <v>1.26</v>
      </c>
    </row>
    <row r="171" spans="2:16">
      <c r="B171" s="95">
        <v>1.6</v>
      </c>
      <c r="C171" s="74" t="s">
        <v>52</v>
      </c>
      <c r="D171" s="70">
        <f t="shared" si="19"/>
        <v>6.7226890756302522</v>
      </c>
      <c r="E171" s="97">
        <v>82.32</v>
      </c>
      <c r="F171" s="98">
        <v>0.13139999999999999</v>
      </c>
      <c r="G171" s="94">
        <f t="shared" si="14"/>
        <v>82.451399999999992</v>
      </c>
      <c r="H171" s="72">
        <v>44.72</v>
      </c>
      <c r="I171" s="74" t="s">
        <v>51</v>
      </c>
      <c r="J171" s="71">
        <f t="shared" si="11"/>
        <v>44.72</v>
      </c>
      <c r="K171" s="72">
        <v>1.33</v>
      </c>
      <c r="L171" s="74" t="s">
        <v>51</v>
      </c>
      <c r="M171" s="71">
        <f t="shared" si="18"/>
        <v>1.33</v>
      </c>
      <c r="N171" s="72">
        <v>1.27</v>
      </c>
      <c r="O171" s="74" t="s">
        <v>51</v>
      </c>
      <c r="P171" s="71">
        <f t="shared" si="17"/>
        <v>1.27</v>
      </c>
    </row>
    <row r="172" spans="2:16">
      <c r="B172" s="95">
        <v>1.7</v>
      </c>
      <c r="C172" s="74" t="s">
        <v>52</v>
      </c>
      <c r="D172" s="70">
        <f t="shared" si="19"/>
        <v>7.1428571428571432</v>
      </c>
      <c r="E172" s="97">
        <v>82.32</v>
      </c>
      <c r="F172" s="98">
        <v>0.12479999999999999</v>
      </c>
      <c r="G172" s="94">
        <f t="shared" si="14"/>
        <v>82.444799999999987</v>
      </c>
      <c r="H172" s="72">
        <v>46.79</v>
      </c>
      <c r="I172" s="74" t="s">
        <v>51</v>
      </c>
      <c r="J172" s="71">
        <f t="shared" si="11"/>
        <v>46.79</v>
      </c>
      <c r="K172" s="72">
        <v>1.36</v>
      </c>
      <c r="L172" s="74" t="s">
        <v>51</v>
      </c>
      <c r="M172" s="71">
        <f t="shared" si="18"/>
        <v>1.36</v>
      </c>
      <c r="N172" s="72">
        <v>1.29</v>
      </c>
      <c r="O172" s="74" t="s">
        <v>51</v>
      </c>
      <c r="P172" s="71">
        <f t="shared" si="17"/>
        <v>1.29</v>
      </c>
    </row>
    <row r="173" spans="2:16">
      <c r="B173" s="95">
        <v>1.8</v>
      </c>
      <c r="C173" s="74" t="s">
        <v>52</v>
      </c>
      <c r="D173" s="70">
        <f t="shared" si="19"/>
        <v>7.5630252100840334</v>
      </c>
      <c r="E173" s="97">
        <v>82.24</v>
      </c>
      <c r="F173" s="98">
        <v>0.1188</v>
      </c>
      <c r="G173" s="94">
        <f t="shared" si="14"/>
        <v>82.358799999999988</v>
      </c>
      <c r="H173" s="72">
        <v>48.86</v>
      </c>
      <c r="I173" s="74" t="s">
        <v>51</v>
      </c>
      <c r="J173" s="71">
        <f t="shared" si="11"/>
        <v>48.86</v>
      </c>
      <c r="K173" s="72">
        <v>1.39</v>
      </c>
      <c r="L173" s="74" t="s">
        <v>51</v>
      </c>
      <c r="M173" s="71">
        <f t="shared" si="18"/>
        <v>1.39</v>
      </c>
      <c r="N173" s="72">
        <v>1.3</v>
      </c>
      <c r="O173" s="74" t="s">
        <v>51</v>
      </c>
      <c r="P173" s="71">
        <f t="shared" si="17"/>
        <v>1.3</v>
      </c>
    </row>
    <row r="174" spans="2:16">
      <c r="B174" s="95">
        <v>2</v>
      </c>
      <c r="C174" s="74" t="s">
        <v>52</v>
      </c>
      <c r="D174" s="70">
        <f t="shared" si="19"/>
        <v>8.4033613445378155</v>
      </c>
      <c r="E174" s="97">
        <v>81.92</v>
      </c>
      <c r="F174" s="98">
        <v>0.1086</v>
      </c>
      <c r="G174" s="94">
        <f t="shared" si="14"/>
        <v>82.028599999999997</v>
      </c>
      <c r="H174" s="72">
        <v>53.01</v>
      </c>
      <c r="I174" s="74" t="s">
        <v>51</v>
      </c>
      <c r="J174" s="71">
        <f t="shared" si="11"/>
        <v>53.01</v>
      </c>
      <c r="K174" s="72">
        <v>1.52</v>
      </c>
      <c r="L174" s="74" t="s">
        <v>51</v>
      </c>
      <c r="M174" s="71">
        <f t="shared" si="18"/>
        <v>1.52</v>
      </c>
      <c r="N174" s="72">
        <v>1.32</v>
      </c>
      <c r="O174" s="74" t="s">
        <v>51</v>
      </c>
      <c r="P174" s="71">
        <f t="shared" si="17"/>
        <v>1.32</v>
      </c>
    </row>
    <row r="175" spans="2:16">
      <c r="B175" s="95">
        <v>2.25</v>
      </c>
      <c r="C175" s="74" t="s">
        <v>52</v>
      </c>
      <c r="D175" s="70">
        <f t="shared" si="19"/>
        <v>9.4537815126050422</v>
      </c>
      <c r="E175" s="97">
        <v>81.260000000000005</v>
      </c>
      <c r="F175" s="98">
        <v>9.819E-2</v>
      </c>
      <c r="G175" s="94">
        <f t="shared" si="14"/>
        <v>81.358190000000008</v>
      </c>
      <c r="H175" s="72">
        <v>58.23</v>
      </c>
      <c r="I175" s="74" t="s">
        <v>51</v>
      </c>
      <c r="J175" s="71">
        <f t="shared" si="11"/>
        <v>58.23</v>
      </c>
      <c r="K175" s="72">
        <v>1.69</v>
      </c>
      <c r="L175" s="74" t="s">
        <v>51</v>
      </c>
      <c r="M175" s="71">
        <f t="shared" si="18"/>
        <v>1.69</v>
      </c>
      <c r="N175" s="72">
        <v>1.34</v>
      </c>
      <c r="O175" s="74" t="s">
        <v>51</v>
      </c>
      <c r="P175" s="71">
        <f t="shared" si="17"/>
        <v>1.34</v>
      </c>
    </row>
    <row r="176" spans="2:16">
      <c r="B176" s="95">
        <v>2.5</v>
      </c>
      <c r="C176" s="74" t="s">
        <v>52</v>
      </c>
      <c r="D176" s="70">
        <f t="shared" si="19"/>
        <v>10.504201680672269</v>
      </c>
      <c r="E176" s="97">
        <v>80.41</v>
      </c>
      <c r="F176" s="98">
        <v>8.9700000000000002E-2</v>
      </c>
      <c r="G176" s="94">
        <f t="shared" si="14"/>
        <v>80.49969999999999</v>
      </c>
      <c r="H176" s="72">
        <v>63.5</v>
      </c>
      <c r="I176" s="74" t="s">
        <v>51</v>
      </c>
      <c r="J176" s="71">
        <f t="shared" ref="J176:J239" si="20">H176</f>
        <v>63.5</v>
      </c>
      <c r="K176" s="72">
        <v>1.85</v>
      </c>
      <c r="L176" s="74" t="s">
        <v>51</v>
      </c>
      <c r="M176" s="71">
        <f t="shared" si="18"/>
        <v>1.85</v>
      </c>
      <c r="N176" s="72">
        <v>1.37</v>
      </c>
      <c r="O176" s="74" t="s">
        <v>51</v>
      </c>
      <c r="P176" s="71">
        <f t="shared" si="17"/>
        <v>1.37</v>
      </c>
    </row>
    <row r="177" spans="1:16">
      <c r="A177" s="4"/>
      <c r="B177" s="95">
        <v>2.75</v>
      </c>
      <c r="C177" s="74" t="s">
        <v>52</v>
      </c>
      <c r="D177" s="70">
        <f t="shared" si="19"/>
        <v>11.554621848739496</v>
      </c>
      <c r="E177" s="97">
        <v>79.42</v>
      </c>
      <c r="F177" s="98">
        <v>8.2640000000000005E-2</v>
      </c>
      <c r="G177" s="94">
        <f t="shared" si="14"/>
        <v>79.50264</v>
      </c>
      <c r="H177" s="72">
        <v>68.84</v>
      </c>
      <c r="I177" s="74" t="s">
        <v>51</v>
      </c>
      <c r="J177" s="71">
        <f t="shared" si="20"/>
        <v>68.84</v>
      </c>
      <c r="K177" s="72">
        <v>2</v>
      </c>
      <c r="L177" s="74" t="s">
        <v>51</v>
      </c>
      <c r="M177" s="71">
        <f t="shared" si="18"/>
        <v>2</v>
      </c>
      <c r="N177" s="72">
        <v>1.39</v>
      </c>
      <c r="O177" s="74" t="s">
        <v>51</v>
      </c>
      <c r="P177" s="71">
        <f t="shared" si="17"/>
        <v>1.39</v>
      </c>
    </row>
    <row r="178" spans="1:16">
      <c r="B178" s="72">
        <v>3</v>
      </c>
      <c r="C178" s="74" t="s">
        <v>52</v>
      </c>
      <c r="D178" s="70">
        <f t="shared" si="19"/>
        <v>12.605042016806722</v>
      </c>
      <c r="E178" s="97">
        <v>78.33</v>
      </c>
      <c r="F178" s="98">
        <v>7.6660000000000006E-2</v>
      </c>
      <c r="G178" s="94">
        <f t="shared" si="14"/>
        <v>78.406660000000002</v>
      </c>
      <c r="H178" s="72">
        <v>74.239999999999995</v>
      </c>
      <c r="I178" s="74" t="s">
        <v>51</v>
      </c>
      <c r="J178" s="71">
        <f t="shared" si="20"/>
        <v>74.239999999999995</v>
      </c>
      <c r="K178" s="72">
        <v>2.15</v>
      </c>
      <c r="L178" s="74" t="s">
        <v>51</v>
      </c>
      <c r="M178" s="71">
        <f t="shared" si="18"/>
        <v>2.15</v>
      </c>
      <c r="N178" s="72">
        <v>1.42</v>
      </c>
      <c r="O178" s="74" t="s">
        <v>51</v>
      </c>
      <c r="P178" s="71">
        <f t="shared" si="17"/>
        <v>1.42</v>
      </c>
    </row>
    <row r="179" spans="1:16">
      <c r="B179" s="95">
        <v>3.25</v>
      </c>
      <c r="C179" s="96" t="s">
        <v>52</v>
      </c>
      <c r="D179" s="70">
        <f t="shared" si="19"/>
        <v>13.655462184873949</v>
      </c>
      <c r="E179" s="97">
        <v>77.180000000000007</v>
      </c>
      <c r="F179" s="98">
        <v>7.1540000000000006E-2</v>
      </c>
      <c r="G179" s="94">
        <f t="shared" si="14"/>
        <v>77.251540000000006</v>
      </c>
      <c r="H179" s="72">
        <v>79.72</v>
      </c>
      <c r="I179" s="74" t="s">
        <v>51</v>
      </c>
      <c r="J179" s="71">
        <f t="shared" si="20"/>
        <v>79.72</v>
      </c>
      <c r="K179" s="72">
        <v>2.2799999999999998</v>
      </c>
      <c r="L179" s="74" t="s">
        <v>51</v>
      </c>
      <c r="M179" s="71">
        <f t="shared" si="18"/>
        <v>2.2799999999999998</v>
      </c>
      <c r="N179" s="72">
        <v>1.44</v>
      </c>
      <c r="O179" s="74" t="s">
        <v>51</v>
      </c>
      <c r="P179" s="71">
        <f t="shared" si="17"/>
        <v>1.44</v>
      </c>
    </row>
    <row r="180" spans="1:16">
      <c r="B180" s="95">
        <v>3.5</v>
      </c>
      <c r="C180" s="96" t="s">
        <v>52</v>
      </c>
      <c r="D180" s="70">
        <f t="shared" si="19"/>
        <v>14.705882352941176</v>
      </c>
      <c r="E180" s="97">
        <v>75.989999999999995</v>
      </c>
      <c r="F180" s="98">
        <v>6.7100000000000007E-2</v>
      </c>
      <c r="G180" s="94">
        <f t="shared" si="14"/>
        <v>76.057099999999991</v>
      </c>
      <c r="H180" s="72">
        <v>85.29</v>
      </c>
      <c r="I180" s="74" t="s">
        <v>51</v>
      </c>
      <c r="J180" s="71">
        <f t="shared" si="20"/>
        <v>85.29</v>
      </c>
      <c r="K180" s="72">
        <v>2.42</v>
      </c>
      <c r="L180" s="74" t="s">
        <v>51</v>
      </c>
      <c r="M180" s="71">
        <f t="shared" si="18"/>
        <v>2.42</v>
      </c>
      <c r="N180" s="72">
        <v>1.46</v>
      </c>
      <c r="O180" s="74" t="s">
        <v>51</v>
      </c>
      <c r="P180" s="71">
        <f t="shared" si="17"/>
        <v>1.46</v>
      </c>
    </row>
    <row r="181" spans="1:16">
      <c r="B181" s="95">
        <v>3.75</v>
      </c>
      <c r="C181" s="96" t="s">
        <v>52</v>
      </c>
      <c r="D181" s="70">
        <f t="shared" si="19"/>
        <v>15.756302521008404</v>
      </c>
      <c r="E181" s="97">
        <v>74.790000000000006</v>
      </c>
      <c r="F181" s="98">
        <v>6.3200000000000006E-2</v>
      </c>
      <c r="G181" s="94">
        <f t="shared" si="14"/>
        <v>74.853200000000001</v>
      </c>
      <c r="H181" s="72">
        <v>90.94</v>
      </c>
      <c r="I181" s="74" t="s">
        <v>51</v>
      </c>
      <c r="J181" s="71">
        <f t="shared" si="20"/>
        <v>90.94</v>
      </c>
      <c r="K181" s="72">
        <v>2.5499999999999998</v>
      </c>
      <c r="L181" s="74" t="s">
        <v>51</v>
      </c>
      <c r="M181" s="71">
        <f t="shared" si="18"/>
        <v>2.5499999999999998</v>
      </c>
      <c r="N181" s="72">
        <v>1.48</v>
      </c>
      <c r="O181" s="74" t="s">
        <v>51</v>
      </c>
      <c r="P181" s="71">
        <f t="shared" si="17"/>
        <v>1.48</v>
      </c>
    </row>
    <row r="182" spans="1:16">
      <c r="B182" s="95">
        <v>4</v>
      </c>
      <c r="C182" s="96" t="s">
        <v>52</v>
      </c>
      <c r="D182" s="70">
        <f t="shared" si="19"/>
        <v>16.806722689075631</v>
      </c>
      <c r="E182" s="97">
        <v>73.59</v>
      </c>
      <c r="F182" s="98">
        <v>5.9760000000000001E-2</v>
      </c>
      <c r="G182" s="94">
        <f t="shared" si="14"/>
        <v>73.649760000000001</v>
      </c>
      <c r="H182" s="72">
        <v>96.69</v>
      </c>
      <c r="I182" s="74" t="s">
        <v>51</v>
      </c>
      <c r="J182" s="71">
        <f t="shared" si="20"/>
        <v>96.69</v>
      </c>
      <c r="K182" s="72">
        <v>2.68</v>
      </c>
      <c r="L182" s="74" t="s">
        <v>51</v>
      </c>
      <c r="M182" s="71">
        <f t="shared" si="18"/>
        <v>2.68</v>
      </c>
      <c r="N182" s="72">
        <v>1.51</v>
      </c>
      <c r="O182" s="74" t="s">
        <v>51</v>
      </c>
      <c r="P182" s="71">
        <f t="shared" si="17"/>
        <v>1.51</v>
      </c>
    </row>
    <row r="183" spans="1:16">
      <c r="B183" s="95">
        <v>4.5</v>
      </c>
      <c r="C183" s="96" t="s">
        <v>52</v>
      </c>
      <c r="D183" s="70">
        <f t="shared" si="19"/>
        <v>18.907563025210084</v>
      </c>
      <c r="E183" s="97">
        <v>71.23</v>
      </c>
      <c r="F183" s="98">
        <v>5.3940000000000002E-2</v>
      </c>
      <c r="G183" s="94">
        <f t="shared" si="14"/>
        <v>71.283940000000001</v>
      </c>
      <c r="H183" s="72">
        <v>108.46</v>
      </c>
      <c r="I183" s="74" t="s">
        <v>51</v>
      </c>
      <c r="J183" s="71">
        <f t="shared" si="20"/>
        <v>108.46</v>
      </c>
      <c r="K183" s="72">
        <v>3.16</v>
      </c>
      <c r="L183" s="74" t="s">
        <v>51</v>
      </c>
      <c r="M183" s="71">
        <f t="shared" si="18"/>
        <v>3.16</v>
      </c>
      <c r="N183" s="72">
        <v>1.55</v>
      </c>
      <c r="O183" s="74" t="s">
        <v>51</v>
      </c>
      <c r="P183" s="71">
        <f t="shared" si="17"/>
        <v>1.55</v>
      </c>
    </row>
    <row r="184" spans="1:16">
      <c r="B184" s="95">
        <v>5</v>
      </c>
      <c r="C184" s="96" t="s">
        <v>52</v>
      </c>
      <c r="D184" s="70">
        <f t="shared" si="19"/>
        <v>21.008403361344538</v>
      </c>
      <c r="E184" s="97">
        <v>69.010000000000005</v>
      </c>
      <c r="F184" s="98">
        <v>4.9209999999999997E-2</v>
      </c>
      <c r="G184" s="94">
        <f t="shared" si="14"/>
        <v>69.059210000000007</v>
      </c>
      <c r="H184" s="72">
        <v>120.63</v>
      </c>
      <c r="I184" s="74" t="s">
        <v>51</v>
      </c>
      <c r="J184" s="71">
        <f t="shared" si="20"/>
        <v>120.63</v>
      </c>
      <c r="K184" s="72">
        <v>3.6</v>
      </c>
      <c r="L184" s="74" t="s">
        <v>51</v>
      </c>
      <c r="M184" s="71">
        <f t="shared" si="18"/>
        <v>3.6</v>
      </c>
      <c r="N184" s="72">
        <v>1.6</v>
      </c>
      <c r="O184" s="74" t="s">
        <v>51</v>
      </c>
      <c r="P184" s="71">
        <f t="shared" si="17"/>
        <v>1.6</v>
      </c>
    </row>
    <row r="185" spans="1:16">
      <c r="B185" s="95">
        <v>5.5</v>
      </c>
      <c r="C185" s="96" t="s">
        <v>52</v>
      </c>
      <c r="D185" s="70">
        <f t="shared" si="19"/>
        <v>23.109243697478991</v>
      </c>
      <c r="E185" s="97">
        <v>66.98</v>
      </c>
      <c r="F185" s="98">
        <v>4.5280000000000001E-2</v>
      </c>
      <c r="G185" s="94">
        <f t="shared" si="14"/>
        <v>67.025280000000009</v>
      </c>
      <c r="H185" s="72">
        <v>133.16999999999999</v>
      </c>
      <c r="I185" s="74" t="s">
        <v>51</v>
      </c>
      <c r="J185" s="71">
        <f t="shared" si="20"/>
        <v>133.16999999999999</v>
      </c>
      <c r="K185" s="72">
        <v>4.0199999999999996</v>
      </c>
      <c r="L185" s="74" t="s">
        <v>51</v>
      </c>
      <c r="M185" s="71">
        <f t="shared" si="18"/>
        <v>4.0199999999999996</v>
      </c>
      <c r="N185" s="72">
        <v>1.65</v>
      </c>
      <c r="O185" s="74" t="s">
        <v>51</v>
      </c>
      <c r="P185" s="71">
        <f t="shared" si="17"/>
        <v>1.65</v>
      </c>
    </row>
    <row r="186" spans="1:16">
      <c r="B186" s="95">
        <v>6</v>
      </c>
      <c r="C186" s="96" t="s">
        <v>52</v>
      </c>
      <c r="D186" s="70">
        <f t="shared" si="19"/>
        <v>25.210084033613445</v>
      </c>
      <c r="E186" s="97">
        <v>65.19</v>
      </c>
      <c r="F186" s="98">
        <v>4.1959999999999997E-2</v>
      </c>
      <c r="G186" s="94">
        <f t="shared" si="14"/>
        <v>65.231960000000001</v>
      </c>
      <c r="H186" s="72">
        <v>146.07</v>
      </c>
      <c r="I186" s="74" t="s">
        <v>51</v>
      </c>
      <c r="J186" s="71">
        <f t="shared" si="20"/>
        <v>146.07</v>
      </c>
      <c r="K186" s="72">
        <v>4.42</v>
      </c>
      <c r="L186" s="74" t="s">
        <v>51</v>
      </c>
      <c r="M186" s="71">
        <f t="shared" si="18"/>
        <v>4.42</v>
      </c>
      <c r="N186" s="72">
        <v>1.7</v>
      </c>
      <c r="O186" s="74" t="s">
        <v>51</v>
      </c>
      <c r="P186" s="71">
        <f t="shared" si="17"/>
        <v>1.7</v>
      </c>
    </row>
    <row r="187" spans="1:16">
      <c r="B187" s="95">
        <v>6.5</v>
      </c>
      <c r="C187" s="96" t="s">
        <v>52</v>
      </c>
      <c r="D187" s="70">
        <f t="shared" si="19"/>
        <v>27.310924369747898</v>
      </c>
      <c r="E187" s="97">
        <v>63.65</v>
      </c>
      <c r="F187" s="98">
        <v>3.9120000000000002E-2</v>
      </c>
      <c r="G187" s="94">
        <f t="shared" si="14"/>
        <v>63.689119999999996</v>
      </c>
      <c r="H187" s="72">
        <v>159.31</v>
      </c>
      <c r="I187" s="74" t="s">
        <v>51</v>
      </c>
      <c r="J187" s="71">
        <f t="shared" si="20"/>
        <v>159.31</v>
      </c>
      <c r="K187" s="72">
        <v>4.8</v>
      </c>
      <c r="L187" s="74" t="s">
        <v>51</v>
      </c>
      <c r="M187" s="71">
        <f t="shared" si="18"/>
        <v>4.8</v>
      </c>
      <c r="N187" s="72">
        <v>1.75</v>
      </c>
      <c r="O187" s="74" t="s">
        <v>51</v>
      </c>
      <c r="P187" s="71">
        <f t="shared" si="17"/>
        <v>1.75</v>
      </c>
    </row>
    <row r="188" spans="1:16">
      <c r="B188" s="95">
        <v>7</v>
      </c>
      <c r="C188" s="96" t="s">
        <v>52</v>
      </c>
      <c r="D188" s="70">
        <f t="shared" si="19"/>
        <v>29.411764705882351</v>
      </c>
      <c r="E188" s="97">
        <v>62.38</v>
      </c>
      <c r="F188" s="98">
        <v>3.6659999999999998E-2</v>
      </c>
      <c r="G188" s="94">
        <f t="shared" si="14"/>
        <v>62.41666</v>
      </c>
      <c r="H188" s="72">
        <v>172.85</v>
      </c>
      <c r="I188" s="74" t="s">
        <v>51</v>
      </c>
      <c r="J188" s="71">
        <f t="shared" si="20"/>
        <v>172.85</v>
      </c>
      <c r="K188" s="72">
        <v>5.17</v>
      </c>
      <c r="L188" s="74" t="s">
        <v>51</v>
      </c>
      <c r="M188" s="71">
        <f t="shared" si="18"/>
        <v>5.17</v>
      </c>
      <c r="N188" s="72">
        <v>1.8</v>
      </c>
      <c r="O188" s="74" t="s">
        <v>51</v>
      </c>
      <c r="P188" s="71">
        <f t="shared" si="17"/>
        <v>1.8</v>
      </c>
    </row>
    <row r="189" spans="1:16">
      <c r="B189" s="95">
        <v>8</v>
      </c>
      <c r="C189" s="96" t="s">
        <v>52</v>
      </c>
      <c r="D189" s="70">
        <f t="shared" si="19"/>
        <v>33.613445378151262</v>
      </c>
      <c r="E189" s="97">
        <v>59.04</v>
      </c>
      <c r="F189" s="98">
        <v>3.2599999999999997E-2</v>
      </c>
      <c r="G189" s="94">
        <f t="shared" si="14"/>
        <v>59.072600000000001</v>
      </c>
      <c r="H189" s="72">
        <v>200.96</v>
      </c>
      <c r="I189" s="74" t="s">
        <v>51</v>
      </c>
      <c r="J189" s="71">
        <f t="shared" si="20"/>
        <v>200.96</v>
      </c>
      <c r="K189" s="72">
        <v>6.53</v>
      </c>
      <c r="L189" s="74" t="s">
        <v>51</v>
      </c>
      <c r="M189" s="71">
        <f t="shared" si="18"/>
        <v>6.53</v>
      </c>
      <c r="N189" s="72">
        <v>1.9</v>
      </c>
      <c r="O189" s="74" t="s">
        <v>51</v>
      </c>
      <c r="P189" s="71">
        <f t="shared" si="17"/>
        <v>1.9</v>
      </c>
    </row>
    <row r="190" spans="1:16">
      <c r="B190" s="95">
        <v>9</v>
      </c>
      <c r="C190" s="96" t="s">
        <v>52</v>
      </c>
      <c r="D190" s="70">
        <f t="shared" si="19"/>
        <v>37.815126050420169</v>
      </c>
      <c r="E190" s="97">
        <v>55.92</v>
      </c>
      <c r="F190" s="98">
        <v>2.9389999999999999E-2</v>
      </c>
      <c r="G190" s="94">
        <f t="shared" si="14"/>
        <v>55.949390000000001</v>
      </c>
      <c r="H190" s="72">
        <v>230.65</v>
      </c>
      <c r="I190" s="74" t="s">
        <v>51</v>
      </c>
      <c r="J190" s="71">
        <f t="shared" si="20"/>
        <v>230.65</v>
      </c>
      <c r="K190" s="72">
        <v>7.77</v>
      </c>
      <c r="L190" s="74" t="s">
        <v>51</v>
      </c>
      <c r="M190" s="71">
        <f t="shared" si="18"/>
        <v>7.77</v>
      </c>
      <c r="N190" s="72">
        <v>2.0099999999999998</v>
      </c>
      <c r="O190" s="74" t="s">
        <v>51</v>
      </c>
      <c r="P190" s="71">
        <f t="shared" si="17"/>
        <v>2.0099999999999998</v>
      </c>
    </row>
    <row r="191" spans="1:16">
      <c r="B191" s="95">
        <v>10</v>
      </c>
      <c r="C191" s="96" t="s">
        <v>52</v>
      </c>
      <c r="D191" s="70">
        <f t="shared" si="19"/>
        <v>42.016806722689076</v>
      </c>
      <c r="E191" s="97">
        <v>53.16</v>
      </c>
      <c r="F191" s="98">
        <v>2.6780000000000002E-2</v>
      </c>
      <c r="G191" s="94">
        <f t="shared" si="14"/>
        <v>53.186779999999999</v>
      </c>
      <c r="H191" s="72">
        <v>261.95</v>
      </c>
      <c r="I191" s="74" t="s">
        <v>51</v>
      </c>
      <c r="J191" s="71">
        <f t="shared" si="20"/>
        <v>261.95</v>
      </c>
      <c r="K191" s="72">
        <v>8.9499999999999993</v>
      </c>
      <c r="L191" s="74" t="s">
        <v>51</v>
      </c>
      <c r="M191" s="71">
        <f t="shared" si="18"/>
        <v>8.9499999999999993</v>
      </c>
      <c r="N191" s="72">
        <v>2.12</v>
      </c>
      <c r="O191" s="74" t="s">
        <v>51</v>
      </c>
      <c r="P191" s="71">
        <f t="shared" si="17"/>
        <v>2.12</v>
      </c>
    </row>
    <row r="192" spans="1:16">
      <c r="B192" s="95">
        <v>11</v>
      </c>
      <c r="C192" s="96" t="s">
        <v>52</v>
      </c>
      <c r="D192" s="70">
        <f t="shared" si="19"/>
        <v>46.218487394957982</v>
      </c>
      <c r="E192" s="97">
        <v>50.7</v>
      </c>
      <c r="F192" s="98">
        <v>2.462E-2</v>
      </c>
      <c r="G192" s="94">
        <f t="shared" si="14"/>
        <v>50.724620000000002</v>
      </c>
      <c r="H192" s="72">
        <v>294.81</v>
      </c>
      <c r="I192" s="74" t="s">
        <v>51</v>
      </c>
      <c r="J192" s="71">
        <f t="shared" si="20"/>
        <v>294.81</v>
      </c>
      <c r="K192" s="72">
        <v>10.09</v>
      </c>
      <c r="L192" s="74" t="s">
        <v>51</v>
      </c>
      <c r="M192" s="71">
        <f t="shared" si="18"/>
        <v>10.09</v>
      </c>
      <c r="N192" s="72">
        <v>2.25</v>
      </c>
      <c r="O192" s="74" t="s">
        <v>51</v>
      </c>
      <c r="P192" s="71">
        <f t="shared" si="17"/>
        <v>2.25</v>
      </c>
    </row>
    <row r="193" spans="2:16">
      <c r="B193" s="95">
        <v>12</v>
      </c>
      <c r="C193" s="96" t="s">
        <v>52</v>
      </c>
      <c r="D193" s="70">
        <f t="shared" si="19"/>
        <v>50.420168067226889</v>
      </c>
      <c r="E193" s="97">
        <v>48.49</v>
      </c>
      <c r="F193" s="98">
        <v>2.2790000000000001E-2</v>
      </c>
      <c r="G193" s="94">
        <f t="shared" si="14"/>
        <v>48.512790000000003</v>
      </c>
      <c r="H193" s="72">
        <v>329.22</v>
      </c>
      <c r="I193" s="74" t="s">
        <v>51</v>
      </c>
      <c r="J193" s="71">
        <f t="shared" si="20"/>
        <v>329.22</v>
      </c>
      <c r="K193" s="72">
        <v>11.2</v>
      </c>
      <c r="L193" s="74" t="s">
        <v>51</v>
      </c>
      <c r="M193" s="71">
        <f t="shared" si="18"/>
        <v>11.2</v>
      </c>
      <c r="N193" s="72">
        <v>2.37</v>
      </c>
      <c r="O193" s="74" t="s">
        <v>51</v>
      </c>
      <c r="P193" s="71">
        <f t="shared" si="17"/>
        <v>2.37</v>
      </c>
    </row>
    <row r="194" spans="2:16">
      <c r="B194" s="95">
        <v>13</v>
      </c>
      <c r="C194" s="96" t="s">
        <v>52</v>
      </c>
      <c r="D194" s="70">
        <f t="shared" si="19"/>
        <v>54.621848739495796</v>
      </c>
      <c r="E194" s="97">
        <v>46.51</v>
      </c>
      <c r="F194" s="98">
        <v>2.1229999999999999E-2</v>
      </c>
      <c r="G194" s="94">
        <f t="shared" si="14"/>
        <v>46.531230000000001</v>
      </c>
      <c r="H194" s="72">
        <v>365.15</v>
      </c>
      <c r="I194" s="74" t="s">
        <v>51</v>
      </c>
      <c r="J194" s="71">
        <f t="shared" si="20"/>
        <v>365.15</v>
      </c>
      <c r="K194" s="72">
        <v>12.31</v>
      </c>
      <c r="L194" s="74" t="s">
        <v>51</v>
      </c>
      <c r="M194" s="71">
        <f t="shared" si="18"/>
        <v>12.31</v>
      </c>
      <c r="N194" s="72">
        <v>2.5</v>
      </c>
      <c r="O194" s="74" t="s">
        <v>51</v>
      </c>
      <c r="P194" s="71">
        <f t="shared" si="17"/>
        <v>2.5</v>
      </c>
    </row>
    <row r="195" spans="2:16">
      <c r="B195" s="95">
        <v>14</v>
      </c>
      <c r="C195" s="96" t="s">
        <v>52</v>
      </c>
      <c r="D195" s="70">
        <f t="shared" si="19"/>
        <v>58.823529411764703</v>
      </c>
      <c r="E195" s="97">
        <v>44.71</v>
      </c>
      <c r="F195" s="98">
        <v>1.9879999999999998E-2</v>
      </c>
      <c r="G195" s="94">
        <f t="shared" si="14"/>
        <v>44.729880000000001</v>
      </c>
      <c r="H195" s="72">
        <v>402.56</v>
      </c>
      <c r="I195" s="74" t="s">
        <v>51</v>
      </c>
      <c r="J195" s="71">
        <f t="shared" si="20"/>
        <v>402.56</v>
      </c>
      <c r="K195" s="72">
        <v>13.4</v>
      </c>
      <c r="L195" s="74" t="s">
        <v>51</v>
      </c>
      <c r="M195" s="71">
        <f t="shared" si="18"/>
        <v>13.4</v>
      </c>
      <c r="N195" s="72">
        <v>2.64</v>
      </c>
      <c r="O195" s="74" t="s">
        <v>51</v>
      </c>
      <c r="P195" s="71">
        <f t="shared" si="17"/>
        <v>2.64</v>
      </c>
    </row>
    <row r="196" spans="2:16">
      <c r="B196" s="95">
        <v>15</v>
      </c>
      <c r="C196" s="96" t="s">
        <v>52</v>
      </c>
      <c r="D196" s="70">
        <f t="shared" si="19"/>
        <v>63.025210084033617</v>
      </c>
      <c r="E196" s="97">
        <v>43.08</v>
      </c>
      <c r="F196" s="98">
        <v>1.8700000000000001E-2</v>
      </c>
      <c r="G196" s="94">
        <f t="shared" si="14"/>
        <v>43.098700000000001</v>
      </c>
      <c r="H196" s="72">
        <v>441.44</v>
      </c>
      <c r="I196" s="74" t="s">
        <v>51</v>
      </c>
      <c r="J196" s="71">
        <f t="shared" si="20"/>
        <v>441.44</v>
      </c>
      <c r="K196" s="72">
        <v>14.49</v>
      </c>
      <c r="L196" s="74" t="s">
        <v>51</v>
      </c>
      <c r="M196" s="71">
        <f t="shared" si="18"/>
        <v>14.49</v>
      </c>
      <c r="N196" s="72">
        <v>2.78</v>
      </c>
      <c r="O196" s="74" t="s">
        <v>51</v>
      </c>
      <c r="P196" s="71">
        <f t="shared" si="17"/>
        <v>2.78</v>
      </c>
    </row>
    <row r="197" spans="2:16">
      <c r="B197" s="95">
        <v>16</v>
      </c>
      <c r="C197" s="96" t="s">
        <v>52</v>
      </c>
      <c r="D197" s="70">
        <f t="shared" si="19"/>
        <v>67.226890756302524</v>
      </c>
      <c r="E197" s="97">
        <v>41.59</v>
      </c>
      <c r="F197" s="98">
        <v>1.7659999999999999E-2</v>
      </c>
      <c r="G197" s="94">
        <f t="shared" si="14"/>
        <v>41.607660000000003</v>
      </c>
      <c r="H197" s="72">
        <v>481.74</v>
      </c>
      <c r="I197" s="74" t="s">
        <v>51</v>
      </c>
      <c r="J197" s="71">
        <f t="shared" si="20"/>
        <v>481.74</v>
      </c>
      <c r="K197" s="72">
        <v>15.58</v>
      </c>
      <c r="L197" s="74" t="s">
        <v>51</v>
      </c>
      <c r="M197" s="71">
        <f t="shared" si="18"/>
        <v>15.58</v>
      </c>
      <c r="N197" s="72">
        <v>2.93</v>
      </c>
      <c r="O197" s="74" t="s">
        <v>51</v>
      </c>
      <c r="P197" s="71">
        <f t="shared" si="17"/>
        <v>2.93</v>
      </c>
    </row>
    <row r="198" spans="2:16">
      <c r="B198" s="95">
        <v>17</v>
      </c>
      <c r="C198" s="96" t="s">
        <v>52</v>
      </c>
      <c r="D198" s="70">
        <f t="shared" si="19"/>
        <v>71.428571428571431</v>
      </c>
      <c r="E198" s="97">
        <v>40.22</v>
      </c>
      <c r="F198" s="98">
        <v>1.6729999999999998E-2</v>
      </c>
      <c r="G198" s="94">
        <f t="shared" si="14"/>
        <v>40.236730000000001</v>
      </c>
      <c r="H198" s="72">
        <v>523.46</v>
      </c>
      <c r="I198" s="74" t="s">
        <v>51</v>
      </c>
      <c r="J198" s="71">
        <f t="shared" si="20"/>
        <v>523.46</v>
      </c>
      <c r="K198" s="72">
        <v>16.66</v>
      </c>
      <c r="L198" s="74" t="s">
        <v>51</v>
      </c>
      <c r="M198" s="71">
        <f t="shared" si="18"/>
        <v>16.66</v>
      </c>
      <c r="N198" s="72">
        <v>3.09</v>
      </c>
      <c r="O198" s="74" t="s">
        <v>51</v>
      </c>
      <c r="P198" s="71">
        <f t="shared" si="17"/>
        <v>3.09</v>
      </c>
    </row>
    <row r="199" spans="2:16">
      <c r="B199" s="95">
        <v>18</v>
      </c>
      <c r="C199" s="96" t="s">
        <v>52</v>
      </c>
      <c r="D199" s="70">
        <f t="shared" si="19"/>
        <v>75.630252100840337</v>
      </c>
      <c r="E199" s="97">
        <v>38.97</v>
      </c>
      <c r="F199" s="98">
        <v>1.5900000000000001E-2</v>
      </c>
      <c r="G199" s="94">
        <f t="shared" si="14"/>
        <v>38.985900000000001</v>
      </c>
      <c r="H199" s="72">
        <v>566.54999999999995</v>
      </c>
      <c r="I199" s="74" t="s">
        <v>51</v>
      </c>
      <c r="J199" s="71">
        <f t="shared" si="20"/>
        <v>566.54999999999995</v>
      </c>
      <c r="K199" s="72">
        <v>17.75</v>
      </c>
      <c r="L199" s="74" t="s">
        <v>51</v>
      </c>
      <c r="M199" s="71">
        <f t="shared" si="18"/>
        <v>17.75</v>
      </c>
      <c r="N199" s="72">
        <v>3.24</v>
      </c>
      <c r="O199" s="74" t="s">
        <v>51</v>
      </c>
      <c r="P199" s="71">
        <f t="shared" si="17"/>
        <v>3.24</v>
      </c>
    </row>
    <row r="200" spans="2:16">
      <c r="B200" s="95">
        <v>20</v>
      </c>
      <c r="C200" s="96" t="s">
        <v>52</v>
      </c>
      <c r="D200" s="70">
        <f t="shared" si="19"/>
        <v>84.033613445378151</v>
      </c>
      <c r="E200" s="97">
        <v>36.729999999999997</v>
      </c>
      <c r="F200" s="98">
        <v>1.448E-2</v>
      </c>
      <c r="G200" s="94">
        <f t="shared" si="14"/>
        <v>36.744479999999996</v>
      </c>
      <c r="H200" s="72">
        <v>656.77</v>
      </c>
      <c r="I200" s="74" t="s">
        <v>51</v>
      </c>
      <c r="J200" s="71">
        <f t="shared" si="20"/>
        <v>656.77</v>
      </c>
      <c r="K200" s="72">
        <v>21.87</v>
      </c>
      <c r="L200" s="74" t="s">
        <v>51</v>
      </c>
      <c r="M200" s="71">
        <f t="shared" si="18"/>
        <v>21.87</v>
      </c>
      <c r="N200" s="72">
        <v>3.58</v>
      </c>
      <c r="O200" s="74" t="s">
        <v>51</v>
      </c>
      <c r="P200" s="71">
        <f t="shared" si="17"/>
        <v>3.58</v>
      </c>
    </row>
    <row r="201" spans="2:16">
      <c r="B201" s="95">
        <v>22.5</v>
      </c>
      <c r="C201" s="96" t="s">
        <v>52</v>
      </c>
      <c r="D201" s="70">
        <f t="shared" si="19"/>
        <v>94.537815126050418</v>
      </c>
      <c r="E201" s="97">
        <v>34.36</v>
      </c>
      <c r="F201" s="98">
        <v>1.303E-2</v>
      </c>
      <c r="G201" s="94">
        <f t="shared" si="14"/>
        <v>34.37303</v>
      </c>
      <c r="H201" s="72">
        <v>776.88</v>
      </c>
      <c r="I201" s="74" t="s">
        <v>51</v>
      </c>
      <c r="J201" s="71">
        <f t="shared" si="20"/>
        <v>776.88</v>
      </c>
      <c r="K201" s="72">
        <v>27.71</v>
      </c>
      <c r="L201" s="74" t="s">
        <v>51</v>
      </c>
      <c r="M201" s="71">
        <f t="shared" si="18"/>
        <v>27.71</v>
      </c>
      <c r="N201" s="72">
        <v>4.0199999999999996</v>
      </c>
      <c r="O201" s="74" t="s">
        <v>51</v>
      </c>
      <c r="P201" s="71">
        <f t="shared" si="17"/>
        <v>4.0199999999999996</v>
      </c>
    </row>
    <row r="202" spans="2:16">
      <c r="B202" s="95">
        <v>25</v>
      </c>
      <c r="C202" s="96" t="s">
        <v>52</v>
      </c>
      <c r="D202" s="70">
        <f t="shared" si="19"/>
        <v>105.04201680672269</v>
      </c>
      <c r="E202" s="97">
        <v>32.35</v>
      </c>
      <c r="F202" s="98">
        <v>1.1860000000000001E-2</v>
      </c>
      <c r="G202" s="94">
        <f t="shared" si="14"/>
        <v>32.36186</v>
      </c>
      <c r="H202" s="72">
        <v>904.85</v>
      </c>
      <c r="I202" s="74" t="s">
        <v>51</v>
      </c>
      <c r="J202" s="71">
        <f t="shared" si="20"/>
        <v>904.85</v>
      </c>
      <c r="K202" s="72">
        <v>33.11</v>
      </c>
      <c r="L202" s="74" t="s">
        <v>51</v>
      </c>
      <c r="M202" s="71">
        <f t="shared" si="18"/>
        <v>33.11</v>
      </c>
      <c r="N202" s="72">
        <v>4.49</v>
      </c>
      <c r="O202" s="74" t="s">
        <v>51</v>
      </c>
      <c r="P202" s="71">
        <f t="shared" si="17"/>
        <v>4.49</v>
      </c>
    </row>
    <row r="203" spans="2:16">
      <c r="B203" s="95">
        <v>27.5</v>
      </c>
      <c r="C203" s="96" t="s">
        <v>52</v>
      </c>
      <c r="D203" s="70">
        <f t="shared" si="19"/>
        <v>115.54621848739495</v>
      </c>
      <c r="E203" s="97">
        <v>30.64</v>
      </c>
      <c r="F203" s="98">
        <v>1.089E-2</v>
      </c>
      <c r="G203" s="94">
        <f t="shared" si="14"/>
        <v>30.65089</v>
      </c>
      <c r="H203" s="72">
        <v>1.04</v>
      </c>
      <c r="I203" s="73" t="s">
        <v>5</v>
      </c>
      <c r="J203" s="75">
        <f t="shared" ref="J203:J228" si="21">H203*1000</f>
        <v>1040</v>
      </c>
      <c r="K203" s="72">
        <v>38.270000000000003</v>
      </c>
      <c r="L203" s="74" t="s">
        <v>51</v>
      </c>
      <c r="M203" s="71">
        <f t="shared" si="18"/>
        <v>38.270000000000003</v>
      </c>
      <c r="N203" s="72">
        <v>4.9800000000000004</v>
      </c>
      <c r="O203" s="74" t="s">
        <v>51</v>
      </c>
      <c r="P203" s="71">
        <f t="shared" si="17"/>
        <v>4.9800000000000004</v>
      </c>
    </row>
    <row r="204" spans="2:16">
      <c r="B204" s="95">
        <v>30</v>
      </c>
      <c r="C204" s="96" t="s">
        <v>52</v>
      </c>
      <c r="D204" s="70">
        <f t="shared" si="19"/>
        <v>126.05042016806723</v>
      </c>
      <c r="E204" s="97">
        <v>29.15</v>
      </c>
      <c r="F204" s="98">
        <v>1.0070000000000001E-2</v>
      </c>
      <c r="G204" s="94">
        <f t="shared" si="14"/>
        <v>29.160069999999997</v>
      </c>
      <c r="H204" s="72">
        <v>1.18</v>
      </c>
      <c r="I204" s="74" t="s">
        <v>5</v>
      </c>
      <c r="J204" s="75">
        <f t="shared" si="21"/>
        <v>1180</v>
      </c>
      <c r="K204" s="72">
        <v>43.28</v>
      </c>
      <c r="L204" s="74" t="s">
        <v>51</v>
      </c>
      <c r="M204" s="71">
        <f t="shared" si="18"/>
        <v>43.28</v>
      </c>
      <c r="N204" s="72">
        <v>5.49</v>
      </c>
      <c r="O204" s="74" t="s">
        <v>51</v>
      </c>
      <c r="P204" s="71">
        <f t="shared" si="17"/>
        <v>5.49</v>
      </c>
    </row>
    <row r="205" spans="2:16">
      <c r="B205" s="95">
        <v>32.5</v>
      </c>
      <c r="C205" s="96" t="s">
        <v>52</v>
      </c>
      <c r="D205" s="70">
        <f t="shared" si="19"/>
        <v>136.55462184873949</v>
      </c>
      <c r="E205" s="97">
        <v>27.85</v>
      </c>
      <c r="F205" s="98">
        <v>9.3760000000000007E-3</v>
      </c>
      <c r="G205" s="94">
        <f t="shared" si="14"/>
        <v>27.859376000000001</v>
      </c>
      <c r="H205" s="72">
        <v>1.33</v>
      </c>
      <c r="I205" s="74" t="s">
        <v>5</v>
      </c>
      <c r="J205" s="75">
        <f t="shared" si="21"/>
        <v>1330</v>
      </c>
      <c r="K205" s="72">
        <v>48.19</v>
      </c>
      <c r="L205" s="74" t="s">
        <v>51</v>
      </c>
      <c r="M205" s="71">
        <f t="shared" si="18"/>
        <v>48.19</v>
      </c>
      <c r="N205" s="72">
        <v>6.03</v>
      </c>
      <c r="O205" s="74" t="s">
        <v>51</v>
      </c>
      <c r="P205" s="71">
        <f t="shared" si="17"/>
        <v>6.03</v>
      </c>
    </row>
    <row r="206" spans="2:16">
      <c r="B206" s="95">
        <v>35</v>
      </c>
      <c r="C206" s="96" t="s">
        <v>52</v>
      </c>
      <c r="D206" s="70">
        <f t="shared" si="19"/>
        <v>147.05882352941177</v>
      </c>
      <c r="E206" s="97">
        <v>26.71</v>
      </c>
      <c r="F206" s="98">
        <v>8.7720000000000003E-3</v>
      </c>
      <c r="G206" s="94">
        <f t="shared" si="14"/>
        <v>26.718772000000001</v>
      </c>
      <c r="H206" s="72">
        <v>1.49</v>
      </c>
      <c r="I206" s="74" t="s">
        <v>5</v>
      </c>
      <c r="J206" s="75">
        <f t="shared" si="21"/>
        <v>1490</v>
      </c>
      <c r="K206" s="72">
        <v>53.04</v>
      </c>
      <c r="L206" s="74" t="s">
        <v>51</v>
      </c>
      <c r="M206" s="71">
        <f t="shared" si="18"/>
        <v>53.04</v>
      </c>
      <c r="N206" s="72">
        <v>6.59</v>
      </c>
      <c r="O206" s="74" t="s">
        <v>51</v>
      </c>
      <c r="P206" s="71">
        <f t="shared" si="17"/>
        <v>6.59</v>
      </c>
    </row>
    <row r="207" spans="2:16">
      <c r="B207" s="95">
        <v>37.5</v>
      </c>
      <c r="C207" s="96" t="s">
        <v>52</v>
      </c>
      <c r="D207" s="70">
        <f t="shared" si="19"/>
        <v>157.56302521008402</v>
      </c>
      <c r="E207" s="97">
        <v>25.69</v>
      </c>
      <c r="F207" s="98">
        <v>8.2450000000000006E-3</v>
      </c>
      <c r="G207" s="94">
        <f t="shared" si="14"/>
        <v>25.698245</v>
      </c>
      <c r="H207" s="72">
        <v>1.65</v>
      </c>
      <c r="I207" s="74" t="s">
        <v>5</v>
      </c>
      <c r="J207" s="75">
        <f t="shared" si="21"/>
        <v>1650</v>
      </c>
      <c r="K207" s="72">
        <v>57.84</v>
      </c>
      <c r="L207" s="74" t="s">
        <v>51</v>
      </c>
      <c r="M207" s="71">
        <f t="shared" si="18"/>
        <v>57.84</v>
      </c>
      <c r="N207" s="72">
        <v>7.17</v>
      </c>
      <c r="O207" s="74" t="s">
        <v>51</v>
      </c>
      <c r="P207" s="71">
        <f t="shared" si="17"/>
        <v>7.17</v>
      </c>
    </row>
    <row r="208" spans="2:16">
      <c r="B208" s="95">
        <v>40</v>
      </c>
      <c r="C208" s="96" t="s">
        <v>52</v>
      </c>
      <c r="D208" s="70">
        <f t="shared" si="19"/>
        <v>168.0672268907563</v>
      </c>
      <c r="E208" s="97">
        <v>24.78</v>
      </c>
      <c r="F208" s="98">
        <v>7.7799999999999996E-3</v>
      </c>
      <c r="G208" s="94">
        <f t="shared" si="14"/>
        <v>24.787780000000001</v>
      </c>
      <c r="H208" s="72">
        <v>1.82</v>
      </c>
      <c r="I208" s="74" t="s">
        <v>5</v>
      </c>
      <c r="J208" s="75">
        <f t="shared" si="21"/>
        <v>1820</v>
      </c>
      <c r="K208" s="72">
        <v>62.6</v>
      </c>
      <c r="L208" s="74" t="s">
        <v>51</v>
      </c>
      <c r="M208" s="71">
        <f t="shared" si="18"/>
        <v>62.6</v>
      </c>
      <c r="N208" s="72">
        <v>7.76</v>
      </c>
      <c r="O208" s="74" t="s">
        <v>51</v>
      </c>
      <c r="P208" s="71">
        <f t="shared" si="17"/>
        <v>7.76</v>
      </c>
    </row>
    <row r="209" spans="2:16">
      <c r="B209" s="95">
        <v>45</v>
      </c>
      <c r="C209" s="96" t="s">
        <v>52</v>
      </c>
      <c r="D209" s="70">
        <f t="shared" si="19"/>
        <v>189.07563025210084</v>
      </c>
      <c r="E209" s="97">
        <v>23.23</v>
      </c>
      <c r="F209" s="98">
        <v>6.9969999999999997E-3</v>
      </c>
      <c r="G209" s="94">
        <f t="shared" si="14"/>
        <v>23.236996999999999</v>
      </c>
      <c r="H209" s="72">
        <v>2.1800000000000002</v>
      </c>
      <c r="I209" s="74" t="s">
        <v>5</v>
      </c>
      <c r="J209" s="75">
        <f t="shared" si="21"/>
        <v>2180</v>
      </c>
      <c r="K209" s="72">
        <v>80.33</v>
      </c>
      <c r="L209" s="74" t="s">
        <v>51</v>
      </c>
      <c r="M209" s="71">
        <f t="shared" si="18"/>
        <v>80.33</v>
      </c>
      <c r="N209" s="72">
        <v>9</v>
      </c>
      <c r="O209" s="74" t="s">
        <v>51</v>
      </c>
      <c r="P209" s="71">
        <f t="shared" si="17"/>
        <v>9</v>
      </c>
    </row>
    <row r="210" spans="2:16">
      <c r="B210" s="95">
        <v>50</v>
      </c>
      <c r="C210" s="96" t="s">
        <v>52</v>
      </c>
      <c r="D210" s="70">
        <f t="shared" si="19"/>
        <v>210.08403361344537</v>
      </c>
      <c r="E210" s="97">
        <v>21.94</v>
      </c>
      <c r="F210" s="98">
        <v>6.3629999999999997E-3</v>
      </c>
      <c r="G210" s="94">
        <f t="shared" si="14"/>
        <v>21.946363000000002</v>
      </c>
      <c r="H210" s="72">
        <v>2.5499999999999998</v>
      </c>
      <c r="I210" s="74" t="s">
        <v>5</v>
      </c>
      <c r="J210" s="75">
        <f t="shared" si="21"/>
        <v>2550</v>
      </c>
      <c r="K210" s="72">
        <v>96.52</v>
      </c>
      <c r="L210" s="74" t="s">
        <v>51</v>
      </c>
      <c r="M210" s="71">
        <f t="shared" si="18"/>
        <v>96.52</v>
      </c>
      <c r="N210" s="72">
        <v>10.3</v>
      </c>
      <c r="O210" s="74" t="s">
        <v>51</v>
      </c>
      <c r="P210" s="71">
        <f t="shared" si="17"/>
        <v>10.3</v>
      </c>
    </row>
    <row r="211" spans="2:16">
      <c r="B211" s="95">
        <v>55</v>
      </c>
      <c r="C211" s="96" t="s">
        <v>52</v>
      </c>
      <c r="D211" s="70">
        <f t="shared" si="19"/>
        <v>231.0924369747899</v>
      </c>
      <c r="E211" s="97">
        <v>20.87</v>
      </c>
      <c r="F211" s="98">
        <v>5.8389999999999996E-3</v>
      </c>
      <c r="G211" s="94">
        <f t="shared" si="14"/>
        <v>20.875839000000003</v>
      </c>
      <c r="H211" s="72">
        <v>2.95</v>
      </c>
      <c r="I211" s="74" t="s">
        <v>5</v>
      </c>
      <c r="J211" s="75">
        <f t="shared" si="21"/>
        <v>2950</v>
      </c>
      <c r="K211" s="72">
        <v>111.81</v>
      </c>
      <c r="L211" s="74" t="s">
        <v>51</v>
      </c>
      <c r="M211" s="71">
        <f t="shared" si="18"/>
        <v>111.81</v>
      </c>
      <c r="N211" s="72">
        <v>11.65</v>
      </c>
      <c r="O211" s="74" t="s">
        <v>51</v>
      </c>
      <c r="P211" s="71">
        <f t="shared" si="17"/>
        <v>11.65</v>
      </c>
    </row>
    <row r="212" spans="2:16">
      <c r="B212" s="95">
        <v>60</v>
      </c>
      <c r="C212" s="96" t="s">
        <v>52</v>
      </c>
      <c r="D212" s="70">
        <f t="shared" si="19"/>
        <v>252.10084033613447</v>
      </c>
      <c r="E212" s="97">
        <v>19.95</v>
      </c>
      <c r="F212" s="98">
        <v>5.398E-3</v>
      </c>
      <c r="G212" s="94">
        <f t="shared" si="14"/>
        <v>19.955397999999999</v>
      </c>
      <c r="H212" s="72">
        <v>3.37</v>
      </c>
      <c r="I212" s="74" t="s">
        <v>5</v>
      </c>
      <c r="J212" s="75">
        <f t="shared" si="21"/>
        <v>3370</v>
      </c>
      <c r="K212" s="72">
        <v>126.52</v>
      </c>
      <c r="L212" s="74" t="s">
        <v>51</v>
      </c>
      <c r="M212" s="71">
        <f t="shared" si="18"/>
        <v>126.52</v>
      </c>
      <c r="N212" s="72">
        <v>13.05</v>
      </c>
      <c r="O212" s="74" t="s">
        <v>51</v>
      </c>
      <c r="P212" s="71">
        <f t="shared" si="17"/>
        <v>13.05</v>
      </c>
    </row>
    <row r="213" spans="2:16">
      <c r="B213" s="95">
        <v>65</v>
      </c>
      <c r="C213" s="96" t="s">
        <v>52</v>
      </c>
      <c r="D213" s="70">
        <f t="shared" si="19"/>
        <v>273.10924369747897</v>
      </c>
      <c r="E213" s="97">
        <v>19.170000000000002</v>
      </c>
      <c r="F213" s="98">
        <v>5.0210000000000003E-3</v>
      </c>
      <c r="G213" s="94">
        <f t="shared" ref="G213:G228" si="22">E213+F213</f>
        <v>19.175021000000001</v>
      </c>
      <c r="H213" s="72">
        <v>3.81</v>
      </c>
      <c r="I213" s="74" t="s">
        <v>5</v>
      </c>
      <c r="J213" s="75">
        <f t="shared" si="21"/>
        <v>3810</v>
      </c>
      <c r="K213" s="72">
        <v>140.79</v>
      </c>
      <c r="L213" s="74" t="s">
        <v>51</v>
      </c>
      <c r="M213" s="71">
        <f t="shared" si="18"/>
        <v>140.79</v>
      </c>
      <c r="N213" s="72">
        <v>14.49</v>
      </c>
      <c r="O213" s="74" t="s">
        <v>51</v>
      </c>
      <c r="P213" s="71">
        <f t="shared" si="17"/>
        <v>14.49</v>
      </c>
    </row>
    <row r="214" spans="2:16">
      <c r="B214" s="95">
        <v>70</v>
      </c>
      <c r="C214" s="96" t="s">
        <v>52</v>
      </c>
      <c r="D214" s="70">
        <f t="shared" si="19"/>
        <v>294.11764705882354</v>
      </c>
      <c r="E214" s="97">
        <v>18.489999999999998</v>
      </c>
      <c r="F214" s="98">
        <v>4.6950000000000004E-3</v>
      </c>
      <c r="G214" s="94">
        <f t="shared" si="22"/>
        <v>18.494695</v>
      </c>
      <c r="H214" s="72">
        <v>4.26</v>
      </c>
      <c r="I214" s="74" t="s">
        <v>5</v>
      </c>
      <c r="J214" s="75">
        <f t="shared" si="21"/>
        <v>4260</v>
      </c>
      <c r="K214" s="72">
        <v>154.72</v>
      </c>
      <c r="L214" s="74" t="s">
        <v>51</v>
      </c>
      <c r="M214" s="71">
        <f t="shared" si="18"/>
        <v>154.72</v>
      </c>
      <c r="N214" s="72">
        <v>15.97</v>
      </c>
      <c r="O214" s="74" t="s">
        <v>51</v>
      </c>
      <c r="P214" s="71">
        <f t="shared" si="17"/>
        <v>15.97</v>
      </c>
    </row>
    <row r="215" spans="2:16">
      <c r="B215" s="95">
        <v>80</v>
      </c>
      <c r="C215" s="96" t="s">
        <v>52</v>
      </c>
      <c r="D215" s="70">
        <f t="shared" si="19"/>
        <v>336.1344537815126</v>
      </c>
      <c r="E215" s="97">
        <v>17.36</v>
      </c>
      <c r="F215" s="98">
        <v>4.1599999999999996E-3</v>
      </c>
      <c r="G215" s="94">
        <f t="shared" si="22"/>
        <v>17.364159999999998</v>
      </c>
      <c r="H215" s="72">
        <v>5.21</v>
      </c>
      <c r="I215" s="74" t="s">
        <v>5</v>
      </c>
      <c r="J215" s="75">
        <f t="shared" si="21"/>
        <v>5210</v>
      </c>
      <c r="K215" s="72">
        <v>205.21</v>
      </c>
      <c r="L215" s="74" t="s">
        <v>51</v>
      </c>
      <c r="M215" s="71">
        <f t="shared" si="18"/>
        <v>205.21</v>
      </c>
      <c r="N215" s="72">
        <v>19.03</v>
      </c>
      <c r="O215" s="74" t="s">
        <v>51</v>
      </c>
      <c r="P215" s="71">
        <f t="shared" si="17"/>
        <v>19.03</v>
      </c>
    </row>
    <row r="216" spans="2:16">
      <c r="B216" s="95">
        <v>90</v>
      </c>
      <c r="C216" s="96" t="s">
        <v>52</v>
      </c>
      <c r="D216" s="70">
        <f t="shared" si="19"/>
        <v>378.15126050420167</v>
      </c>
      <c r="E216" s="97">
        <v>16.48</v>
      </c>
      <c r="F216" s="98">
        <v>3.7390000000000001E-3</v>
      </c>
      <c r="G216" s="94">
        <f t="shared" si="22"/>
        <v>16.483739</v>
      </c>
      <c r="H216" s="72">
        <v>6.22</v>
      </c>
      <c r="I216" s="74" t="s">
        <v>5</v>
      </c>
      <c r="J216" s="75">
        <f t="shared" si="21"/>
        <v>6220</v>
      </c>
      <c r="K216" s="72">
        <v>250.01</v>
      </c>
      <c r="L216" s="74" t="s">
        <v>51</v>
      </c>
      <c r="M216" s="71">
        <f t="shared" si="18"/>
        <v>250.01</v>
      </c>
      <c r="N216" s="72">
        <v>22.19</v>
      </c>
      <c r="O216" s="74" t="s">
        <v>51</v>
      </c>
      <c r="P216" s="71">
        <f t="shared" si="17"/>
        <v>22.19</v>
      </c>
    </row>
    <row r="217" spans="2:16">
      <c r="B217" s="95">
        <v>100</v>
      </c>
      <c r="C217" s="96" t="s">
        <v>52</v>
      </c>
      <c r="D217" s="70">
        <f t="shared" si="19"/>
        <v>420.16806722689074</v>
      </c>
      <c r="E217" s="97">
        <v>15.76</v>
      </c>
      <c r="F217" s="98">
        <v>3.398E-3</v>
      </c>
      <c r="G217" s="94">
        <f t="shared" si="22"/>
        <v>15.763398</v>
      </c>
      <c r="H217" s="72">
        <v>7.28</v>
      </c>
      <c r="I217" s="74" t="s">
        <v>5</v>
      </c>
      <c r="J217" s="75">
        <f t="shared" si="21"/>
        <v>7280</v>
      </c>
      <c r="K217" s="72">
        <v>291.49</v>
      </c>
      <c r="L217" s="74" t="s">
        <v>51</v>
      </c>
      <c r="M217" s="71">
        <f t="shared" si="18"/>
        <v>291.49</v>
      </c>
      <c r="N217" s="72">
        <v>25.44</v>
      </c>
      <c r="O217" s="74" t="s">
        <v>51</v>
      </c>
      <c r="P217" s="71">
        <f t="shared" si="17"/>
        <v>25.44</v>
      </c>
    </row>
    <row r="218" spans="2:16">
      <c r="B218" s="95">
        <v>110</v>
      </c>
      <c r="C218" s="96" t="s">
        <v>52</v>
      </c>
      <c r="D218" s="70">
        <f t="shared" si="19"/>
        <v>462.18487394957981</v>
      </c>
      <c r="E218" s="97">
        <v>15.18</v>
      </c>
      <c r="F218" s="98">
        <v>3.1159999999999998E-3</v>
      </c>
      <c r="G218" s="94">
        <f t="shared" si="22"/>
        <v>15.183116</v>
      </c>
      <c r="H218" s="72">
        <v>8.39</v>
      </c>
      <c r="I218" s="74" t="s">
        <v>5</v>
      </c>
      <c r="J218" s="75">
        <f t="shared" si="21"/>
        <v>8390</v>
      </c>
      <c r="K218" s="72">
        <v>330.68</v>
      </c>
      <c r="L218" s="74" t="s">
        <v>51</v>
      </c>
      <c r="M218" s="71">
        <f t="shared" si="18"/>
        <v>330.68</v>
      </c>
      <c r="N218" s="72">
        <v>28.75</v>
      </c>
      <c r="O218" s="74" t="s">
        <v>51</v>
      </c>
      <c r="P218" s="71">
        <f t="shared" ref="P218:P229" si="23">N218</f>
        <v>28.75</v>
      </c>
    </row>
    <row r="219" spans="2:16">
      <c r="B219" s="95">
        <v>120</v>
      </c>
      <c r="C219" s="96" t="s">
        <v>52</v>
      </c>
      <c r="D219" s="70">
        <f t="shared" si="19"/>
        <v>504.20168067226894</v>
      </c>
      <c r="E219" s="97">
        <v>14.69</v>
      </c>
      <c r="F219" s="98">
        <v>2.879E-3</v>
      </c>
      <c r="G219" s="94">
        <f t="shared" si="22"/>
        <v>14.692879</v>
      </c>
      <c r="H219" s="72">
        <v>9.5299999999999994</v>
      </c>
      <c r="I219" s="74" t="s">
        <v>5</v>
      </c>
      <c r="J219" s="75">
        <f t="shared" si="21"/>
        <v>9530</v>
      </c>
      <c r="K219" s="72">
        <v>368.11</v>
      </c>
      <c r="L219" s="74" t="s">
        <v>51</v>
      </c>
      <c r="M219" s="71">
        <f t="shared" si="18"/>
        <v>368.11</v>
      </c>
      <c r="N219" s="72">
        <v>32.119999999999997</v>
      </c>
      <c r="O219" s="74" t="s">
        <v>51</v>
      </c>
      <c r="P219" s="71">
        <f t="shared" si="23"/>
        <v>32.119999999999997</v>
      </c>
    </row>
    <row r="220" spans="2:16">
      <c r="B220" s="95">
        <v>130</v>
      </c>
      <c r="C220" s="96" t="s">
        <v>52</v>
      </c>
      <c r="D220" s="70">
        <f t="shared" si="19"/>
        <v>546.21848739495795</v>
      </c>
      <c r="E220" s="97">
        <v>14.28</v>
      </c>
      <c r="F220" s="98">
        <v>2.6770000000000001E-3</v>
      </c>
      <c r="G220" s="94">
        <f t="shared" si="22"/>
        <v>14.282677</v>
      </c>
      <c r="H220" s="72">
        <v>10.71</v>
      </c>
      <c r="I220" s="74" t="s">
        <v>5</v>
      </c>
      <c r="J220" s="75">
        <f t="shared" si="21"/>
        <v>10710</v>
      </c>
      <c r="K220" s="72">
        <v>404.1</v>
      </c>
      <c r="L220" s="74" t="s">
        <v>51</v>
      </c>
      <c r="M220" s="71">
        <f t="shared" si="18"/>
        <v>404.1</v>
      </c>
      <c r="N220" s="72">
        <v>35.520000000000003</v>
      </c>
      <c r="O220" s="74" t="s">
        <v>51</v>
      </c>
      <c r="P220" s="71">
        <f t="shared" si="23"/>
        <v>35.520000000000003</v>
      </c>
    </row>
    <row r="221" spans="2:16">
      <c r="B221" s="95">
        <v>140</v>
      </c>
      <c r="C221" s="96" t="s">
        <v>52</v>
      </c>
      <c r="D221" s="70">
        <f t="shared" si="19"/>
        <v>588.23529411764707</v>
      </c>
      <c r="E221" s="97">
        <v>13.94</v>
      </c>
      <c r="F221" s="98">
        <v>2.5019999999999999E-3</v>
      </c>
      <c r="G221" s="94">
        <f t="shared" si="22"/>
        <v>13.942501999999999</v>
      </c>
      <c r="H221" s="72">
        <v>11.92</v>
      </c>
      <c r="I221" s="74" t="s">
        <v>5</v>
      </c>
      <c r="J221" s="75">
        <f t="shared" si="21"/>
        <v>11920</v>
      </c>
      <c r="K221" s="72">
        <v>438.86</v>
      </c>
      <c r="L221" s="74" t="s">
        <v>51</v>
      </c>
      <c r="M221" s="71">
        <f t="shared" si="18"/>
        <v>438.86</v>
      </c>
      <c r="N221" s="72">
        <v>38.950000000000003</v>
      </c>
      <c r="O221" s="74" t="s">
        <v>51</v>
      </c>
      <c r="P221" s="71">
        <f t="shared" si="23"/>
        <v>38.950000000000003</v>
      </c>
    </row>
    <row r="222" spans="2:16">
      <c r="B222" s="95">
        <v>150</v>
      </c>
      <c r="C222" s="96" t="s">
        <v>52</v>
      </c>
      <c r="D222" s="70">
        <f t="shared" si="19"/>
        <v>630.25210084033608</v>
      </c>
      <c r="E222" s="97">
        <v>13.64</v>
      </c>
      <c r="F222" s="98">
        <v>2.3500000000000001E-3</v>
      </c>
      <c r="G222" s="94">
        <f t="shared" si="22"/>
        <v>13.64235</v>
      </c>
      <c r="H222" s="72">
        <v>13.15</v>
      </c>
      <c r="I222" s="74" t="s">
        <v>5</v>
      </c>
      <c r="J222" s="75">
        <f t="shared" si="21"/>
        <v>13150</v>
      </c>
      <c r="K222" s="72">
        <v>472.52</v>
      </c>
      <c r="L222" s="74" t="s">
        <v>51</v>
      </c>
      <c r="M222" s="71">
        <f t="shared" si="18"/>
        <v>472.52</v>
      </c>
      <c r="N222" s="72">
        <v>42.4</v>
      </c>
      <c r="O222" s="74" t="s">
        <v>51</v>
      </c>
      <c r="P222" s="71">
        <f t="shared" si="23"/>
        <v>42.4</v>
      </c>
    </row>
    <row r="223" spans="2:16">
      <c r="B223" s="95">
        <v>160</v>
      </c>
      <c r="C223" s="96" t="s">
        <v>52</v>
      </c>
      <c r="D223" s="70">
        <f t="shared" si="19"/>
        <v>672.26890756302521</v>
      </c>
      <c r="E223" s="97">
        <v>13.38</v>
      </c>
      <c r="F223" s="98">
        <v>2.215E-3</v>
      </c>
      <c r="G223" s="94">
        <f t="shared" si="22"/>
        <v>13.382215</v>
      </c>
      <c r="H223" s="72">
        <v>14.42</v>
      </c>
      <c r="I223" s="74" t="s">
        <v>5</v>
      </c>
      <c r="J223" s="75">
        <f t="shared" si="21"/>
        <v>14420</v>
      </c>
      <c r="K223" s="72">
        <v>505.2</v>
      </c>
      <c r="L223" s="74" t="s">
        <v>51</v>
      </c>
      <c r="M223" s="71">
        <f t="shared" si="18"/>
        <v>505.2</v>
      </c>
      <c r="N223" s="72">
        <v>45.86</v>
      </c>
      <c r="O223" s="74" t="s">
        <v>51</v>
      </c>
      <c r="P223" s="71">
        <f t="shared" si="23"/>
        <v>45.86</v>
      </c>
    </row>
    <row r="224" spans="2:16">
      <c r="B224" s="95">
        <v>170</v>
      </c>
      <c r="C224" s="96" t="s">
        <v>52</v>
      </c>
      <c r="D224" s="70">
        <f t="shared" si="19"/>
        <v>714.28571428571433</v>
      </c>
      <c r="E224" s="97">
        <v>13.16</v>
      </c>
      <c r="F224" s="98">
        <v>2.0960000000000002E-3</v>
      </c>
      <c r="G224" s="94">
        <f t="shared" si="22"/>
        <v>13.162096</v>
      </c>
      <c r="H224" s="72">
        <v>15.7</v>
      </c>
      <c r="I224" s="74" t="s">
        <v>5</v>
      </c>
      <c r="J224" s="75">
        <f t="shared" si="21"/>
        <v>15700</v>
      </c>
      <c r="K224" s="72">
        <v>536.97</v>
      </c>
      <c r="L224" s="74" t="s">
        <v>51</v>
      </c>
      <c r="M224" s="71">
        <f t="shared" si="18"/>
        <v>536.97</v>
      </c>
      <c r="N224" s="72">
        <v>49.32</v>
      </c>
      <c r="O224" s="74" t="s">
        <v>51</v>
      </c>
      <c r="P224" s="71">
        <f t="shared" si="23"/>
        <v>49.32</v>
      </c>
    </row>
    <row r="225" spans="1:16">
      <c r="B225" s="95">
        <v>180</v>
      </c>
      <c r="C225" s="96" t="s">
        <v>52</v>
      </c>
      <c r="D225" s="70">
        <f t="shared" si="19"/>
        <v>756.30252100840335</v>
      </c>
      <c r="E225" s="97">
        <v>12.97</v>
      </c>
      <c r="F225" s="98">
        <v>1.99E-3</v>
      </c>
      <c r="G225" s="94">
        <f t="shared" si="22"/>
        <v>12.97199</v>
      </c>
      <c r="H225" s="72">
        <v>17.010000000000002</v>
      </c>
      <c r="I225" s="74" t="s">
        <v>5</v>
      </c>
      <c r="J225" s="75">
        <f t="shared" si="21"/>
        <v>17010</v>
      </c>
      <c r="K225" s="72">
        <v>567.9</v>
      </c>
      <c r="L225" s="74" t="s">
        <v>51</v>
      </c>
      <c r="M225" s="71">
        <f t="shared" si="18"/>
        <v>567.9</v>
      </c>
      <c r="N225" s="72">
        <v>52.78</v>
      </c>
      <c r="O225" s="74" t="s">
        <v>51</v>
      </c>
      <c r="P225" s="71">
        <f t="shared" si="23"/>
        <v>52.78</v>
      </c>
    </row>
    <row r="226" spans="1:16">
      <c r="B226" s="95">
        <v>200</v>
      </c>
      <c r="C226" s="96" t="s">
        <v>52</v>
      </c>
      <c r="D226" s="70">
        <f t="shared" si="19"/>
        <v>840.33613445378148</v>
      </c>
      <c r="E226" s="97">
        <v>12.65</v>
      </c>
      <c r="F226" s="98">
        <v>1.807E-3</v>
      </c>
      <c r="G226" s="94">
        <f t="shared" si="22"/>
        <v>12.651807</v>
      </c>
      <c r="H226" s="72">
        <v>19.670000000000002</v>
      </c>
      <c r="I226" s="74" t="s">
        <v>5</v>
      </c>
      <c r="J226" s="75">
        <f t="shared" si="21"/>
        <v>19670</v>
      </c>
      <c r="K226" s="72">
        <v>681.65</v>
      </c>
      <c r="L226" s="74" t="s">
        <v>51</v>
      </c>
      <c r="M226" s="71">
        <f t="shared" si="18"/>
        <v>681.65</v>
      </c>
      <c r="N226" s="72">
        <v>59.68</v>
      </c>
      <c r="O226" s="74" t="s">
        <v>51</v>
      </c>
      <c r="P226" s="71">
        <f t="shared" si="23"/>
        <v>59.68</v>
      </c>
    </row>
    <row r="227" spans="1:16">
      <c r="B227" s="95">
        <v>225</v>
      </c>
      <c r="C227" s="96" t="s">
        <v>52</v>
      </c>
      <c r="D227" s="70">
        <f t="shared" si="19"/>
        <v>945.37815126050418</v>
      </c>
      <c r="E227" s="97">
        <v>12.35</v>
      </c>
      <c r="F227" s="98">
        <v>1.6230000000000001E-3</v>
      </c>
      <c r="G227" s="94">
        <f t="shared" si="22"/>
        <v>12.351623</v>
      </c>
      <c r="H227" s="72">
        <v>23.09</v>
      </c>
      <c r="I227" s="74" t="s">
        <v>5</v>
      </c>
      <c r="J227" s="75">
        <f t="shared" si="21"/>
        <v>23090</v>
      </c>
      <c r="K227" s="72">
        <v>835.41</v>
      </c>
      <c r="L227" s="74" t="s">
        <v>51</v>
      </c>
      <c r="M227" s="71">
        <f t="shared" si="18"/>
        <v>835.41</v>
      </c>
      <c r="N227" s="72">
        <v>68.23</v>
      </c>
      <c r="O227" s="74" t="s">
        <v>51</v>
      </c>
      <c r="P227" s="71">
        <f t="shared" si="23"/>
        <v>68.23</v>
      </c>
    </row>
    <row r="228" spans="1:16">
      <c r="A228" s="4">
        <v>228</v>
      </c>
      <c r="B228" s="95">
        <v>238</v>
      </c>
      <c r="C228" s="96" t="s">
        <v>52</v>
      </c>
      <c r="D228" s="70">
        <f t="shared" si="19"/>
        <v>1000</v>
      </c>
      <c r="E228" s="97">
        <v>12.23</v>
      </c>
      <c r="F228" s="98">
        <v>1.5410000000000001E-3</v>
      </c>
      <c r="G228" s="94">
        <f t="shared" si="22"/>
        <v>12.231541</v>
      </c>
      <c r="H228" s="72">
        <v>24.89</v>
      </c>
      <c r="I228" s="74" t="s">
        <v>5</v>
      </c>
      <c r="J228" s="75">
        <f t="shared" si="21"/>
        <v>24890</v>
      </c>
      <c r="K228" s="72">
        <v>873.6</v>
      </c>
      <c r="L228" s="74" t="s">
        <v>51</v>
      </c>
      <c r="M228" s="71">
        <f t="shared" ref="M228:M283" si="24">K228</f>
        <v>873.6</v>
      </c>
      <c r="N228" s="72">
        <v>72.63</v>
      </c>
      <c r="O228" s="74" t="s">
        <v>51</v>
      </c>
      <c r="P228" s="71">
        <f t="shared" si="23"/>
        <v>72.63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74BC3-E686-4836-8A68-04C756824A35}">
  <dimension ref="A1:Y228"/>
  <sheetViews>
    <sheetView tabSelected="1" zoomScale="70" zoomScaleNormal="70" workbookViewId="0">
      <selection activeCell="C8" sqref="C8"/>
    </sheetView>
  </sheetViews>
  <sheetFormatPr defaultColWidth="9" defaultRowHeight="12"/>
  <cols>
    <col min="1" max="1" width="4.36328125" style="1" customWidth="1"/>
    <col min="2" max="2" width="9.90625" style="1" customWidth="1"/>
    <col min="3" max="3" width="8.6328125" style="1" customWidth="1"/>
    <col min="4" max="4" width="7.7265625" style="1" customWidth="1"/>
    <col min="5" max="6" width="8.90625" style="1" bestFit="1" customWidth="1"/>
    <col min="7" max="7" width="8.90625" style="1" customWidth="1"/>
    <col min="8" max="8" width="6.08984375" style="1" customWidth="1"/>
    <col min="9" max="9" width="5.36328125" style="1" customWidth="1"/>
    <col min="10" max="10" width="7.90625" style="1" customWidth="1"/>
    <col min="11" max="11" width="9.90625" style="1" customWidth="1"/>
    <col min="12" max="12" width="3.7265625" style="1" customWidth="1"/>
    <col min="13" max="13" width="7.453125" style="1" customWidth="1"/>
    <col min="14" max="14" width="6.36328125" style="1" customWidth="1"/>
    <col min="15" max="15" width="3.90625" style="1" customWidth="1"/>
    <col min="16" max="16" width="6.7265625" style="1" customWidth="1"/>
    <col min="17" max="17" width="3.08984375" style="1" customWidth="1"/>
    <col min="18" max="18" width="8" style="5" customWidth="1"/>
    <col min="19" max="19" width="9.6328125" style="55" customWidth="1"/>
    <col min="20" max="20" width="9" style="1"/>
    <col min="21" max="21" width="9.7265625" style="1" customWidth="1"/>
    <col min="22" max="22" width="8.90625" style="1" bestFit="1" customWidth="1"/>
    <col min="23" max="23" width="7.26953125" style="1" customWidth="1"/>
    <col min="24" max="24" width="9.08984375" style="1" customWidth="1"/>
    <col min="25" max="25" width="5.63281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03"/>
      <c r="T1" s="25"/>
      <c r="U1" s="25"/>
      <c r="V1" s="25"/>
      <c r="W1" s="25"/>
      <c r="X1" s="25"/>
      <c r="Y1" s="25"/>
    </row>
    <row r="2" spans="1:25" ht="19">
      <c r="A2" s="1">
        <v>2</v>
      </c>
      <c r="B2" s="6" t="s">
        <v>6</v>
      </c>
      <c r="F2" s="7"/>
      <c r="G2" s="7"/>
      <c r="L2" s="5" t="s">
        <v>55</v>
      </c>
      <c r="M2" s="8"/>
      <c r="N2" s="9" t="s">
        <v>7</v>
      </c>
      <c r="R2" s="46"/>
      <c r="S2" s="110"/>
      <c r="T2" s="25"/>
      <c r="U2" s="46"/>
      <c r="V2" s="111"/>
      <c r="W2" s="25"/>
      <c r="X2" s="25"/>
      <c r="Y2" s="25"/>
    </row>
    <row r="3" spans="1:25">
      <c r="A3" s="4">
        <v>3</v>
      </c>
      <c r="B3" s="12" t="s">
        <v>8</v>
      </c>
      <c r="C3" s="13" t="s">
        <v>9</v>
      </c>
      <c r="E3" s="12" t="s">
        <v>63</v>
      </c>
      <c r="F3" s="115"/>
      <c r="G3" s="14" t="s">
        <v>10</v>
      </c>
      <c r="H3" s="14"/>
      <c r="I3" s="14"/>
      <c r="K3" s="15"/>
      <c r="L3" s="5" t="s">
        <v>56</v>
      </c>
      <c r="M3" s="16"/>
      <c r="N3" s="9" t="s">
        <v>57</v>
      </c>
      <c r="O3" s="9"/>
      <c r="R3" s="25"/>
      <c r="S3" s="25"/>
      <c r="T3" s="25"/>
      <c r="U3" s="46"/>
      <c r="V3" s="104"/>
      <c r="W3" s="105"/>
      <c r="X3" s="25"/>
      <c r="Y3" s="25"/>
    </row>
    <row r="4" spans="1:25">
      <c r="A4" s="4">
        <v>4</v>
      </c>
      <c r="B4" s="12" t="s">
        <v>58</v>
      </c>
      <c r="C4" s="20">
        <v>92</v>
      </c>
      <c r="D4" s="21"/>
      <c r="F4" s="14" t="s">
        <v>4</v>
      </c>
      <c r="G4" s="14" t="s">
        <v>4</v>
      </c>
      <c r="H4" s="14" t="s">
        <v>11</v>
      </c>
      <c r="I4" s="14" t="s">
        <v>1</v>
      </c>
      <c r="J4" s="9"/>
      <c r="K4" s="22" t="s">
        <v>12</v>
      </c>
      <c r="L4" s="9"/>
      <c r="M4" s="9"/>
      <c r="N4" s="9"/>
      <c r="O4" s="9"/>
      <c r="R4" s="46"/>
      <c r="S4" s="23"/>
      <c r="T4" s="25"/>
      <c r="U4" s="25"/>
      <c r="V4" s="112"/>
      <c r="W4" s="25"/>
      <c r="X4" s="25"/>
      <c r="Y4" s="25"/>
    </row>
    <row r="5" spans="1:25">
      <c r="A5" s="1">
        <v>5</v>
      </c>
      <c r="B5" s="12" t="s">
        <v>13</v>
      </c>
      <c r="C5" s="20">
        <v>238</v>
      </c>
      <c r="D5" s="21" t="s">
        <v>14</v>
      </c>
      <c r="F5" s="14" t="s">
        <v>0</v>
      </c>
      <c r="G5" s="14" t="s">
        <v>15</v>
      </c>
      <c r="H5" s="14" t="s">
        <v>16</v>
      </c>
      <c r="I5" s="14" t="s">
        <v>16</v>
      </c>
      <c r="J5" s="24" t="s">
        <v>17</v>
      </c>
      <c r="K5" s="5" t="s">
        <v>18</v>
      </c>
      <c r="L5" s="14"/>
      <c r="M5" s="14"/>
      <c r="N5" s="9"/>
      <c r="O5" s="15" t="s">
        <v>62</v>
      </c>
      <c r="P5" s="1" t="str">
        <f ca="1">RIGHT(CELL("filename",A1),LEN(CELL("filename",A1))-FIND("]",CELL("filename",A1)))</f>
        <v>old238U_Fe(Te,Se)</v>
      </c>
      <c r="R5" s="46"/>
      <c r="S5" s="23"/>
      <c r="T5" s="106"/>
      <c r="U5" s="103"/>
      <c r="V5" s="85"/>
      <c r="W5" s="25"/>
      <c r="X5" s="25"/>
      <c r="Y5" s="25"/>
    </row>
    <row r="6" spans="1:25">
      <c r="A6" s="4">
        <v>6</v>
      </c>
      <c r="B6" s="12" t="s">
        <v>19</v>
      </c>
      <c r="C6" s="26" t="s">
        <v>81</v>
      </c>
      <c r="D6" s="21" t="s">
        <v>20</v>
      </c>
      <c r="F6" s="27" t="s">
        <v>71</v>
      </c>
      <c r="G6" s="28">
        <v>26</v>
      </c>
      <c r="H6" s="28">
        <v>50</v>
      </c>
      <c r="I6" s="29">
        <v>35.1</v>
      </c>
      <c r="J6" s="4">
        <v>1</v>
      </c>
      <c r="K6" s="30">
        <v>66.977000000000004</v>
      </c>
      <c r="L6" s="22" t="s">
        <v>59</v>
      </c>
      <c r="M6" s="9"/>
      <c r="N6" s="9"/>
      <c r="O6" s="15" t="s">
        <v>61</v>
      </c>
      <c r="P6" s="113" t="s">
        <v>73</v>
      </c>
      <c r="R6" s="46"/>
      <c r="S6" s="23"/>
      <c r="T6" s="58"/>
      <c r="U6" s="103"/>
      <c r="V6" s="85"/>
      <c r="W6" s="25"/>
      <c r="X6" s="25"/>
      <c r="Y6" s="25"/>
    </row>
    <row r="7" spans="1:25">
      <c r="A7" s="1">
        <v>7</v>
      </c>
      <c r="B7" s="31"/>
      <c r="C7" s="26" t="s">
        <v>81</v>
      </c>
      <c r="F7" s="32" t="s">
        <v>82</v>
      </c>
      <c r="G7" s="33">
        <v>52</v>
      </c>
      <c r="H7" s="33">
        <v>25</v>
      </c>
      <c r="I7" s="34">
        <v>40.090000000000003</v>
      </c>
      <c r="J7" s="4">
        <v>2</v>
      </c>
      <c r="K7" s="35">
        <v>669.77</v>
      </c>
      <c r="L7" s="22" t="s">
        <v>60</v>
      </c>
      <c r="M7" s="9"/>
      <c r="N7" s="9"/>
      <c r="O7" s="9"/>
      <c r="R7" s="46"/>
      <c r="S7" s="23"/>
      <c r="T7" s="25"/>
      <c r="U7" s="103"/>
      <c r="V7" s="85"/>
      <c r="W7" s="25"/>
      <c r="X7" s="36"/>
      <c r="Y7" s="25"/>
    </row>
    <row r="8" spans="1:25">
      <c r="A8" s="1">
        <v>8</v>
      </c>
      <c r="B8" s="12" t="s">
        <v>21</v>
      </c>
      <c r="C8" s="37">
        <v>6.6978999999999997</v>
      </c>
      <c r="D8" s="38" t="s">
        <v>2</v>
      </c>
      <c r="F8" s="32" t="s">
        <v>83</v>
      </c>
      <c r="G8" s="33">
        <v>34</v>
      </c>
      <c r="H8" s="33">
        <v>25</v>
      </c>
      <c r="I8" s="34">
        <v>24.81</v>
      </c>
      <c r="J8" s="4">
        <v>3</v>
      </c>
      <c r="K8" s="35">
        <v>669.77</v>
      </c>
      <c r="L8" s="22" t="s">
        <v>22</v>
      </c>
      <c r="M8" s="9"/>
      <c r="N8" s="9"/>
      <c r="O8" s="9"/>
      <c r="R8" s="46"/>
      <c r="S8" s="23"/>
      <c r="T8" s="25"/>
      <c r="U8" s="103"/>
      <c r="V8" s="86"/>
      <c r="W8" s="25"/>
      <c r="X8" s="40"/>
      <c r="Y8" s="107"/>
    </row>
    <row r="9" spans="1:25">
      <c r="A9" s="1">
        <v>9</v>
      </c>
      <c r="B9" s="31"/>
      <c r="C9" s="37">
        <v>5.0694999999999996E+22</v>
      </c>
      <c r="D9" s="21" t="s">
        <v>3</v>
      </c>
      <c r="F9" s="32"/>
      <c r="G9" s="33"/>
      <c r="H9" s="33"/>
      <c r="I9" s="34"/>
      <c r="J9" s="4">
        <v>4</v>
      </c>
      <c r="K9" s="35">
        <v>1</v>
      </c>
      <c r="L9" s="22" t="s">
        <v>23</v>
      </c>
      <c r="M9" s="9"/>
      <c r="N9" s="9"/>
      <c r="O9" s="9"/>
      <c r="R9" s="46"/>
      <c r="S9" s="41"/>
      <c r="T9" s="108"/>
      <c r="U9" s="103"/>
      <c r="V9" s="86"/>
      <c r="W9" s="25"/>
      <c r="X9" s="40"/>
      <c r="Y9" s="107"/>
    </row>
    <row r="10" spans="1:25">
      <c r="A10" s="1">
        <v>10</v>
      </c>
      <c r="B10" s="12" t="s">
        <v>24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25</v>
      </c>
      <c r="M10" s="9"/>
      <c r="N10" s="9"/>
      <c r="O10" s="9"/>
      <c r="R10" s="46"/>
      <c r="S10" s="41"/>
      <c r="T10" s="58"/>
      <c r="U10" s="103"/>
      <c r="V10" s="86"/>
      <c r="W10" s="25"/>
      <c r="X10" s="40"/>
      <c r="Y10" s="107"/>
    </row>
    <row r="11" spans="1:25">
      <c r="A11" s="1">
        <v>11</v>
      </c>
      <c r="C11" s="43" t="s">
        <v>26</v>
      </c>
      <c r="D11" s="7" t="s">
        <v>27</v>
      </c>
      <c r="F11" s="32"/>
      <c r="G11" s="33"/>
      <c r="H11" s="33"/>
      <c r="I11" s="34"/>
      <c r="J11" s="4">
        <v>6</v>
      </c>
      <c r="K11" s="35">
        <v>1000</v>
      </c>
      <c r="L11" s="22" t="s">
        <v>28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29</v>
      </c>
      <c r="C12" s="44">
        <v>20</v>
      </c>
      <c r="D12" s="45">
        <f>$C$5/100</f>
        <v>2.38</v>
      </c>
      <c r="E12" s="21" t="s">
        <v>54</v>
      </c>
      <c r="F12" s="32"/>
      <c r="G12" s="33"/>
      <c r="H12" s="33"/>
      <c r="I12" s="34"/>
      <c r="J12" s="4">
        <v>7</v>
      </c>
      <c r="K12" s="35">
        <v>132.12</v>
      </c>
      <c r="L12" s="22" t="s">
        <v>30</v>
      </c>
      <c r="M12" s="9"/>
      <c r="R12" s="46"/>
      <c r="S12" s="47"/>
      <c r="T12" s="25"/>
      <c r="U12" s="25"/>
      <c r="V12" s="81"/>
      <c r="W12" s="81"/>
      <c r="X12" s="81"/>
      <c r="Y12" s="25"/>
    </row>
    <row r="13" spans="1:25">
      <c r="A13" s="1">
        <v>13</v>
      </c>
      <c r="B13" s="5" t="s">
        <v>31</v>
      </c>
      <c r="C13" s="48">
        <v>228</v>
      </c>
      <c r="D13" s="45">
        <f>$C$5*1000000</f>
        <v>238000000</v>
      </c>
      <c r="E13" s="21" t="s">
        <v>53</v>
      </c>
      <c r="F13" s="49"/>
      <c r="G13" s="50"/>
      <c r="H13" s="50"/>
      <c r="I13" s="51"/>
      <c r="J13" s="4">
        <v>8</v>
      </c>
      <c r="K13" s="52">
        <v>3.6533000000000003E-2</v>
      </c>
      <c r="L13" s="22" t="s">
        <v>32</v>
      </c>
      <c r="R13" s="46"/>
      <c r="S13" s="47"/>
      <c r="T13" s="25"/>
      <c r="U13" s="46"/>
      <c r="V13" s="81"/>
      <c r="W13" s="81"/>
      <c r="X13" s="39"/>
      <c r="Y13" s="25"/>
    </row>
    <row r="14" spans="1:25" ht="13">
      <c r="A14" s="1">
        <v>14</v>
      </c>
      <c r="B14" s="5" t="s">
        <v>64</v>
      </c>
      <c r="C14" s="78"/>
      <c r="D14" s="21" t="s">
        <v>65</v>
      </c>
      <c r="E14" s="25"/>
      <c r="F14" s="25"/>
      <c r="G14" s="25"/>
      <c r="H14" s="80">
        <f>SUM(H6:H13)</f>
        <v>100</v>
      </c>
      <c r="I14" s="80">
        <f>SUM(I6:I13)</f>
        <v>100</v>
      </c>
      <c r="J14" s="4">
        <v>0</v>
      </c>
      <c r="K14" s="53" t="s">
        <v>33</v>
      </c>
      <c r="L14" s="54"/>
      <c r="N14" s="43"/>
      <c r="O14" s="43"/>
      <c r="P14" s="43"/>
      <c r="R14" s="46"/>
      <c r="S14" s="47"/>
      <c r="T14" s="25"/>
      <c r="U14" s="46"/>
      <c r="V14" s="83"/>
      <c r="W14" s="83"/>
      <c r="X14" s="109"/>
      <c r="Y14" s="25"/>
    </row>
    <row r="15" spans="1:25" ht="13">
      <c r="A15" s="1">
        <v>15</v>
      </c>
      <c r="B15" s="5" t="s">
        <v>66</v>
      </c>
      <c r="C15" s="79"/>
      <c r="D15" s="77" t="s">
        <v>67</v>
      </c>
      <c r="E15" s="87"/>
      <c r="F15" s="87"/>
      <c r="G15" s="87"/>
      <c r="H15" s="58"/>
      <c r="I15" s="58"/>
      <c r="J15" s="88"/>
      <c r="K15" s="59"/>
      <c r="L15" s="60"/>
      <c r="M15" s="88"/>
      <c r="N15" s="21"/>
      <c r="O15" s="21"/>
      <c r="P15" s="88"/>
      <c r="R15" s="46"/>
      <c r="S15" s="47"/>
      <c r="T15" s="25"/>
      <c r="U15" s="25"/>
      <c r="V15" s="84"/>
      <c r="W15" s="84"/>
      <c r="X15" s="40"/>
      <c r="Y15" s="25"/>
    </row>
    <row r="16" spans="1:25">
      <c r="A16" s="1">
        <v>16</v>
      </c>
      <c r="B16" s="21"/>
      <c r="C16" s="56"/>
      <c r="D16" s="57"/>
      <c r="F16" s="61" t="s">
        <v>34</v>
      </c>
      <c r="G16" s="87"/>
      <c r="H16" s="62"/>
      <c r="I16" s="58"/>
      <c r="J16" s="89"/>
      <c r="K16" s="59"/>
      <c r="L16" s="60"/>
      <c r="M16" s="21"/>
      <c r="N16" s="21"/>
      <c r="O16" s="21"/>
      <c r="P16" s="21"/>
      <c r="R16" s="46"/>
      <c r="S16" s="47"/>
      <c r="T16" s="25"/>
      <c r="U16" s="25"/>
      <c r="V16" s="84"/>
      <c r="W16" s="84"/>
      <c r="X16" s="40"/>
      <c r="Y16" s="25"/>
    </row>
    <row r="17" spans="1:16">
      <c r="A17" s="1">
        <v>17</v>
      </c>
      <c r="B17" s="63" t="s">
        <v>35</v>
      </c>
      <c r="C17" s="11"/>
      <c r="D17" s="10"/>
      <c r="E17" s="63" t="s">
        <v>36</v>
      </c>
      <c r="F17" s="64" t="s">
        <v>37</v>
      </c>
      <c r="G17" s="65" t="s">
        <v>38</v>
      </c>
      <c r="H17" s="63" t="s">
        <v>39</v>
      </c>
      <c r="I17" s="11"/>
      <c r="J17" s="10"/>
      <c r="K17" s="63" t="s">
        <v>40</v>
      </c>
      <c r="L17" s="66"/>
      <c r="M17" s="67"/>
      <c r="N17" s="63" t="s">
        <v>41</v>
      </c>
      <c r="O17" s="11"/>
      <c r="P17" s="10"/>
    </row>
    <row r="18" spans="1:16">
      <c r="A18" s="1">
        <v>18</v>
      </c>
      <c r="B18" s="68" t="s">
        <v>42</v>
      </c>
      <c r="C18" s="25"/>
      <c r="D18" s="114" t="s">
        <v>43</v>
      </c>
      <c r="E18" s="118" t="s">
        <v>44</v>
      </c>
      <c r="F18" s="119"/>
      <c r="G18" s="120"/>
      <c r="H18" s="68" t="s">
        <v>45</v>
      </c>
      <c r="I18" s="25"/>
      <c r="J18" s="114" t="s">
        <v>46</v>
      </c>
      <c r="K18" s="68" t="s">
        <v>47</v>
      </c>
      <c r="L18" s="69"/>
      <c r="M18" s="114" t="s">
        <v>46</v>
      </c>
      <c r="N18" s="68" t="s">
        <v>47</v>
      </c>
      <c r="O18" s="25"/>
      <c r="P18" s="114" t="s">
        <v>46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90">
        <v>2.5</v>
      </c>
      <c r="C20" s="91" t="s">
        <v>48</v>
      </c>
      <c r="D20" s="101">
        <f>B20/1000/$C$5</f>
        <v>1.0504201680672269E-5</v>
      </c>
      <c r="E20" s="92">
        <v>0.13</v>
      </c>
      <c r="F20" s="93">
        <v>1.827</v>
      </c>
      <c r="G20" s="94">
        <f>E20+F20</f>
        <v>1.9569999999999999</v>
      </c>
      <c r="H20" s="90">
        <v>32</v>
      </c>
      <c r="I20" s="91" t="s">
        <v>49</v>
      </c>
      <c r="J20" s="76">
        <f>H20/1000/10</f>
        <v>3.2000000000000002E-3</v>
      </c>
      <c r="K20" s="90">
        <v>15</v>
      </c>
      <c r="L20" s="91" t="s">
        <v>49</v>
      </c>
      <c r="M20" s="76">
        <f t="shared" ref="M20:M83" si="0">K20/1000/10</f>
        <v>1.5E-3</v>
      </c>
      <c r="N20" s="90">
        <v>11</v>
      </c>
      <c r="O20" s="91" t="s">
        <v>49</v>
      </c>
      <c r="P20" s="76">
        <f t="shared" ref="P20:P83" si="1">N20/1000/10</f>
        <v>1.0999999999999998E-3</v>
      </c>
    </row>
    <row r="21" spans="1:16">
      <c r="B21" s="95">
        <v>2.75</v>
      </c>
      <c r="C21" s="96" t="s">
        <v>48</v>
      </c>
      <c r="D21" s="82">
        <f t="shared" ref="D21:D84" si="2">B21/1000/$C$5</f>
        <v>1.1554621848739495E-5</v>
      </c>
      <c r="E21" s="97">
        <v>0.1363</v>
      </c>
      <c r="F21" s="98">
        <v>1.921</v>
      </c>
      <c r="G21" s="94">
        <f t="shared" ref="G21:G84" si="3">E21+F21</f>
        <v>2.0573000000000001</v>
      </c>
      <c r="H21" s="95">
        <v>34</v>
      </c>
      <c r="I21" s="96" t="s">
        <v>49</v>
      </c>
      <c r="J21" s="70">
        <f t="shared" ref="J21:J84" si="4">H21/1000/10</f>
        <v>3.4000000000000002E-3</v>
      </c>
      <c r="K21" s="95">
        <v>15</v>
      </c>
      <c r="L21" s="96" t="s">
        <v>49</v>
      </c>
      <c r="M21" s="70">
        <f t="shared" si="0"/>
        <v>1.5E-3</v>
      </c>
      <c r="N21" s="95">
        <v>11</v>
      </c>
      <c r="O21" s="96" t="s">
        <v>49</v>
      </c>
      <c r="P21" s="70">
        <f t="shared" si="1"/>
        <v>1.0999999999999998E-3</v>
      </c>
    </row>
    <row r="22" spans="1:16">
      <c r="B22" s="95">
        <v>3</v>
      </c>
      <c r="C22" s="96" t="s">
        <v>48</v>
      </c>
      <c r="D22" s="82">
        <f t="shared" si="2"/>
        <v>1.2605042016806723E-5</v>
      </c>
      <c r="E22" s="97">
        <v>0.1424</v>
      </c>
      <c r="F22" s="98">
        <v>2.0089999999999999</v>
      </c>
      <c r="G22" s="94">
        <f t="shared" si="3"/>
        <v>2.1513999999999998</v>
      </c>
      <c r="H22" s="95">
        <v>35</v>
      </c>
      <c r="I22" s="96" t="s">
        <v>49</v>
      </c>
      <c r="J22" s="70">
        <f t="shared" si="4"/>
        <v>3.5000000000000005E-3</v>
      </c>
      <c r="K22" s="95">
        <v>16</v>
      </c>
      <c r="L22" s="96" t="s">
        <v>49</v>
      </c>
      <c r="M22" s="70">
        <f t="shared" si="0"/>
        <v>1.6000000000000001E-3</v>
      </c>
      <c r="N22" s="95">
        <v>12</v>
      </c>
      <c r="O22" s="96" t="s">
        <v>49</v>
      </c>
      <c r="P22" s="70">
        <f t="shared" si="1"/>
        <v>1.2000000000000001E-3</v>
      </c>
    </row>
    <row r="23" spans="1:16">
      <c r="B23" s="95">
        <v>3.25</v>
      </c>
      <c r="C23" s="96" t="s">
        <v>48</v>
      </c>
      <c r="D23" s="82">
        <f t="shared" si="2"/>
        <v>1.3655462184873949E-5</v>
      </c>
      <c r="E23" s="97">
        <v>0.1482</v>
      </c>
      <c r="F23" s="98">
        <v>2.0939999999999999</v>
      </c>
      <c r="G23" s="94">
        <f t="shared" si="3"/>
        <v>2.2422</v>
      </c>
      <c r="H23" s="95">
        <v>36</v>
      </c>
      <c r="I23" s="96" t="s">
        <v>49</v>
      </c>
      <c r="J23" s="70">
        <f t="shared" si="4"/>
        <v>3.5999999999999999E-3</v>
      </c>
      <c r="K23" s="95">
        <v>16</v>
      </c>
      <c r="L23" s="96" t="s">
        <v>49</v>
      </c>
      <c r="M23" s="70">
        <f t="shared" si="0"/>
        <v>1.6000000000000001E-3</v>
      </c>
      <c r="N23" s="95">
        <v>12</v>
      </c>
      <c r="O23" s="96" t="s">
        <v>49</v>
      </c>
      <c r="P23" s="70">
        <f t="shared" si="1"/>
        <v>1.2000000000000001E-3</v>
      </c>
    </row>
    <row r="24" spans="1:16">
      <c r="B24" s="95">
        <v>3.5</v>
      </c>
      <c r="C24" s="96" t="s">
        <v>48</v>
      </c>
      <c r="D24" s="82">
        <f t="shared" si="2"/>
        <v>1.4705882352941177E-5</v>
      </c>
      <c r="E24" s="97">
        <v>0.15379999999999999</v>
      </c>
      <c r="F24" s="98">
        <v>2.1739999999999999</v>
      </c>
      <c r="G24" s="94">
        <f t="shared" si="3"/>
        <v>2.3277999999999999</v>
      </c>
      <c r="H24" s="95">
        <v>37</v>
      </c>
      <c r="I24" s="96" t="s">
        <v>49</v>
      </c>
      <c r="J24" s="70">
        <f t="shared" si="4"/>
        <v>3.6999999999999997E-3</v>
      </c>
      <c r="K24" s="95">
        <v>17</v>
      </c>
      <c r="L24" s="96" t="s">
        <v>49</v>
      </c>
      <c r="M24" s="70">
        <f t="shared" si="0"/>
        <v>1.7000000000000001E-3</v>
      </c>
      <c r="N24" s="95">
        <v>12</v>
      </c>
      <c r="O24" s="96" t="s">
        <v>49</v>
      </c>
      <c r="P24" s="70">
        <f t="shared" si="1"/>
        <v>1.2000000000000001E-3</v>
      </c>
    </row>
    <row r="25" spans="1:16">
      <c r="B25" s="95">
        <v>3.75</v>
      </c>
      <c r="C25" s="96" t="s">
        <v>48</v>
      </c>
      <c r="D25" s="82">
        <f t="shared" si="2"/>
        <v>1.5756302521008403E-5</v>
      </c>
      <c r="E25" s="97">
        <v>0.15920000000000001</v>
      </c>
      <c r="F25" s="98">
        <v>2.2519999999999998</v>
      </c>
      <c r="G25" s="94">
        <f t="shared" si="3"/>
        <v>2.4112</v>
      </c>
      <c r="H25" s="95">
        <v>39</v>
      </c>
      <c r="I25" s="96" t="s">
        <v>49</v>
      </c>
      <c r="J25" s="70">
        <f t="shared" si="4"/>
        <v>3.8999999999999998E-3</v>
      </c>
      <c r="K25" s="95">
        <v>17</v>
      </c>
      <c r="L25" s="96" t="s">
        <v>49</v>
      </c>
      <c r="M25" s="70">
        <f t="shared" si="0"/>
        <v>1.7000000000000001E-3</v>
      </c>
      <c r="N25" s="95">
        <v>13</v>
      </c>
      <c r="O25" s="96" t="s">
        <v>49</v>
      </c>
      <c r="P25" s="70">
        <f t="shared" si="1"/>
        <v>1.2999999999999999E-3</v>
      </c>
    </row>
    <row r="26" spans="1:16">
      <c r="B26" s="95">
        <v>4</v>
      </c>
      <c r="C26" s="96" t="s">
        <v>48</v>
      </c>
      <c r="D26" s="82">
        <f t="shared" si="2"/>
        <v>1.6806722689075631E-5</v>
      </c>
      <c r="E26" s="97">
        <v>0.16439999999999999</v>
      </c>
      <c r="F26" s="98">
        <v>2.3260000000000001</v>
      </c>
      <c r="G26" s="94">
        <f t="shared" si="3"/>
        <v>2.4904000000000002</v>
      </c>
      <c r="H26" s="95">
        <v>40</v>
      </c>
      <c r="I26" s="96" t="s">
        <v>49</v>
      </c>
      <c r="J26" s="70">
        <f t="shared" si="4"/>
        <v>4.0000000000000001E-3</v>
      </c>
      <c r="K26" s="95">
        <v>18</v>
      </c>
      <c r="L26" s="96" t="s">
        <v>49</v>
      </c>
      <c r="M26" s="70">
        <f t="shared" si="0"/>
        <v>1.8E-3</v>
      </c>
      <c r="N26" s="95">
        <v>13</v>
      </c>
      <c r="O26" s="96" t="s">
        <v>49</v>
      </c>
      <c r="P26" s="70">
        <f t="shared" si="1"/>
        <v>1.2999999999999999E-3</v>
      </c>
    </row>
    <row r="27" spans="1:16">
      <c r="B27" s="95">
        <v>4.5</v>
      </c>
      <c r="C27" s="96" t="s">
        <v>48</v>
      </c>
      <c r="D27" s="82">
        <f t="shared" si="2"/>
        <v>1.8907563025210083E-5</v>
      </c>
      <c r="E27" s="97">
        <v>0.17430000000000001</v>
      </c>
      <c r="F27" s="98">
        <v>2.4660000000000002</v>
      </c>
      <c r="G27" s="94">
        <f t="shared" si="3"/>
        <v>2.6403000000000003</v>
      </c>
      <c r="H27" s="95">
        <v>42</v>
      </c>
      <c r="I27" s="96" t="s">
        <v>49</v>
      </c>
      <c r="J27" s="70">
        <f t="shared" si="4"/>
        <v>4.2000000000000006E-3</v>
      </c>
      <c r="K27" s="95">
        <v>19</v>
      </c>
      <c r="L27" s="96" t="s">
        <v>49</v>
      </c>
      <c r="M27" s="70">
        <f t="shared" si="0"/>
        <v>1.9E-3</v>
      </c>
      <c r="N27" s="95">
        <v>14</v>
      </c>
      <c r="O27" s="96" t="s">
        <v>49</v>
      </c>
      <c r="P27" s="70">
        <f t="shared" si="1"/>
        <v>1.4E-3</v>
      </c>
    </row>
    <row r="28" spans="1:16">
      <c r="B28" s="95">
        <v>5</v>
      </c>
      <c r="C28" s="96" t="s">
        <v>48</v>
      </c>
      <c r="D28" s="82">
        <f t="shared" si="2"/>
        <v>2.1008403361344538E-5</v>
      </c>
      <c r="E28" s="97">
        <v>0.18379999999999999</v>
      </c>
      <c r="F28" s="98">
        <v>2.597</v>
      </c>
      <c r="G28" s="94">
        <f t="shared" si="3"/>
        <v>2.7808000000000002</v>
      </c>
      <c r="H28" s="95">
        <v>44</v>
      </c>
      <c r="I28" s="96" t="s">
        <v>49</v>
      </c>
      <c r="J28" s="70">
        <f t="shared" si="4"/>
        <v>4.3999999999999994E-3</v>
      </c>
      <c r="K28" s="95">
        <v>20</v>
      </c>
      <c r="L28" s="96" t="s">
        <v>49</v>
      </c>
      <c r="M28" s="70">
        <f t="shared" si="0"/>
        <v>2E-3</v>
      </c>
      <c r="N28" s="95">
        <v>14</v>
      </c>
      <c r="O28" s="96" t="s">
        <v>49</v>
      </c>
      <c r="P28" s="70">
        <f t="shared" si="1"/>
        <v>1.4E-3</v>
      </c>
    </row>
    <row r="29" spans="1:16">
      <c r="B29" s="95">
        <v>5.5</v>
      </c>
      <c r="C29" s="96" t="s">
        <v>48</v>
      </c>
      <c r="D29" s="82">
        <f t="shared" si="2"/>
        <v>2.3109243697478991E-5</v>
      </c>
      <c r="E29" s="97">
        <v>0.19270000000000001</v>
      </c>
      <c r="F29" s="98">
        <v>2.72</v>
      </c>
      <c r="G29" s="94">
        <f t="shared" si="3"/>
        <v>2.9127000000000001</v>
      </c>
      <c r="H29" s="95">
        <v>46</v>
      </c>
      <c r="I29" s="96" t="s">
        <v>49</v>
      </c>
      <c r="J29" s="70">
        <f t="shared" si="4"/>
        <v>4.5999999999999999E-3</v>
      </c>
      <c r="K29" s="95">
        <v>20</v>
      </c>
      <c r="L29" s="96" t="s">
        <v>49</v>
      </c>
      <c r="M29" s="70">
        <f t="shared" si="0"/>
        <v>2E-3</v>
      </c>
      <c r="N29" s="95">
        <v>15</v>
      </c>
      <c r="O29" s="96" t="s">
        <v>49</v>
      </c>
      <c r="P29" s="70">
        <f t="shared" si="1"/>
        <v>1.5E-3</v>
      </c>
    </row>
    <row r="30" spans="1:16">
      <c r="B30" s="95">
        <v>6</v>
      </c>
      <c r="C30" s="96" t="s">
        <v>48</v>
      </c>
      <c r="D30" s="82">
        <f t="shared" si="2"/>
        <v>2.5210084033613446E-5</v>
      </c>
      <c r="E30" s="97">
        <v>0.20130000000000001</v>
      </c>
      <c r="F30" s="98">
        <v>2.835</v>
      </c>
      <c r="G30" s="94">
        <f t="shared" si="3"/>
        <v>3.0362999999999998</v>
      </c>
      <c r="H30" s="95">
        <v>47</v>
      </c>
      <c r="I30" s="96" t="s">
        <v>49</v>
      </c>
      <c r="J30" s="70">
        <f t="shared" si="4"/>
        <v>4.7000000000000002E-3</v>
      </c>
      <c r="K30" s="95">
        <v>21</v>
      </c>
      <c r="L30" s="96" t="s">
        <v>49</v>
      </c>
      <c r="M30" s="70">
        <f t="shared" si="0"/>
        <v>2.1000000000000003E-3</v>
      </c>
      <c r="N30" s="95">
        <v>15</v>
      </c>
      <c r="O30" s="96" t="s">
        <v>49</v>
      </c>
      <c r="P30" s="70">
        <f t="shared" si="1"/>
        <v>1.5E-3</v>
      </c>
    </row>
    <row r="31" spans="1:16">
      <c r="B31" s="95">
        <v>6.5</v>
      </c>
      <c r="C31" s="96" t="s">
        <v>48</v>
      </c>
      <c r="D31" s="82">
        <f t="shared" si="2"/>
        <v>2.7310924369747898E-5</v>
      </c>
      <c r="E31" s="97">
        <v>0.20949999999999999</v>
      </c>
      <c r="F31" s="98">
        <v>2.9449999999999998</v>
      </c>
      <c r="G31" s="94">
        <f t="shared" si="3"/>
        <v>3.1544999999999996</v>
      </c>
      <c r="H31" s="95">
        <v>49</v>
      </c>
      <c r="I31" s="96" t="s">
        <v>49</v>
      </c>
      <c r="J31" s="70">
        <f t="shared" si="4"/>
        <v>4.8999999999999998E-3</v>
      </c>
      <c r="K31" s="95">
        <v>22</v>
      </c>
      <c r="L31" s="96" t="s">
        <v>49</v>
      </c>
      <c r="M31" s="70">
        <f t="shared" si="0"/>
        <v>2.1999999999999997E-3</v>
      </c>
      <c r="N31" s="95">
        <v>16</v>
      </c>
      <c r="O31" s="96" t="s">
        <v>49</v>
      </c>
      <c r="P31" s="70">
        <f t="shared" si="1"/>
        <v>1.6000000000000001E-3</v>
      </c>
    </row>
    <row r="32" spans="1:16">
      <c r="B32" s="95">
        <v>7</v>
      </c>
      <c r="C32" s="96" t="s">
        <v>48</v>
      </c>
      <c r="D32" s="82">
        <f t="shared" si="2"/>
        <v>2.9411764705882354E-5</v>
      </c>
      <c r="E32" s="97">
        <v>0.21740000000000001</v>
      </c>
      <c r="F32" s="98">
        <v>3.0489999999999999</v>
      </c>
      <c r="G32" s="94">
        <f t="shared" si="3"/>
        <v>3.2664</v>
      </c>
      <c r="H32" s="95">
        <v>51</v>
      </c>
      <c r="I32" s="96" t="s">
        <v>49</v>
      </c>
      <c r="J32" s="70">
        <f t="shared" si="4"/>
        <v>5.0999999999999995E-3</v>
      </c>
      <c r="K32" s="95">
        <v>23</v>
      </c>
      <c r="L32" s="96" t="s">
        <v>49</v>
      </c>
      <c r="M32" s="70">
        <f t="shared" si="0"/>
        <v>2.3E-3</v>
      </c>
      <c r="N32" s="95">
        <v>16</v>
      </c>
      <c r="O32" s="96" t="s">
        <v>49</v>
      </c>
      <c r="P32" s="70">
        <f t="shared" si="1"/>
        <v>1.6000000000000001E-3</v>
      </c>
    </row>
    <row r="33" spans="2:16">
      <c r="B33" s="95">
        <v>8</v>
      </c>
      <c r="C33" s="96" t="s">
        <v>48</v>
      </c>
      <c r="D33" s="82">
        <f t="shared" si="2"/>
        <v>3.3613445378151261E-5</v>
      </c>
      <c r="E33" s="97">
        <v>0.23250000000000001</v>
      </c>
      <c r="F33" s="98">
        <v>3.2440000000000002</v>
      </c>
      <c r="G33" s="94">
        <f t="shared" si="3"/>
        <v>3.4765000000000001</v>
      </c>
      <c r="H33" s="95">
        <v>54</v>
      </c>
      <c r="I33" s="96" t="s">
        <v>49</v>
      </c>
      <c r="J33" s="70">
        <f t="shared" si="4"/>
        <v>5.4000000000000003E-3</v>
      </c>
      <c r="K33" s="95">
        <v>24</v>
      </c>
      <c r="L33" s="96" t="s">
        <v>49</v>
      </c>
      <c r="M33" s="70">
        <f t="shared" si="0"/>
        <v>2.4000000000000002E-3</v>
      </c>
      <c r="N33" s="95">
        <v>17</v>
      </c>
      <c r="O33" s="96" t="s">
        <v>49</v>
      </c>
      <c r="P33" s="70">
        <f t="shared" si="1"/>
        <v>1.7000000000000001E-3</v>
      </c>
    </row>
    <row r="34" spans="2:16">
      <c r="B34" s="95">
        <v>9</v>
      </c>
      <c r="C34" s="96" t="s">
        <v>48</v>
      </c>
      <c r="D34" s="82">
        <f t="shared" si="2"/>
        <v>3.7815126050420166E-5</v>
      </c>
      <c r="E34" s="97">
        <v>0.24660000000000001</v>
      </c>
      <c r="F34" s="98">
        <v>3.4220000000000002</v>
      </c>
      <c r="G34" s="94">
        <f t="shared" si="3"/>
        <v>3.6686000000000001</v>
      </c>
      <c r="H34" s="95">
        <v>57</v>
      </c>
      <c r="I34" s="96" t="s">
        <v>49</v>
      </c>
      <c r="J34" s="70">
        <f t="shared" si="4"/>
        <v>5.7000000000000002E-3</v>
      </c>
      <c r="K34" s="95">
        <v>25</v>
      </c>
      <c r="L34" s="96" t="s">
        <v>49</v>
      </c>
      <c r="M34" s="70">
        <f t="shared" si="0"/>
        <v>2.5000000000000001E-3</v>
      </c>
      <c r="N34" s="95">
        <v>18</v>
      </c>
      <c r="O34" s="96" t="s">
        <v>49</v>
      </c>
      <c r="P34" s="70">
        <f t="shared" si="1"/>
        <v>1.8E-3</v>
      </c>
    </row>
    <row r="35" spans="2:16">
      <c r="B35" s="95">
        <v>10</v>
      </c>
      <c r="C35" s="96" t="s">
        <v>48</v>
      </c>
      <c r="D35" s="82">
        <f t="shared" si="2"/>
        <v>4.2016806722689077E-5</v>
      </c>
      <c r="E35" s="97">
        <v>0.25990000000000002</v>
      </c>
      <c r="F35" s="98">
        <v>3.5870000000000002</v>
      </c>
      <c r="G35" s="94">
        <f t="shared" si="3"/>
        <v>3.8469000000000002</v>
      </c>
      <c r="H35" s="95">
        <v>60</v>
      </c>
      <c r="I35" s="96" t="s">
        <v>49</v>
      </c>
      <c r="J35" s="70">
        <f t="shared" si="4"/>
        <v>6.0000000000000001E-3</v>
      </c>
      <c r="K35" s="95">
        <v>26</v>
      </c>
      <c r="L35" s="96" t="s">
        <v>49</v>
      </c>
      <c r="M35" s="70">
        <f t="shared" si="0"/>
        <v>2.5999999999999999E-3</v>
      </c>
      <c r="N35" s="95">
        <v>19</v>
      </c>
      <c r="O35" s="96" t="s">
        <v>49</v>
      </c>
      <c r="P35" s="70">
        <f t="shared" si="1"/>
        <v>1.9E-3</v>
      </c>
    </row>
    <row r="36" spans="2:16">
      <c r="B36" s="95">
        <v>11</v>
      </c>
      <c r="C36" s="96" t="s">
        <v>48</v>
      </c>
      <c r="D36" s="82">
        <f t="shared" si="2"/>
        <v>4.6218487394957981E-5</v>
      </c>
      <c r="E36" s="97">
        <v>0.27260000000000001</v>
      </c>
      <c r="F36" s="98">
        <v>3.74</v>
      </c>
      <c r="G36" s="94">
        <f t="shared" si="3"/>
        <v>4.0125999999999999</v>
      </c>
      <c r="H36" s="95">
        <v>63</v>
      </c>
      <c r="I36" s="96" t="s">
        <v>49</v>
      </c>
      <c r="J36" s="70">
        <f t="shared" si="4"/>
        <v>6.3E-3</v>
      </c>
      <c r="K36" s="95">
        <v>27</v>
      </c>
      <c r="L36" s="96" t="s">
        <v>49</v>
      </c>
      <c r="M36" s="70">
        <f t="shared" si="0"/>
        <v>2.7000000000000001E-3</v>
      </c>
      <c r="N36" s="95">
        <v>20</v>
      </c>
      <c r="O36" s="96" t="s">
        <v>49</v>
      </c>
      <c r="P36" s="70">
        <f t="shared" si="1"/>
        <v>2E-3</v>
      </c>
    </row>
    <row r="37" spans="2:16">
      <c r="B37" s="95">
        <v>12</v>
      </c>
      <c r="C37" s="96" t="s">
        <v>48</v>
      </c>
      <c r="D37" s="82">
        <f t="shared" si="2"/>
        <v>5.0420168067226892E-5</v>
      </c>
      <c r="E37" s="97">
        <v>0.28470000000000001</v>
      </c>
      <c r="F37" s="98">
        <v>3.8839999999999999</v>
      </c>
      <c r="G37" s="94">
        <f t="shared" si="3"/>
        <v>4.1687000000000003</v>
      </c>
      <c r="H37" s="95">
        <v>66</v>
      </c>
      <c r="I37" s="96" t="s">
        <v>49</v>
      </c>
      <c r="J37" s="70">
        <f t="shared" si="4"/>
        <v>6.6E-3</v>
      </c>
      <c r="K37" s="95">
        <v>28</v>
      </c>
      <c r="L37" s="96" t="s">
        <v>49</v>
      </c>
      <c r="M37" s="70">
        <f t="shared" si="0"/>
        <v>2.8E-3</v>
      </c>
      <c r="N37" s="95">
        <v>21</v>
      </c>
      <c r="O37" s="96" t="s">
        <v>49</v>
      </c>
      <c r="P37" s="70">
        <f t="shared" si="1"/>
        <v>2.1000000000000003E-3</v>
      </c>
    </row>
    <row r="38" spans="2:16">
      <c r="B38" s="95">
        <v>13</v>
      </c>
      <c r="C38" s="96" t="s">
        <v>48</v>
      </c>
      <c r="D38" s="82">
        <f t="shared" si="2"/>
        <v>5.4621848739495796E-5</v>
      </c>
      <c r="E38" s="97">
        <v>0.29630000000000001</v>
      </c>
      <c r="F38" s="98">
        <v>4.0190000000000001</v>
      </c>
      <c r="G38" s="94">
        <f t="shared" si="3"/>
        <v>4.3153000000000006</v>
      </c>
      <c r="H38" s="95">
        <v>68</v>
      </c>
      <c r="I38" s="96" t="s">
        <v>49</v>
      </c>
      <c r="J38" s="70">
        <f t="shared" si="4"/>
        <v>6.8000000000000005E-3</v>
      </c>
      <c r="K38" s="95">
        <v>29</v>
      </c>
      <c r="L38" s="96" t="s">
        <v>49</v>
      </c>
      <c r="M38" s="70">
        <f t="shared" si="0"/>
        <v>2.9000000000000002E-3</v>
      </c>
      <c r="N38" s="95">
        <v>21</v>
      </c>
      <c r="O38" s="96" t="s">
        <v>49</v>
      </c>
      <c r="P38" s="70">
        <f t="shared" si="1"/>
        <v>2.1000000000000003E-3</v>
      </c>
    </row>
    <row r="39" spans="2:16">
      <c r="B39" s="95">
        <v>14</v>
      </c>
      <c r="C39" s="96" t="s">
        <v>48</v>
      </c>
      <c r="D39" s="82">
        <f t="shared" si="2"/>
        <v>5.8823529411764708E-5</v>
      </c>
      <c r="E39" s="97">
        <v>0.3075</v>
      </c>
      <c r="F39" s="98">
        <v>4.1470000000000002</v>
      </c>
      <c r="G39" s="94">
        <f t="shared" si="3"/>
        <v>4.4545000000000003</v>
      </c>
      <c r="H39" s="95">
        <v>71</v>
      </c>
      <c r="I39" s="96" t="s">
        <v>49</v>
      </c>
      <c r="J39" s="70">
        <f t="shared" si="4"/>
        <v>7.0999999999999995E-3</v>
      </c>
      <c r="K39" s="95">
        <v>30</v>
      </c>
      <c r="L39" s="96" t="s">
        <v>49</v>
      </c>
      <c r="M39" s="70">
        <f t="shared" si="0"/>
        <v>3.0000000000000001E-3</v>
      </c>
      <c r="N39" s="95">
        <v>22</v>
      </c>
      <c r="O39" s="96" t="s">
        <v>49</v>
      </c>
      <c r="P39" s="70">
        <f t="shared" si="1"/>
        <v>2.1999999999999997E-3</v>
      </c>
    </row>
    <row r="40" spans="2:16">
      <c r="B40" s="95">
        <v>15</v>
      </c>
      <c r="C40" s="96" t="s">
        <v>48</v>
      </c>
      <c r="D40" s="82">
        <f t="shared" si="2"/>
        <v>6.3025210084033612E-5</v>
      </c>
      <c r="E40" s="97">
        <v>0.31830000000000003</v>
      </c>
      <c r="F40" s="98">
        <v>4.2679999999999998</v>
      </c>
      <c r="G40" s="94">
        <f t="shared" si="3"/>
        <v>4.5862999999999996</v>
      </c>
      <c r="H40" s="95">
        <v>73</v>
      </c>
      <c r="I40" s="96" t="s">
        <v>49</v>
      </c>
      <c r="J40" s="70">
        <f t="shared" si="4"/>
        <v>7.2999999999999992E-3</v>
      </c>
      <c r="K40" s="95">
        <v>31</v>
      </c>
      <c r="L40" s="96" t="s">
        <v>49</v>
      </c>
      <c r="M40" s="70">
        <f t="shared" si="0"/>
        <v>3.0999999999999999E-3</v>
      </c>
      <c r="N40" s="95">
        <v>23</v>
      </c>
      <c r="O40" s="96" t="s">
        <v>49</v>
      </c>
      <c r="P40" s="70">
        <f t="shared" si="1"/>
        <v>2.3E-3</v>
      </c>
    </row>
    <row r="41" spans="2:16">
      <c r="B41" s="95">
        <v>16</v>
      </c>
      <c r="C41" s="96" t="s">
        <v>48</v>
      </c>
      <c r="D41" s="82">
        <f t="shared" si="2"/>
        <v>6.7226890756302523E-5</v>
      </c>
      <c r="E41" s="97">
        <v>0.32879999999999998</v>
      </c>
      <c r="F41" s="98">
        <v>4.383</v>
      </c>
      <c r="G41" s="94">
        <f t="shared" si="3"/>
        <v>4.7118000000000002</v>
      </c>
      <c r="H41" s="95">
        <v>76</v>
      </c>
      <c r="I41" s="96" t="s">
        <v>49</v>
      </c>
      <c r="J41" s="70">
        <f t="shared" si="4"/>
        <v>7.6E-3</v>
      </c>
      <c r="K41" s="95">
        <v>32</v>
      </c>
      <c r="L41" s="96" t="s">
        <v>49</v>
      </c>
      <c r="M41" s="70">
        <f t="shared" si="0"/>
        <v>3.2000000000000002E-3</v>
      </c>
      <c r="N41" s="95">
        <v>23</v>
      </c>
      <c r="O41" s="96" t="s">
        <v>49</v>
      </c>
      <c r="P41" s="70">
        <f t="shared" si="1"/>
        <v>2.3E-3</v>
      </c>
    </row>
    <row r="42" spans="2:16">
      <c r="B42" s="95">
        <v>17</v>
      </c>
      <c r="C42" s="96" t="s">
        <v>48</v>
      </c>
      <c r="D42" s="82">
        <f t="shared" si="2"/>
        <v>7.1428571428571434E-5</v>
      </c>
      <c r="E42" s="97">
        <v>0.33889999999999998</v>
      </c>
      <c r="F42" s="98">
        <v>4.492</v>
      </c>
      <c r="G42" s="94">
        <f t="shared" si="3"/>
        <v>4.8308999999999997</v>
      </c>
      <c r="H42" s="95">
        <v>78</v>
      </c>
      <c r="I42" s="96" t="s">
        <v>49</v>
      </c>
      <c r="J42" s="70">
        <f t="shared" si="4"/>
        <v>7.7999999999999996E-3</v>
      </c>
      <c r="K42" s="95">
        <v>33</v>
      </c>
      <c r="L42" s="96" t="s">
        <v>49</v>
      </c>
      <c r="M42" s="70">
        <f t="shared" si="0"/>
        <v>3.3E-3</v>
      </c>
      <c r="N42" s="95">
        <v>24</v>
      </c>
      <c r="O42" s="96" t="s">
        <v>49</v>
      </c>
      <c r="P42" s="70">
        <f t="shared" si="1"/>
        <v>2.4000000000000002E-3</v>
      </c>
    </row>
    <row r="43" spans="2:16">
      <c r="B43" s="95">
        <v>18</v>
      </c>
      <c r="C43" s="96" t="s">
        <v>48</v>
      </c>
      <c r="D43" s="82">
        <f t="shared" si="2"/>
        <v>7.5630252100840331E-5</v>
      </c>
      <c r="E43" s="97">
        <v>0.34870000000000001</v>
      </c>
      <c r="F43" s="98">
        <v>4.5970000000000004</v>
      </c>
      <c r="G43" s="94">
        <f t="shared" si="3"/>
        <v>4.9457000000000004</v>
      </c>
      <c r="H43" s="95">
        <v>81</v>
      </c>
      <c r="I43" s="96" t="s">
        <v>49</v>
      </c>
      <c r="J43" s="70">
        <f t="shared" si="4"/>
        <v>8.0999999999999996E-3</v>
      </c>
      <c r="K43" s="95">
        <v>34</v>
      </c>
      <c r="L43" s="96" t="s">
        <v>49</v>
      </c>
      <c r="M43" s="70">
        <f t="shared" si="0"/>
        <v>3.4000000000000002E-3</v>
      </c>
      <c r="N43" s="95">
        <v>25</v>
      </c>
      <c r="O43" s="96" t="s">
        <v>49</v>
      </c>
      <c r="P43" s="70">
        <f t="shared" si="1"/>
        <v>2.5000000000000001E-3</v>
      </c>
    </row>
    <row r="44" spans="2:16">
      <c r="B44" s="95">
        <v>20</v>
      </c>
      <c r="C44" s="96" t="s">
        <v>48</v>
      </c>
      <c r="D44" s="82">
        <f t="shared" si="2"/>
        <v>8.4033613445378154E-5</v>
      </c>
      <c r="E44" s="97">
        <v>0.36759999999999998</v>
      </c>
      <c r="F44" s="98">
        <v>4.7919999999999998</v>
      </c>
      <c r="G44" s="94">
        <f t="shared" si="3"/>
        <v>5.1596000000000002</v>
      </c>
      <c r="H44" s="95">
        <v>85</v>
      </c>
      <c r="I44" s="96" t="s">
        <v>49</v>
      </c>
      <c r="J44" s="70">
        <f t="shared" si="4"/>
        <v>8.5000000000000006E-3</v>
      </c>
      <c r="K44" s="95">
        <v>35</v>
      </c>
      <c r="L44" s="96" t="s">
        <v>49</v>
      </c>
      <c r="M44" s="70">
        <f t="shared" si="0"/>
        <v>3.5000000000000005E-3</v>
      </c>
      <c r="N44" s="95">
        <v>26</v>
      </c>
      <c r="O44" s="96" t="s">
        <v>49</v>
      </c>
      <c r="P44" s="70">
        <f t="shared" si="1"/>
        <v>2.5999999999999999E-3</v>
      </c>
    </row>
    <row r="45" spans="2:16">
      <c r="B45" s="95">
        <v>22.5</v>
      </c>
      <c r="C45" s="96" t="s">
        <v>48</v>
      </c>
      <c r="D45" s="82">
        <f t="shared" si="2"/>
        <v>9.4537815126050418E-5</v>
      </c>
      <c r="E45" s="97">
        <v>0.38990000000000002</v>
      </c>
      <c r="F45" s="98">
        <v>5.016</v>
      </c>
      <c r="G45" s="94">
        <f t="shared" si="3"/>
        <v>5.4058999999999999</v>
      </c>
      <c r="H45" s="95">
        <v>90</v>
      </c>
      <c r="I45" s="96" t="s">
        <v>49</v>
      </c>
      <c r="J45" s="70">
        <f t="shared" si="4"/>
        <v>8.9999999999999993E-3</v>
      </c>
      <c r="K45" s="95">
        <v>37</v>
      </c>
      <c r="L45" s="96" t="s">
        <v>49</v>
      </c>
      <c r="M45" s="70">
        <f t="shared" si="0"/>
        <v>3.6999999999999997E-3</v>
      </c>
      <c r="N45" s="95">
        <v>27</v>
      </c>
      <c r="O45" s="96" t="s">
        <v>49</v>
      </c>
      <c r="P45" s="70">
        <f t="shared" si="1"/>
        <v>2.7000000000000001E-3</v>
      </c>
    </row>
    <row r="46" spans="2:16">
      <c r="B46" s="95">
        <v>25</v>
      </c>
      <c r="C46" s="96" t="s">
        <v>48</v>
      </c>
      <c r="D46" s="82">
        <f t="shared" si="2"/>
        <v>1.050420168067227E-4</v>
      </c>
      <c r="E46" s="97">
        <v>0.41089999999999999</v>
      </c>
      <c r="F46" s="98">
        <v>5.22</v>
      </c>
      <c r="G46" s="94">
        <f t="shared" si="3"/>
        <v>5.6308999999999996</v>
      </c>
      <c r="H46" s="95">
        <v>96</v>
      </c>
      <c r="I46" s="96" t="s">
        <v>49</v>
      </c>
      <c r="J46" s="70">
        <f t="shared" si="4"/>
        <v>9.6000000000000009E-3</v>
      </c>
      <c r="K46" s="95">
        <v>39</v>
      </c>
      <c r="L46" s="96" t="s">
        <v>49</v>
      </c>
      <c r="M46" s="70">
        <f t="shared" si="0"/>
        <v>3.8999999999999998E-3</v>
      </c>
      <c r="N46" s="95">
        <v>29</v>
      </c>
      <c r="O46" s="96" t="s">
        <v>49</v>
      </c>
      <c r="P46" s="70">
        <f t="shared" si="1"/>
        <v>2.9000000000000002E-3</v>
      </c>
    </row>
    <row r="47" spans="2:16">
      <c r="B47" s="95">
        <v>27.5</v>
      </c>
      <c r="C47" s="96" t="s">
        <v>48</v>
      </c>
      <c r="D47" s="82">
        <f t="shared" si="2"/>
        <v>1.1554621848739496E-4</v>
      </c>
      <c r="E47" s="97">
        <v>0.43099999999999999</v>
      </c>
      <c r="F47" s="98">
        <v>5.407</v>
      </c>
      <c r="G47" s="94">
        <f t="shared" si="3"/>
        <v>5.8380000000000001</v>
      </c>
      <c r="H47" s="95">
        <v>101</v>
      </c>
      <c r="I47" s="96" t="s">
        <v>49</v>
      </c>
      <c r="J47" s="70">
        <f t="shared" si="4"/>
        <v>1.0100000000000001E-2</v>
      </c>
      <c r="K47" s="95">
        <v>41</v>
      </c>
      <c r="L47" s="96" t="s">
        <v>49</v>
      </c>
      <c r="M47" s="70">
        <f t="shared" si="0"/>
        <v>4.1000000000000003E-3</v>
      </c>
      <c r="N47" s="95">
        <v>30</v>
      </c>
      <c r="O47" s="96" t="s">
        <v>49</v>
      </c>
      <c r="P47" s="70">
        <f t="shared" si="1"/>
        <v>3.0000000000000001E-3</v>
      </c>
    </row>
    <row r="48" spans="2:16">
      <c r="B48" s="95">
        <v>30</v>
      </c>
      <c r="C48" s="96" t="s">
        <v>48</v>
      </c>
      <c r="D48" s="82">
        <f t="shared" si="2"/>
        <v>1.2605042016806722E-4</v>
      </c>
      <c r="E48" s="97">
        <v>0.45019999999999999</v>
      </c>
      <c r="F48" s="98">
        <v>5.58</v>
      </c>
      <c r="G48" s="94">
        <f t="shared" si="3"/>
        <v>6.0301999999999998</v>
      </c>
      <c r="H48" s="95">
        <v>105</v>
      </c>
      <c r="I48" s="96" t="s">
        <v>49</v>
      </c>
      <c r="J48" s="70">
        <f t="shared" si="4"/>
        <v>1.0499999999999999E-2</v>
      </c>
      <c r="K48" s="95">
        <v>42</v>
      </c>
      <c r="L48" s="96" t="s">
        <v>49</v>
      </c>
      <c r="M48" s="70">
        <f t="shared" si="0"/>
        <v>4.2000000000000006E-3</v>
      </c>
      <c r="N48" s="95">
        <v>31</v>
      </c>
      <c r="O48" s="96" t="s">
        <v>49</v>
      </c>
      <c r="P48" s="70">
        <f t="shared" si="1"/>
        <v>3.0999999999999999E-3</v>
      </c>
    </row>
    <row r="49" spans="2:16">
      <c r="B49" s="95">
        <v>32.5</v>
      </c>
      <c r="C49" s="96" t="s">
        <v>48</v>
      </c>
      <c r="D49" s="82">
        <f t="shared" si="2"/>
        <v>1.3655462184873949E-4</v>
      </c>
      <c r="E49" s="97">
        <v>0.46850000000000003</v>
      </c>
      <c r="F49" s="98">
        <v>5.7409999999999997</v>
      </c>
      <c r="G49" s="94">
        <f t="shared" si="3"/>
        <v>6.2094999999999994</v>
      </c>
      <c r="H49" s="95">
        <v>110</v>
      </c>
      <c r="I49" s="96" t="s">
        <v>49</v>
      </c>
      <c r="J49" s="70">
        <f t="shared" si="4"/>
        <v>1.0999999999999999E-2</v>
      </c>
      <c r="K49" s="95">
        <v>44</v>
      </c>
      <c r="L49" s="96" t="s">
        <v>49</v>
      </c>
      <c r="M49" s="70">
        <f t="shared" si="0"/>
        <v>4.3999999999999994E-3</v>
      </c>
      <c r="N49" s="95">
        <v>33</v>
      </c>
      <c r="O49" s="96" t="s">
        <v>49</v>
      </c>
      <c r="P49" s="70">
        <f t="shared" si="1"/>
        <v>3.3E-3</v>
      </c>
    </row>
    <row r="50" spans="2:16">
      <c r="B50" s="95">
        <v>35</v>
      </c>
      <c r="C50" s="96" t="s">
        <v>48</v>
      </c>
      <c r="D50" s="82">
        <f t="shared" si="2"/>
        <v>1.4705882352941178E-4</v>
      </c>
      <c r="E50" s="97">
        <v>0.48620000000000002</v>
      </c>
      <c r="F50" s="98">
        <v>5.8920000000000003</v>
      </c>
      <c r="G50" s="94">
        <f t="shared" si="3"/>
        <v>6.3782000000000005</v>
      </c>
      <c r="H50" s="95">
        <v>115</v>
      </c>
      <c r="I50" s="96" t="s">
        <v>49</v>
      </c>
      <c r="J50" s="70">
        <f t="shared" si="4"/>
        <v>1.15E-2</v>
      </c>
      <c r="K50" s="95">
        <v>46</v>
      </c>
      <c r="L50" s="96" t="s">
        <v>49</v>
      </c>
      <c r="M50" s="70">
        <f t="shared" si="0"/>
        <v>4.5999999999999999E-3</v>
      </c>
      <c r="N50" s="95">
        <v>34</v>
      </c>
      <c r="O50" s="96" t="s">
        <v>49</v>
      </c>
      <c r="P50" s="70">
        <f t="shared" si="1"/>
        <v>3.4000000000000002E-3</v>
      </c>
    </row>
    <row r="51" spans="2:16">
      <c r="B51" s="95">
        <v>37.5</v>
      </c>
      <c r="C51" s="96" t="s">
        <v>48</v>
      </c>
      <c r="D51" s="82">
        <f t="shared" si="2"/>
        <v>1.5756302521008402E-4</v>
      </c>
      <c r="E51" s="97">
        <v>0.50329999999999997</v>
      </c>
      <c r="F51" s="98">
        <v>6.032</v>
      </c>
      <c r="G51" s="94">
        <f t="shared" si="3"/>
        <v>6.5353000000000003</v>
      </c>
      <c r="H51" s="95">
        <v>119</v>
      </c>
      <c r="I51" s="96" t="s">
        <v>49</v>
      </c>
      <c r="J51" s="70">
        <f t="shared" si="4"/>
        <v>1.1899999999999999E-2</v>
      </c>
      <c r="K51" s="95">
        <v>47</v>
      </c>
      <c r="L51" s="96" t="s">
        <v>49</v>
      </c>
      <c r="M51" s="70">
        <f t="shared" si="0"/>
        <v>4.7000000000000002E-3</v>
      </c>
      <c r="N51" s="95">
        <v>35</v>
      </c>
      <c r="O51" s="96" t="s">
        <v>49</v>
      </c>
      <c r="P51" s="70">
        <f t="shared" si="1"/>
        <v>3.5000000000000005E-3</v>
      </c>
    </row>
    <row r="52" spans="2:16">
      <c r="B52" s="95">
        <v>40</v>
      </c>
      <c r="C52" s="96" t="s">
        <v>48</v>
      </c>
      <c r="D52" s="82">
        <f t="shared" si="2"/>
        <v>1.6806722689075631E-4</v>
      </c>
      <c r="E52" s="97">
        <v>0.51980000000000004</v>
      </c>
      <c r="F52" s="98">
        <v>6.165</v>
      </c>
      <c r="G52" s="94">
        <f t="shared" si="3"/>
        <v>6.6848000000000001</v>
      </c>
      <c r="H52" s="95">
        <v>124</v>
      </c>
      <c r="I52" s="96" t="s">
        <v>49</v>
      </c>
      <c r="J52" s="70">
        <f t="shared" si="4"/>
        <v>1.24E-2</v>
      </c>
      <c r="K52" s="95">
        <v>49</v>
      </c>
      <c r="L52" s="96" t="s">
        <v>49</v>
      </c>
      <c r="M52" s="70">
        <f t="shared" si="0"/>
        <v>4.8999999999999998E-3</v>
      </c>
      <c r="N52" s="95">
        <v>36</v>
      </c>
      <c r="O52" s="96" t="s">
        <v>49</v>
      </c>
      <c r="P52" s="70">
        <f t="shared" si="1"/>
        <v>3.5999999999999999E-3</v>
      </c>
    </row>
    <row r="53" spans="2:16">
      <c r="B53" s="95">
        <v>45</v>
      </c>
      <c r="C53" s="96" t="s">
        <v>48</v>
      </c>
      <c r="D53" s="82">
        <f t="shared" si="2"/>
        <v>1.8907563025210084E-4</v>
      </c>
      <c r="E53" s="97">
        <v>0.55130000000000001</v>
      </c>
      <c r="F53" s="98">
        <v>6.4080000000000004</v>
      </c>
      <c r="G53" s="94">
        <f t="shared" si="3"/>
        <v>6.9593000000000007</v>
      </c>
      <c r="H53" s="95">
        <v>132</v>
      </c>
      <c r="I53" s="96" t="s">
        <v>49</v>
      </c>
      <c r="J53" s="70">
        <f t="shared" si="4"/>
        <v>1.32E-2</v>
      </c>
      <c r="K53" s="95">
        <v>51</v>
      </c>
      <c r="L53" s="96" t="s">
        <v>49</v>
      </c>
      <c r="M53" s="70">
        <f t="shared" si="0"/>
        <v>5.0999999999999995E-3</v>
      </c>
      <c r="N53" s="95">
        <v>38</v>
      </c>
      <c r="O53" s="96" t="s">
        <v>49</v>
      </c>
      <c r="P53" s="70">
        <f t="shared" si="1"/>
        <v>3.8E-3</v>
      </c>
    </row>
    <row r="54" spans="2:16">
      <c r="B54" s="95">
        <v>50</v>
      </c>
      <c r="C54" s="96" t="s">
        <v>48</v>
      </c>
      <c r="D54" s="82">
        <f t="shared" si="2"/>
        <v>2.1008403361344539E-4</v>
      </c>
      <c r="E54" s="97">
        <v>0.58120000000000005</v>
      </c>
      <c r="F54" s="98">
        <v>6.6260000000000003</v>
      </c>
      <c r="G54" s="94">
        <f t="shared" si="3"/>
        <v>7.2072000000000003</v>
      </c>
      <c r="H54" s="95">
        <v>141</v>
      </c>
      <c r="I54" s="96" t="s">
        <v>49</v>
      </c>
      <c r="J54" s="70">
        <f t="shared" si="4"/>
        <v>1.4099999999999998E-2</v>
      </c>
      <c r="K54" s="95">
        <v>54</v>
      </c>
      <c r="L54" s="96" t="s">
        <v>49</v>
      </c>
      <c r="M54" s="70">
        <f t="shared" si="0"/>
        <v>5.4000000000000003E-3</v>
      </c>
      <c r="N54" s="95">
        <v>41</v>
      </c>
      <c r="O54" s="96" t="s">
        <v>49</v>
      </c>
      <c r="P54" s="70">
        <f t="shared" si="1"/>
        <v>4.1000000000000003E-3</v>
      </c>
    </row>
    <row r="55" spans="2:16">
      <c r="B55" s="95">
        <v>55</v>
      </c>
      <c r="C55" s="96" t="s">
        <v>48</v>
      </c>
      <c r="D55" s="82">
        <f t="shared" si="2"/>
        <v>2.3109243697478992E-4</v>
      </c>
      <c r="E55" s="97">
        <v>0.60950000000000004</v>
      </c>
      <c r="F55" s="98">
        <v>6.8250000000000002</v>
      </c>
      <c r="G55" s="94">
        <f t="shared" si="3"/>
        <v>7.4344999999999999</v>
      </c>
      <c r="H55" s="95">
        <v>149</v>
      </c>
      <c r="I55" s="96" t="s">
        <v>49</v>
      </c>
      <c r="J55" s="70">
        <f t="shared" si="4"/>
        <v>1.49E-2</v>
      </c>
      <c r="K55" s="95">
        <v>57</v>
      </c>
      <c r="L55" s="96" t="s">
        <v>49</v>
      </c>
      <c r="M55" s="70">
        <f t="shared" si="0"/>
        <v>5.7000000000000002E-3</v>
      </c>
      <c r="N55" s="95">
        <v>43</v>
      </c>
      <c r="O55" s="96" t="s">
        <v>49</v>
      </c>
      <c r="P55" s="70">
        <f t="shared" si="1"/>
        <v>4.3E-3</v>
      </c>
    </row>
    <row r="56" spans="2:16">
      <c r="B56" s="95">
        <v>60</v>
      </c>
      <c r="C56" s="96" t="s">
        <v>48</v>
      </c>
      <c r="D56" s="82">
        <f t="shared" si="2"/>
        <v>2.5210084033613445E-4</v>
      </c>
      <c r="E56" s="97">
        <v>0.63660000000000005</v>
      </c>
      <c r="F56" s="98">
        <v>7.0049999999999999</v>
      </c>
      <c r="G56" s="94">
        <f t="shared" si="3"/>
        <v>7.6416000000000004</v>
      </c>
      <c r="H56" s="95">
        <v>156</v>
      </c>
      <c r="I56" s="96" t="s">
        <v>49</v>
      </c>
      <c r="J56" s="70">
        <f t="shared" si="4"/>
        <v>1.5599999999999999E-2</v>
      </c>
      <c r="K56" s="95">
        <v>59</v>
      </c>
      <c r="L56" s="96" t="s">
        <v>49</v>
      </c>
      <c r="M56" s="70">
        <f t="shared" si="0"/>
        <v>5.8999999999999999E-3</v>
      </c>
      <c r="N56" s="95">
        <v>45</v>
      </c>
      <c r="O56" s="96" t="s">
        <v>49</v>
      </c>
      <c r="P56" s="70">
        <f t="shared" si="1"/>
        <v>4.4999999999999997E-3</v>
      </c>
    </row>
    <row r="57" spans="2:16">
      <c r="B57" s="95">
        <v>65</v>
      </c>
      <c r="C57" s="96" t="s">
        <v>48</v>
      </c>
      <c r="D57" s="82">
        <f t="shared" si="2"/>
        <v>2.7310924369747898E-4</v>
      </c>
      <c r="E57" s="97">
        <v>0.66259999999999997</v>
      </c>
      <c r="F57" s="98">
        <v>7.1710000000000003</v>
      </c>
      <c r="G57" s="94">
        <f t="shared" si="3"/>
        <v>7.8336000000000006</v>
      </c>
      <c r="H57" s="95">
        <v>164</v>
      </c>
      <c r="I57" s="96" t="s">
        <v>49</v>
      </c>
      <c r="J57" s="70">
        <f t="shared" si="4"/>
        <v>1.6400000000000001E-2</v>
      </c>
      <c r="K57" s="95">
        <v>62</v>
      </c>
      <c r="L57" s="96" t="s">
        <v>49</v>
      </c>
      <c r="M57" s="70">
        <f t="shared" si="0"/>
        <v>6.1999999999999998E-3</v>
      </c>
      <c r="N57" s="95">
        <v>46</v>
      </c>
      <c r="O57" s="96" t="s">
        <v>49</v>
      </c>
      <c r="P57" s="70">
        <f t="shared" si="1"/>
        <v>4.5999999999999999E-3</v>
      </c>
    </row>
    <row r="58" spans="2:16">
      <c r="B58" s="95">
        <v>70</v>
      </c>
      <c r="C58" s="96" t="s">
        <v>48</v>
      </c>
      <c r="D58" s="82">
        <f t="shared" si="2"/>
        <v>2.9411764705882356E-4</v>
      </c>
      <c r="E58" s="97">
        <v>0.68759999999999999</v>
      </c>
      <c r="F58" s="98">
        <v>7.3250000000000002</v>
      </c>
      <c r="G58" s="94">
        <f t="shared" si="3"/>
        <v>8.0126000000000008</v>
      </c>
      <c r="H58" s="95">
        <v>171</v>
      </c>
      <c r="I58" s="96" t="s">
        <v>49</v>
      </c>
      <c r="J58" s="70">
        <f t="shared" si="4"/>
        <v>1.7100000000000001E-2</v>
      </c>
      <c r="K58" s="95">
        <v>64</v>
      </c>
      <c r="L58" s="96" t="s">
        <v>49</v>
      </c>
      <c r="M58" s="70">
        <f t="shared" si="0"/>
        <v>6.4000000000000003E-3</v>
      </c>
      <c r="N58" s="95">
        <v>48</v>
      </c>
      <c r="O58" s="96" t="s">
        <v>49</v>
      </c>
      <c r="P58" s="70">
        <f t="shared" si="1"/>
        <v>4.8000000000000004E-3</v>
      </c>
    </row>
    <row r="59" spans="2:16">
      <c r="B59" s="95">
        <v>80</v>
      </c>
      <c r="C59" s="96" t="s">
        <v>48</v>
      </c>
      <c r="D59" s="82">
        <f t="shared" si="2"/>
        <v>3.3613445378151261E-4</v>
      </c>
      <c r="E59" s="97">
        <v>0.73509999999999998</v>
      </c>
      <c r="F59" s="98">
        <v>7.5990000000000002</v>
      </c>
      <c r="G59" s="94">
        <f t="shared" si="3"/>
        <v>8.3340999999999994</v>
      </c>
      <c r="H59" s="95">
        <v>186</v>
      </c>
      <c r="I59" s="96" t="s">
        <v>49</v>
      </c>
      <c r="J59" s="70">
        <f t="shared" si="4"/>
        <v>1.8599999999999998E-2</v>
      </c>
      <c r="K59" s="95">
        <v>69</v>
      </c>
      <c r="L59" s="96" t="s">
        <v>49</v>
      </c>
      <c r="M59" s="70">
        <f t="shared" si="0"/>
        <v>6.9000000000000008E-3</v>
      </c>
      <c r="N59" s="95">
        <v>52</v>
      </c>
      <c r="O59" s="96" t="s">
        <v>49</v>
      </c>
      <c r="P59" s="70">
        <f t="shared" si="1"/>
        <v>5.1999999999999998E-3</v>
      </c>
    </row>
    <row r="60" spans="2:16">
      <c r="B60" s="95">
        <v>90</v>
      </c>
      <c r="C60" s="96" t="s">
        <v>48</v>
      </c>
      <c r="D60" s="82">
        <f t="shared" si="2"/>
        <v>3.7815126050420167E-4</v>
      </c>
      <c r="E60" s="97">
        <v>0.77969999999999995</v>
      </c>
      <c r="F60" s="98">
        <v>7.8369999999999997</v>
      </c>
      <c r="G60" s="94">
        <f t="shared" si="3"/>
        <v>8.6166999999999998</v>
      </c>
      <c r="H60" s="95">
        <v>200</v>
      </c>
      <c r="I60" s="96" t="s">
        <v>49</v>
      </c>
      <c r="J60" s="70">
        <f t="shared" si="4"/>
        <v>0.02</v>
      </c>
      <c r="K60" s="95">
        <v>73</v>
      </c>
      <c r="L60" s="96" t="s">
        <v>49</v>
      </c>
      <c r="M60" s="70">
        <f t="shared" si="0"/>
        <v>7.2999999999999992E-3</v>
      </c>
      <c r="N60" s="95">
        <v>55</v>
      </c>
      <c r="O60" s="96" t="s">
        <v>49</v>
      </c>
      <c r="P60" s="70">
        <f t="shared" si="1"/>
        <v>5.4999999999999997E-3</v>
      </c>
    </row>
    <row r="61" spans="2:16">
      <c r="B61" s="95">
        <v>100</v>
      </c>
      <c r="C61" s="96" t="s">
        <v>48</v>
      </c>
      <c r="D61" s="82">
        <f t="shared" si="2"/>
        <v>4.2016806722689078E-4</v>
      </c>
      <c r="E61" s="97">
        <v>0.82189999999999996</v>
      </c>
      <c r="F61" s="98">
        <v>8.048</v>
      </c>
      <c r="G61" s="94">
        <f t="shared" si="3"/>
        <v>8.8698999999999995</v>
      </c>
      <c r="H61" s="95">
        <v>214</v>
      </c>
      <c r="I61" s="96" t="s">
        <v>49</v>
      </c>
      <c r="J61" s="70">
        <f t="shared" si="4"/>
        <v>2.1399999999999999E-2</v>
      </c>
      <c r="K61" s="95">
        <v>77</v>
      </c>
      <c r="L61" s="96" t="s">
        <v>49</v>
      </c>
      <c r="M61" s="70">
        <f t="shared" si="0"/>
        <v>7.7000000000000002E-3</v>
      </c>
      <c r="N61" s="95">
        <v>59</v>
      </c>
      <c r="O61" s="96" t="s">
        <v>49</v>
      </c>
      <c r="P61" s="70">
        <f t="shared" si="1"/>
        <v>5.8999999999999999E-3</v>
      </c>
    </row>
    <row r="62" spans="2:16">
      <c r="B62" s="95">
        <v>110</v>
      </c>
      <c r="C62" s="96" t="s">
        <v>48</v>
      </c>
      <c r="D62" s="82">
        <f t="shared" si="2"/>
        <v>4.6218487394957984E-4</v>
      </c>
      <c r="E62" s="97">
        <v>0.86199999999999999</v>
      </c>
      <c r="F62" s="98">
        <v>8.234</v>
      </c>
      <c r="G62" s="94">
        <f t="shared" si="3"/>
        <v>9.0960000000000001</v>
      </c>
      <c r="H62" s="95">
        <v>227</v>
      </c>
      <c r="I62" s="96" t="s">
        <v>49</v>
      </c>
      <c r="J62" s="70">
        <f t="shared" si="4"/>
        <v>2.2700000000000001E-2</v>
      </c>
      <c r="K62" s="95">
        <v>81</v>
      </c>
      <c r="L62" s="96" t="s">
        <v>49</v>
      </c>
      <c r="M62" s="70">
        <f t="shared" si="0"/>
        <v>8.0999999999999996E-3</v>
      </c>
      <c r="N62" s="95">
        <v>62</v>
      </c>
      <c r="O62" s="96" t="s">
        <v>49</v>
      </c>
      <c r="P62" s="70">
        <f t="shared" si="1"/>
        <v>6.1999999999999998E-3</v>
      </c>
    </row>
    <row r="63" spans="2:16">
      <c r="B63" s="95">
        <v>120</v>
      </c>
      <c r="C63" s="96" t="s">
        <v>48</v>
      </c>
      <c r="D63" s="82">
        <f t="shared" si="2"/>
        <v>5.0420168067226889E-4</v>
      </c>
      <c r="E63" s="97">
        <v>0.90029999999999999</v>
      </c>
      <c r="F63" s="98">
        <v>8.4019999999999992</v>
      </c>
      <c r="G63" s="94">
        <f t="shared" si="3"/>
        <v>9.3022999999999989</v>
      </c>
      <c r="H63" s="95">
        <v>240</v>
      </c>
      <c r="I63" s="96" t="s">
        <v>49</v>
      </c>
      <c r="J63" s="70">
        <f t="shared" si="4"/>
        <v>2.4E-2</v>
      </c>
      <c r="K63" s="95">
        <v>85</v>
      </c>
      <c r="L63" s="96" t="s">
        <v>49</v>
      </c>
      <c r="M63" s="70">
        <f t="shared" si="0"/>
        <v>8.5000000000000006E-3</v>
      </c>
      <c r="N63" s="95">
        <v>65</v>
      </c>
      <c r="O63" s="96" t="s">
        <v>49</v>
      </c>
      <c r="P63" s="70">
        <f t="shared" si="1"/>
        <v>6.5000000000000006E-3</v>
      </c>
    </row>
    <row r="64" spans="2:16">
      <c r="B64" s="95">
        <v>130</v>
      </c>
      <c r="C64" s="96" t="s">
        <v>48</v>
      </c>
      <c r="D64" s="82">
        <f t="shared" si="2"/>
        <v>5.4621848739495795E-4</v>
      </c>
      <c r="E64" s="97">
        <v>0.93710000000000004</v>
      </c>
      <c r="F64" s="98">
        <v>8.5530000000000008</v>
      </c>
      <c r="G64" s="94">
        <f t="shared" si="3"/>
        <v>9.4901000000000018</v>
      </c>
      <c r="H64" s="95">
        <v>253</v>
      </c>
      <c r="I64" s="96" t="s">
        <v>49</v>
      </c>
      <c r="J64" s="70">
        <f t="shared" si="4"/>
        <v>2.53E-2</v>
      </c>
      <c r="K64" s="95">
        <v>89</v>
      </c>
      <c r="L64" s="96" t="s">
        <v>49</v>
      </c>
      <c r="M64" s="70">
        <f t="shared" si="0"/>
        <v>8.8999999999999999E-3</v>
      </c>
      <c r="N64" s="95">
        <v>68</v>
      </c>
      <c r="O64" s="96" t="s">
        <v>49</v>
      </c>
      <c r="P64" s="70">
        <f t="shared" si="1"/>
        <v>6.8000000000000005E-3</v>
      </c>
    </row>
    <row r="65" spans="2:16">
      <c r="B65" s="95">
        <v>140</v>
      </c>
      <c r="C65" s="96" t="s">
        <v>48</v>
      </c>
      <c r="D65" s="82">
        <f t="shared" si="2"/>
        <v>5.8823529411764712E-4</v>
      </c>
      <c r="E65" s="97">
        <v>0.97250000000000003</v>
      </c>
      <c r="F65" s="98">
        <v>8.6890000000000001</v>
      </c>
      <c r="G65" s="94">
        <f t="shared" si="3"/>
        <v>9.6615000000000002</v>
      </c>
      <c r="H65" s="95">
        <v>266</v>
      </c>
      <c r="I65" s="96" t="s">
        <v>49</v>
      </c>
      <c r="J65" s="70">
        <f t="shared" si="4"/>
        <v>2.6600000000000002E-2</v>
      </c>
      <c r="K65" s="95">
        <v>93</v>
      </c>
      <c r="L65" s="96" t="s">
        <v>49</v>
      </c>
      <c r="M65" s="70">
        <f t="shared" si="0"/>
        <v>9.2999999999999992E-3</v>
      </c>
      <c r="N65" s="95">
        <v>71</v>
      </c>
      <c r="O65" s="96" t="s">
        <v>49</v>
      </c>
      <c r="P65" s="70">
        <f t="shared" si="1"/>
        <v>7.0999999999999995E-3</v>
      </c>
    </row>
    <row r="66" spans="2:16">
      <c r="B66" s="95">
        <v>150</v>
      </c>
      <c r="C66" s="96" t="s">
        <v>48</v>
      </c>
      <c r="D66" s="82">
        <f t="shared" si="2"/>
        <v>6.3025210084033606E-4</v>
      </c>
      <c r="E66" s="97">
        <v>1.0069999999999999</v>
      </c>
      <c r="F66" s="98">
        <v>8.8140000000000001</v>
      </c>
      <c r="G66" s="94">
        <f t="shared" si="3"/>
        <v>9.8209999999999997</v>
      </c>
      <c r="H66" s="95">
        <v>278</v>
      </c>
      <c r="I66" s="96" t="s">
        <v>49</v>
      </c>
      <c r="J66" s="70">
        <f t="shared" si="4"/>
        <v>2.7800000000000002E-2</v>
      </c>
      <c r="K66" s="95">
        <v>96</v>
      </c>
      <c r="L66" s="96" t="s">
        <v>49</v>
      </c>
      <c r="M66" s="70">
        <f t="shared" si="0"/>
        <v>9.6000000000000009E-3</v>
      </c>
      <c r="N66" s="95">
        <v>74</v>
      </c>
      <c r="O66" s="96" t="s">
        <v>49</v>
      </c>
      <c r="P66" s="70">
        <f t="shared" si="1"/>
        <v>7.3999999999999995E-3</v>
      </c>
    </row>
    <row r="67" spans="2:16">
      <c r="B67" s="95">
        <v>160</v>
      </c>
      <c r="C67" s="96" t="s">
        <v>48</v>
      </c>
      <c r="D67" s="82">
        <f t="shared" si="2"/>
        <v>6.7226890756302523E-4</v>
      </c>
      <c r="E67" s="97">
        <v>1.04</v>
      </c>
      <c r="F67" s="98">
        <v>8.9280000000000008</v>
      </c>
      <c r="G67" s="94">
        <f t="shared" si="3"/>
        <v>9.968</v>
      </c>
      <c r="H67" s="95">
        <v>291</v>
      </c>
      <c r="I67" s="96" t="s">
        <v>49</v>
      </c>
      <c r="J67" s="70">
        <f t="shared" si="4"/>
        <v>2.9099999999999997E-2</v>
      </c>
      <c r="K67" s="95">
        <v>100</v>
      </c>
      <c r="L67" s="96" t="s">
        <v>49</v>
      </c>
      <c r="M67" s="70">
        <f t="shared" si="0"/>
        <v>0.01</v>
      </c>
      <c r="N67" s="95">
        <v>77</v>
      </c>
      <c r="O67" s="96" t="s">
        <v>49</v>
      </c>
      <c r="P67" s="70">
        <f t="shared" si="1"/>
        <v>7.7000000000000002E-3</v>
      </c>
    </row>
    <row r="68" spans="2:16">
      <c r="B68" s="95">
        <v>170</v>
      </c>
      <c r="C68" s="96" t="s">
        <v>48</v>
      </c>
      <c r="D68" s="82">
        <f t="shared" si="2"/>
        <v>7.1428571428571429E-4</v>
      </c>
      <c r="E68" s="97">
        <v>1.0720000000000001</v>
      </c>
      <c r="F68" s="98">
        <v>9.032</v>
      </c>
      <c r="G68" s="94">
        <f t="shared" si="3"/>
        <v>10.103999999999999</v>
      </c>
      <c r="H68" s="95">
        <v>303</v>
      </c>
      <c r="I68" s="96" t="s">
        <v>49</v>
      </c>
      <c r="J68" s="70">
        <f t="shared" si="4"/>
        <v>3.0300000000000001E-2</v>
      </c>
      <c r="K68" s="95">
        <v>104</v>
      </c>
      <c r="L68" s="96" t="s">
        <v>49</v>
      </c>
      <c r="M68" s="70">
        <f t="shared" si="0"/>
        <v>1.04E-2</v>
      </c>
      <c r="N68" s="95">
        <v>80</v>
      </c>
      <c r="O68" s="96" t="s">
        <v>49</v>
      </c>
      <c r="P68" s="70">
        <f t="shared" si="1"/>
        <v>8.0000000000000002E-3</v>
      </c>
    </row>
    <row r="69" spans="2:16">
      <c r="B69" s="95">
        <v>180</v>
      </c>
      <c r="C69" s="96" t="s">
        <v>48</v>
      </c>
      <c r="D69" s="82">
        <f t="shared" si="2"/>
        <v>7.5630252100840334E-4</v>
      </c>
      <c r="E69" s="97">
        <v>1.103</v>
      </c>
      <c r="F69" s="98">
        <v>9.1280000000000001</v>
      </c>
      <c r="G69" s="94">
        <f t="shared" si="3"/>
        <v>10.231</v>
      </c>
      <c r="H69" s="95">
        <v>315</v>
      </c>
      <c r="I69" s="96" t="s">
        <v>49</v>
      </c>
      <c r="J69" s="70">
        <f t="shared" si="4"/>
        <v>3.15E-2</v>
      </c>
      <c r="K69" s="95">
        <v>107</v>
      </c>
      <c r="L69" s="96" t="s">
        <v>49</v>
      </c>
      <c r="M69" s="70">
        <f t="shared" si="0"/>
        <v>1.0699999999999999E-2</v>
      </c>
      <c r="N69" s="95">
        <v>83</v>
      </c>
      <c r="O69" s="96" t="s">
        <v>49</v>
      </c>
      <c r="P69" s="70">
        <f t="shared" si="1"/>
        <v>8.3000000000000001E-3</v>
      </c>
    </row>
    <row r="70" spans="2:16">
      <c r="B70" s="95">
        <v>200</v>
      </c>
      <c r="C70" s="96" t="s">
        <v>48</v>
      </c>
      <c r="D70" s="82">
        <f t="shared" si="2"/>
        <v>8.4033613445378156E-4</v>
      </c>
      <c r="E70" s="97">
        <v>1.1619999999999999</v>
      </c>
      <c r="F70" s="98">
        <v>9.298</v>
      </c>
      <c r="G70" s="94">
        <f t="shared" si="3"/>
        <v>10.46</v>
      </c>
      <c r="H70" s="95">
        <v>339</v>
      </c>
      <c r="I70" s="96" t="s">
        <v>49</v>
      </c>
      <c r="J70" s="70">
        <f t="shared" si="4"/>
        <v>3.39E-2</v>
      </c>
      <c r="K70" s="95">
        <v>114</v>
      </c>
      <c r="L70" s="96" t="s">
        <v>49</v>
      </c>
      <c r="M70" s="70">
        <f t="shared" si="0"/>
        <v>1.14E-2</v>
      </c>
      <c r="N70" s="95">
        <v>88</v>
      </c>
      <c r="O70" s="96" t="s">
        <v>49</v>
      </c>
      <c r="P70" s="70">
        <f t="shared" si="1"/>
        <v>8.7999999999999988E-3</v>
      </c>
    </row>
    <row r="71" spans="2:16">
      <c r="B71" s="95">
        <v>225</v>
      </c>
      <c r="C71" s="96" t="s">
        <v>48</v>
      </c>
      <c r="D71" s="82">
        <f t="shared" si="2"/>
        <v>9.453781512605042E-4</v>
      </c>
      <c r="E71" s="97">
        <v>1.2330000000000001</v>
      </c>
      <c r="F71" s="98">
        <v>9.4770000000000003</v>
      </c>
      <c r="G71" s="94">
        <f t="shared" si="3"/>
        <v>10.71</v>
      </c>
      <c r="H71" s="95">
        <v>368</v>
      </c>
      <c r="I71" s="96" t="s">
        <v>49</v>
      </c>
      <c r="J71" s="70">
        <f t="shared" si="4"/>
        <v>3.6799999999999999E-2</v>
      </c>
      <c r="K71" s="95">
        <v>122</v>
      </c>
      <c r="L71" s="96" t="s">
        <v>49</v>
      </c>
      <c r="M71" s="70">
        <f t="shared" si="0"/>
        <v>1.2199999999999999E-2</v>
      </c>
      <c r="N71" s="95">
        <v>95</v>
      </c>
      <c r="O71" s="96" t="s">
        <v>49</v>
      </c>
      <c r="P71" s="70">
        <f t="shared" si="1"/>
        <v>9.4999999999999998E-3</v>
      </c>
    </row>
    <row r="72" spans="2:16">
      <c r="B72" s="95">
        <v>250</v>
      </c>
      <c r="C72" s="96" t="s">
        <v>48</v>
      </c>
      <c r="D72" s="82">
        <f t="shared" si="2"/>
        <v>1.0504201680672268E-3</v>
      </c>
      <c r="E72" s="97">
        <v>1.3</v>
      </c>
      <c r="F72" s="98">
        <v>9.6259999999999994</v>
      </c>
      <c r="G72" s="94">
        <f t="shared" si="3"/>
        <v>10.926</v>
      </c>
      <c r="H72" s="95">
        <v>396</v>
      </c>
      <c r="I72" s="96" t="s">
        <v>49</v>
      </c>
      <c r="J72" s="70">
        <f t="shared" si="4"/>
        <v>3.9600000000000003E-2</v>
      </c>
      <c r="K72" s="95">
        <v>130</v>
      </c>
      <c r="L72" s="96" t="s">
        <v>49</v>
      </c>
      <c r="M72" s="70">
        <f t="shared" si="0"/>
        <v>1.3000000000000001E-2</v>
      </c>
      <c r="N72" s="95">
        <v>101</v>
      </c>
      <c r="O72" s="96" t="s">
        <v>49</v>
      </c>
      <c r="P72" s="70">
        <f t="shared" si="1"/>
        <v>1.0100000000000001E-2</v>
      </c>
    </row>
    <row r="73" spans="2:16">
      <c r="B73" s="95">
        <v>275</v>
      </c>
      <c r="C73" s="96" t="s">
        <v>48</v>
      </c>
      <c r="D73" s="82">
        <f t="shared" si="2"/>
        <v>1.1554621848739496E-3</v>
      </c>
      <c r="E73" s="97">
        <v>1.363</v>
      </c>
      <c r="F73" s="98">
        <v>9.7509999999999994</v>
      </c>
      <c r="G73" s="94">
        <f t="shared" si="3"/>
        <v>11.113999999999999</v>
      </c>
      <c r="H73" s="95">
        <v>424</v>
      </c>
      <c r="I73" s="96" t="s">
        <v>49</v>
      </c>
      <c r="J73" s="70">
        <f t="shared" si="4"/>
        <v>4.24E-2</v>
      </c>
      <c r="K73" s="95">
        <v>138</v>
      </c>
      <c r="L73" s="96" t="s">
        <v>49</v>
      </c>
      <c r="M73" s="70">
        <f t="shared" si="0"/>
        <v>1.3800000000000002E-2</v>
      </c>
      <c r="N73" s="95">
        <v>107</v>
      </c>
      <c r="O73" s="96" t="s">
        <v>49</v>
      </c>
      <c r="P73" s="70">
        <f t="shared" si="1"/>
        <v>1.0699999999999999E-2</v>
      </c>
    </row>
    <row r="74" spans="2:16">
      <c r="B74" s="95">
        <v>300</v>
      </c>
      <c r="C74" s="96" t="s">
        <v>48</v>
      </c>
      <c r="D74" s="82">
        <f t="shared" si="2"/>
        <v>1.2605042016806721E-3</v>
      </c>
      <c r="E74" s="97">
        <v>1.4239999999999999</v>
      </c>
      <c r="F74" s="98">
        <v>9.8559999999999999</v>
      </c>
      <c r="G74" s="94">
        <f t="shared" si="3"/>
        <v>11.28</v>
      </c>
      <c r="H74" s="95">
        <v>452</v>
      </c>
      <c r="I74" s="96" t="s">
        <v>49</v>
      </c>
      <c r="J74" s="70">
        <f t="shared" si="4"/>
        <v>4.5200000000000004E-2</v>
      </c>
      <c r="K74" s="95">
        <v>146</v>
      </c>
      <c r="L74" s="96" t="s">
        <v>49</v>
      </c>
      <c r="M74" s="70">
        <f t="shared" si="0"/>
        <v>1.4599999999999998E-2</v>
      </c>
      <c r="N74" s="95">
        <v>113</v>
      </c>
      <c r="O74" s="96" t="s">
        <v>49</v>
      </c>
      <c r="P74" s="70">
        <f t="shared" si="1"/>
        <v>1.1300000000000001E-2</v>
      </c>
    </row>
    <row r="75" spans="2:16">
      <c r="B75" s="95">
        <v>325</v>
      </c>
      <c r="C75" s="96" t="s">
        <v>48</v>
      </c>
      <c r="D75" s="82">
        <f t="shared" si="2"/>
        <v>1.3655462184873951E-3</v>
      </c>
      <c r="E75" s="97">
        <v>1.482</v>
      </c>
      <c r="F75" s="98">
        <v>9.9450000000000003</v>
      </c>
      <c r="G75" s="94">
        <f t="shared" si="3"/>
        <v>11.427</v>
      </c>
      <c r="H75" s="95">
        <v>480</v>
      </c>
      <c r="I75" s="96" t="s">
        <v>49</v>
      </c>
      <c r="J75" s="70">
        <f t="shared" si="4"/>
        <v>4.8000000000000001E-2</v>
      </c>
      <c r="K75" s="95">
        <v>153</v>
      </c>
      <c r="L75" s="96" t="s">
        <v>49</v>
      </c>
      <c r="M75" s="70">
        <f t="shared" si="0"/>
        <v>1.5299999999999999E-2</v>
      </c>
      <c r="N75" s="95">
        <v>119</v>
      </c>
      <c r="O75" s="96" t="s">
        <v>49</v>
      </c>
      <c r="P75" s="70">
        <f t="shared" si="1"/>
        <v>1.1899999999999999E-2</v>
      </c>
    </row>
    <row r="76" spans="2:16">
      <c r="B76" s="95">
        <v>350</v>
      </c>
      <c r="C76" s="96" t="s">
        <v>48</v>
      </c>
      <c r="D76" s="82">
        <f t="shared" si="2"/>
        <v>1.4705882352941176E-3</v>
      </c>
      <c r="E76" s="97">
        <v>1.538</v>
      </c>
      <c r="F76" s="98">
        <v>10.02</v>
      </c>
      <c r="G76" s="94">
        <f t="shared" si="3"/>
        <v>11.558</v>
      </c>
      <c r="H76" s="95">
        <v>507</v>
      </c>
      <c r="I76" s="96" t="s">
        <v>49</v>
      </c>
      <c r="J76" s="70">
        <f t="shared" si="4"/>
        <v>5.0700000000000002E-2</v>
      </c>
      <c r="K76" s="95">
        <v>161</v>
      </c>
      <c r="L76" s="96" t="s">
        <v>49</v>
      </c>
      <c r="M76" s="70">
        <f t="shared" si="0"/>
        <v>1.61E-2</v>
      </c>
      <c r="N76" s="95">
        <v>125</v>
      </c>
      <c r="O76" s="96" t="s">
        <v>49</v>
      </c>
      <c r="P76" s="70">
        <f t="shared" si="1"/>
        <v>1.2500000000000001E-2</v>
      </c>
    </row>
    <row r="77" spans="2:16">
      <c r="B77" s="95">
        <v>375</v>
      </c>
      <c r="C77" s="96" t="s">
        <v>48</v>
      </c>
      <c r="D77" s="82">
        <f t="shared" si="2"/>
        <v>1.5756302521008404E-3</v>
      </c>
      <c r="E77" s="97">
        <v>1.5920000000000001</v>
      </c>
      <c r="F77" s="98">
        <v>10.08</v>
      </c>
      <c r="G77" s="94">
        <f t="shared" si="3"/>
        <v>11.672000000000001</v>
      </c>
      <c r="H77" s="95">
        <v>534</v>
      </c>
      <c r="I77" s="96" t="s">
        <v>49</v>
      </c>
      <c r="J77" s="70">
        <f t="shared" si="4"/>
        <v>5.3400000000000003E-2</v>
      </c>
      <c r="K77" s="95">
        <v>168</v>
      </c>
      <c r="L77" s="96" t="s">
        <v>49</v>
      </c>
      <c r="M77" s="70">
        <f t="shared" si="0"/>
        <v>1.6800000000000002E-2</v>
      </c>
      <c r="N77" s="95">
        <v>131</v>
      </c>
      <c r="O77" s="96" t="s">
        <v>49</v>
      </c>
      <c r="P77" s="70">
        <f t="shared" si="1"/>
        <v>1.3100000000000001E-2</v>
      </c>
    </row>
    <row r="78" spans="2:16">
      <c r="B78" s="95">
        <v>400</v>
      </c>
      <c r="C78" s="96" t="s">
        <v>48</v>
      </c>
      <c r="D78" s="82">
        <f t="shared" si="2"/>
        <v>1.6806722689075631E-3</v>
      </c>
      <c r="E78" s="97">
        <v>1.6439999999999999</v>
      </c>
      <c r="F78" s="98">
        <v>10.14</v>
      </c>
      <c r="G78" s="94">
        <f t="shared" si="3"/>
        <v>11.784000000000001</v>
      </c>
      <c r="H78" s="95">
        <v>561</v>
      </c>
      <c r="I78" s="96" t="s">
        <v>49</v>
      </c>
      <c r="J78" s="70">
        <f t="shared" si="4"/>
        <v>5.6100000000000004E-2</v>
      </c>
      <c r="K78" s="95">
        <v>175</v>
      </c>
      <c r="L78" s="96" t="s">
        <v>49</v>
      </c>
      <c r="M78" s="70">
        <f t="shared" si="0"/>
        <v>1.7499999999999998E-2</v>
      </c>
      <c r="N78" s="95">
        <v>137</v>
      </c>
      <c r="O78" s="96" t="s">
        <v>49</v>
      </c>
      <c r="P78" s="70">
        <f t="shared" si="1"/>
        <v>1.37E-2</v>
      </c>
    </row>
    <row r="79" spans="2:16">
      <c r="B79" s="95">
        <v>450</v>
      </c>
      <c r="C79" s="96" t="s">
        <v>48</v>
      </c>
      <c r="D79" s="82">
        <f t="shared" si="2"/>
        <v>1.8907563025210084E-3</v>
      </c>
      <c r="E79" s="97">
        <v>1.7430000000000001</v>
      </c>
      <c r="F79" s="98">
        <v>10.220000000000001</v>
      </c>
      <c r="G79" s="94">
        <f t="shared" si="3"/>
        <v>11.963000000000001</v>
      </c>
      <c r="H79" s="95">
        <v>614</v>
      </c>
      <c r="I79" s="96" t="s">
        <v>49</v>
      </c>
      <c r="J79" s="70">
        <f t="shared" si="4"/>
        <v>6.1399999999999996E-2</v>
      </c>
      <c r="K79" s="95">
        <v>189</v>
      </c>
      <c r="L79" s="96" t="s">
        <v>49</v>
      </c>
      <c r="M79" s="70">
        <f t="shared" si="0"/>
        <v>1.89E-2</v>
      </c>
      <c r="N79" s="95">
        <v>148</v>
      </c>
      <c r="O79" s="96" t="s">
        <v>49</v>
      </c>
      <c r="P79" s="70">
        <f t="shared" si="1"/>
        <v>1.4799999999999999E-2</v>
      </c>
    </row>
    <row r="80" spans="2:16">
      <c r="B80" s="95">
        <v>500</v>
      </c>
      <c r="C80" s="96" t="s">
        <v>48</v>
      </c>
      <c r="D80" s="82">
        <f t="shared" si="2"/>
        <v>2.1008403361344537E-3</v>
      </c>
      <c r="E80" s="97">
        <v>1.78</v>
      </c>
      <c r="F80" s="98">
        <v>10.28</v>
      </c>
      <c r="G80" s="94">
        <f t="shared" si="3"/>
        <v>12.059999999999999</v>
      </c>
      <c r="H80" s="95">
        <v>667</v>
      </c>
      <c r="I80" s="96" t="s">
        <v>49</v>
      </c>
      <c r="J80" s="70">
        <f t="shared" si="4"/>
        <v>6.6700000000000009E-2</v>
      </c>
      <c r="K80" s="95">
        <v>203</v>
      </c>
      <c r="L80" s="96" t="s">
        <v>49</v>
      </c>
      <c r="M80" s="70">
        <f t="shared" si="0"/>
        <v>2.0300000000000002E-2</v>
      </c>
      <c r="N80" s="95">
        <v>159</v>
      </c>
      <c r="O80" s="96" t="s">
        <v>49</v>
      </c>
      <c r="P80" s="70">
        <f t="shared" si="1"/>
        <v>1.5900000000000001E-2</v>
      </c>
    </row>
    <row r="81" spans="2:16">
      <c r="B81" s="95">
        <v>550</v>
      </c>
      <c r="C81" s="96" t="s">
        <v>48</v>
      </c>
      <c r="D81" s="82">
        <f t="shared" si="2"/>
        <v>2.3109243697478992E-3</v>
      </c>
      <c r="E81" s="97">
        <v>1.796</v>
      </c>
      <c r="F81" s="98">
        <v>10.32</v>
      </c>
      <c r="G81" s="94">
        <f t="shared" si="3"/>
        <v>12.116</v>
      </c>
      <c r="H81" s="95">
        <v>719</v>
      </c>
      <c r="I81" s="96" t="s">
        <v>49</v>
      </c>
      <c r="J81" s="70">
        <f t="shared" si="4"/>
        <v>7.1899999999999992E-2</v>
      </c>
      <c r="K81" s="95">
        <v>217</v>
      </c>
      <c r="L81" s="96" t="s">
        <v>49</v>
      </c>
      <c r="M81" s="70">
        <f t="shared" si="0"/>
        <v>2.1700000000000001E-2</v>
      </c>
      <c r="N81" s="95">
        <v>169</v>
      </c>
      <c r="O81" s="96" t="s">
        <v>49</v>
      </c>
      <c r="P81" s="70">
        <f t="shared" si="1"/>
        <v>1.6900000000000002E-2</v>
      </c>
    </row>
    <row r="82" spans="2:16">
      <c r="B82" s="95">
        <v>600</v>
      </c>
      <c r="C82" s="96" t="s">
        <v>48</v>
      </c>
      <c r="D82" s="82">
        <f t="shared" si="2"/>
        <v>2.5210084033613443E-3</v>
      </c>
      <c r="E82" s="97">
        <v>1.8440000000000001</v>
      </c>
      <c r="F82" s="98">
        <v>10.34</v>
      </c>
      <c r="G82" s="94">
        <f t="shared" si="3"/>
        <v>12.183999999999999</v>
      </c>
      <c r="H82" s="95">
        <v>772</v>
      </c>
      <c r="I82" s="96" t="s">
        <v>49</v>
      </c>
      <c r="J82" s="70">
        <f t="shared" si="4"/>
        <v>7.7200000000000005E-2</v>
      </c>
      <c r="K82" s="95">
        <v>231</v>
      </c>
      <c r="L82" s="96" t="s">
        <v>49</v>
      </c>
      <c r="M82" s="70">
        <f t="shared" si="0"/>
        <v>2.3100000000000002E-2</v>
      </c>
      <c r="N82" s="95">
        <v>180</v>
      </c>
      <c r="O82" s="96" t="s">
        <v>49</v>
      </c>
      <c r="P82" s="70">
        <f t="shared" si="1"/>
        <v>1.7999999999999999E-2</v>
      </c>
    </row>
    <row r="83" spans="2:16">
      <c r="B83" s="95">
        <v>650</v>
      </c>
      <c r="C83" s="96" t="s">
        <v>48</v>
      </c>
      <c r="D83" s="82">
        <f t="shared" si="2"/>
        <v>2.7310924369747902E-3</v>
      </c>
      <c r="E83" s="97">
        <v>1.91</v>
      </c>
      <c r="F83" s="98">
        <v>10.34</v>
      </c>
      <c r="G83" s="94">
        <f t="shared" si="3"/>
        <v>12.25</v>
      </c>
      <c r="H83" s="95">
        <v>824</v>
      </c>
      <c r="I83" s="96" t="s">
        <v>49</v>
      </c>
      <c r="J83" s="70">
        <f t="shared" si="4"/>
        <v>8.2400000000000001E-2</v>
      </c>
      <c r="K83" s="95">
        <v>244</v>
      </c>
      <c r="L83" s="96" t="s">
        <v>49</v>
      </c>
      <c r="M83" s="70">
        <f t="shared" si="0"/>
        <v>2.4399999999999998E-2</v>
      </c>
      <c r="N83" s="95">
        <v>190</v>
      </c>
      <c r="O83" s="96" t="s">
        <v>49</v>
      </c>
      <c r="P83" s="70">
        <f t="shared" si="1"/>
        <v>1.9E-2</v>
      </c>
    </row>
    <row r="84" spans="2:16">
      <c r="B84" s="95">
        <v>700</v>
      </c>
      <c r="C84" s="96" t="s">
        <v>48</v>
      </c>
      <c r="D84" s="82">
        <f t="shared" si="2"/>
        <v>2.9411764705882353E-3</v>
      </c>
      <c r="E84" s="97">
        <v>1.986</v>
      </c>
      <c r="F84" s="98">
        <v>10.34</v>
      </c>
      <c r="G84" s="94">
        <f t="shared" si="3"/>
        <v>12.326000000000001</v>
      </c>
      <c r="H84" s="95">
        <v>876</v>
      </c>
      <c r="I84" s="96" t="s">
        <v>49</v>
      </c>
      <c r="J84" s="70">
        <f t="shared" si="4"/>
        <v>8.7599999999999997E-2</v>
      </c>
      <c r="K84" s="95">
        <v>258</v>
      </c>
      <c r="L84" s="96" t="s">
        <v>49</v>
      </c>
      <c r="M84" s="70">
        <f t="shared" ref="M84:M147" si="5">K84/1000/10</f>
        <v>2.58E-2</v>
      </c>
      <c r="N84" s="95">
        <v>201</v>
      </c>
      <c r="O84" s="96" t="s">
        <v>49</v>
      </c>
      <c r="P84" s="70">
        <f t="shared" ref="P84:P147" si="6">N84/1000/10</f>
        <v>2.01E-2</v>
      </c>
    </row>
    <row r="85" spans="2:16">
      <c r="B85" s="95">
        <v>800</v>
      </c>
      <c r="C85" s="96" t="s">
        <v>48</v>
      </c>
      <c r="D85" s="82">
        <f t="shared" ref="D85:D86" si="7">B85/1000/$C$5</f>
        <v>3.3613445378151263E-3</v>
      </c>
      <c r="E85" s="97">
        <v>2.1589999999999998</v>
      </c>
      <c r="F85" s="98">
        <v>10.31</v>
      </c>
      <c r="G85" s="94">
        <f t="shared" ref="G85:G148" si="8">E85+F85</f>
        <v>12.469000000000001</v>
      </c>
      <c r="H85" s="95">
        <v>980</v>
      </c>
      <c r="I85" s="96" t="s">
        <v>49</v>
      </c>
      <c r="J85" s="70">
        <f t="shared" ref="J85:J112" si="9">H85/1000/10</f>
        <v>9.8000000000000004E-2</v>
      </c>
      <c r="K85" s="95">
        <v>284</v>
      </c>
      <c r="L85" s="96" t="s">
        <v>49</v>
      </c>
      <c r="M85" s="70">
        <f t="shared" si="5"/>
        <v>2.8399999999999998E-2</v>
      </c>
      <c r="N85" s="95">
        <v>221</v>
      </c>
      <c r="O85" s="96" t="s">
        <v>49</v>
      </c>
      <c r="P85" s="70">
        <f t="shared" si="6"/>
        <v>2.2100000000000002E-2</v>
      </c>
    </row>
    <row r="86" spans="2:16">
      <c r="B86" s="95">
        <v>900</v>
      </c>
      <c r="C86" s="96" t="s">
        <v>48</v>
      </c>
      <c r="D86" s="82">
        <f t="shared" si="7"/>
        <v>3.7815126050420168E-3</v>
      </c>
      <c r="E86" s="97">
        <v>2.3380000000000001</v>
      </c>
      <c r="F86" s="98">
        <v>10.26</v>
      </c>
      <c r="G86" s="94">
        <f t="shared" si="8"/>
        <v>12.597999999999999</v>
      </c>
      <c r="H86" s="95">
        <v>1083</v>
      </c>
      <c r="I86" s="96" t="s">
        <v>49</v>
      </c>
      <c r="J86" s="70">
        <f t="shared" si="9"/>
        <v>0.10829999999999999</v>
      </c>
      <c r="K86" s="95">
        <v>310</v>
      </c>
      <c r="L86" s="96" t="s">
        <v>49</v>
      </c>
      <c r="M86" s="70">
        <f t="shared" si="5"/>
        <v>3.1E-2</v>
      </c>
      <c r="N86" s="95">
        <v>240</v>
      </c>
      <c r="O86" s="96" t="s">
        <v>49</v>
      </c>
      <c r="P86" s="70">
        <f t="shared" si="6"/>
        <v>2.4E-2</v>
      </c>
    </row>
    <row r="87" spans="2:16">
      <c r="B87" s="95">
        <v>1</v>
      </c>
      <c r="C87" s="102" t="s">
        <v>50</v>
      </c>
      <c r="D87" s="82">
        <f t="shared" ref="D87:D150" si="10">B87/$C$5</f>
        <v>4.2016806722689074E-3</v>
      </c>
      <c r="E87" s="97">
        <v>2.5019999999999998</v>
      </c>
      <c r="F87" s="98">
        <v>10.19</v>
      </c>
      <c r="G87" s="94">
        <f t="shared" si="8"/>
        <v>12.692</v>
      </c>
      <c r="H87" s="95">
        <v>1185</v>
      </c>
      <c r="I87" s="96" t="s">
        <v>49</v>
      </c>
      <c r="J87" s="70">
        <f t="shared" si="9"/>
        <v>0.11850000000000001</v>
      </c>
      <c r="K87" s="95">
        <v>335</v>
      </c>
      <c r="L87" s="96" t="s">
        <v>49</v>
      </c>
      <c r="M87" s="70">
        <f t="shared" si="5"/>
        <v>3.3500000000000002E-2</v>
      </c>
      <c r="N87" s="95">
        <v>260</v>
      </c>
      <c r="O87" s="96" t="s">
        <v>49</v>
      </c>
      <c r="P87" s="70">
        <f t="shared" si="6"/>
        <v>2.6000000000000002E-2</v>
      </c>
    </row>
    <row r="88" spans="2:16">
      <c r="B88" s="95">
        <v>1.1000000000000001</v>
      </c>
      <c r="C88" s="96" t="s">
        <v>50</v>
      </c>
      <c r="D88" s="82">
        <f t="shared" si="10"/>
        <v>4.6218487394957984E-3</v>
      </c>
      <c r="E88" s="97">
        <v>2.645</v>
      </c>
      <c r="F88" s="98">
        <v>10.119999999999999</v>
      </c>
      <c r="G88" s="94">
        <f t="shared" si="8"/>
        <v>12.764999999999999</v>
      </c>
      <c r="H88" s="95">
        <v>1287</v>
      </c>
      <c r="I88" s="96" t="s">
        <v>49</v>
      </c>
      <c r="J88" s="70">
        <f t="shared" si="9"/>
        <v>0.12869999999999998</v>
      </c>
      <c r="K88" s="95">
        <v>360</v>
      </c>
      <c r="L88" s="96" t="s">
        <v>49</v>
      </c>
      <c r="M88" s="70">
        <f t="shared" si="5"/>
        <v>3.5999999999999997E-2</v>
      </c>
      <c r="N88" s="95">
        <v>279</v>
      </c>
      <c r="O88" s="96" t="s">
        <v>49</v>
      </c>
      <c r="P88" s="70">
        <f t="shared" si="6"/>
        <v>2.7900000000000001E-2</v>
      </c>
    </row>
    <row r="89" spans="2:16">
      <c r="B89" s="95">
        <v>1.2</v>
      </c>
      <c r="C89" s="96" t="s">
        <v>50</v>
      </c>
      <c r="D89" s="70">
        <f t="shared" si="10"/>
        <v>5.0420168067226885E-3</v>
      </c>
      <c r="E89" s="97">
        <v>2.7690000000000001</v>
      </c>
      <c r="F89" s="98">
        <v>10.029999999999999</v>
      </c>
      <c r="G89" s="94">
        <f t="shared" si="8"/>
        <v>12.798999999999999</v>
      </c>
      <c r="H89" s="95">
        <v>1389</v>
      </c>
      <c r="I89" s="96" t="s">
        <v>49</v>
      </c>
      <c r="J89" s="70">
        <f t="shared" si="9"/>
        <v>0.1389</v>
      </c>
      <c r="K89" s="95">
        <v>384</v>
      </c>
      <c r="L89" s="96" t="s">
        <v>49</v>
      </c>
      <c r="M89" s="70">
        <f t="shared" si="5"/>
        <v>3.8400000000000004E-2</v>
      </c>
      <c r="N89" s="95">
        <v>298</v>
      </c>
      <c r="O89" s="96" t="s">
        <v>49</v>
      </c>
      <c r="P89" s="70">
        <f t="shared" si="6"/>
        <v>2.98E-2</v>
      </c>
    </row>
    <row r="90" spans="2:16">
      <c r="B90" s="95">
        <v>1.3</v>
      </c>
      <c r="C90" s="96" t="s">
        <v>50</v>
      </c>
      <c r="D90" s="70">
        <f t="shared" si="10"/>
        <v>5.4621848739495804E-3</v>
      </c>
      <c r="E90" s="97">
        <v>2.8759999999999999</v>
      </c>
      <c r="F90" s="98">
        <v>9.9380000000000006</v>
      </c>
      <c r="G90" s="94">
        <f t="shared" si="8"/>
        <v>12.814</v>
      </c>
      <c r="H90" s="95">
        <v>1491</v>
      </c>
      <c r="I90" s="96" t="s">
        <v>49</v>
      </c>
      <c r="J90" s="70">
        <f t="shared" si="9"/>
        <v>0.14910000000000001</v>
      </c>
      <c r="K90" s="95">
        <v>408</v>
      </c>
      <c r="L90" s="96" t="s">
        <v>49</v>
      </c>
      <c r="M90" s="70">
        <f t="shared" si="5"/>
        <v>4.0799999999999996E-2</v>
      </c>
      <c r="N90" s="95">
        <v>317</v>
      </c>
      <c r="O90" s="96" t="s">
        <v>49</v>
      </c>
      <c r="P90" s="70">
        <f t="shared" si="6"/>
        <v>3.1699999999999999E-2</v>
      </c>
    </row>
    <row r="91" spans="2:16">
      <c r="B91" s="95">
        <v>1.4</v>
      </c>
      <c r="C91" s="96" t="s">
        <v>50</v>
      </c>
      <c r="D91" s="70">
        <f t="shared" si="10"/>
        <v>5.8823529411764705E-3</v>
      </c>
      <c r="E91" s="97">
        <v>2.9710000000000001</v>
      </c>
      <c r="F91" s="98">
        <v>9.843</v>
      </c>
      <c r="G91" s="94">
        <f t="shared" si="8"/>
        <v>12.814</v>
      </c>
      <c r="H91" s="95">
        <v>1593</v>
      </c>
      <c r="I91" s="96" t="s">
        <v>49</v>
      </c>
      <c r="J91" s="70">
        <f t="shared" si="9"/>
        <v>0.1593</v>
      </c>
      <c r="K91" s="95">
        <v>432</v>
      </c>
      <c r="L91" s="96" t="s">
        <v>49</v>
      </c>
      <c r="M91" s="70">
        <f t="shared" si="5"/>
        <v>4.3200000000000002E-2</v>
      </c>
      <c r="N91" s="95">
        <v>335</v>
      </c>
      <c r="O91" s="96" t="s">
        <v>49</v>
      </c>
      <c r="P91" s="70">
        <f t="shared" si="6"/>
        <v>3.3500000000000002E-2</v>
      </c>
    </row>
    <row r="92" spans="2:16">
      <c r="B92" s="95">
        <v>1.5</v>
      </c>
      <c r="C92" s="96" t="s">
        <v>50</v>
      </c>
      <c r="D92" s="70">
        <f t="shared" si="10"/>
        <v>6.3025210084033615E-3</v>
      </c>
      <c r="E92" s="97">
        <v>3.0550000000000002</v>
      </c>
      <c r="F92" s="98">
        <v>9.7469999999999999</v>
      </c>
      <c r="G92" s="94">
        <f t="shared" si="8"/>
        <v>12.802</v>
      </c>
      <c r="H92" s="95">
        <v>1696</v>
      </c>
      <c r="I92" s="96" t="s">
        <v>49</v>
      </c>
      <c r="J92" s="70">
        <f t="shared" si="9"/>
        <v>0.1696</v>
      </c>
      <c r="K92" s="95">
        <v>455</v>
      </c>
      <c r="L92" s="96" t="s">
        <v>49</v>
      </c>
      <c r="M92" s="70">
        <f t="shared" si="5"/>
        <v>4.5499999999999999E-2</v>
      </c>
      <c r="N92" s="95">
        <v>353</v>
      </c>
      <c r="O92" s="96" t="s">
        <v>49</v>
      </c>
      <c r="P92" s="70">
        <f t="shared" si="6"/>
        <v>3.5299999999999998E-2</v>
      </c>
    </row>
    <row r="93" spans="2:16">
      <c r="B93" s="95">
        <v>1.6</v>
      </c>
      <c r="C93" s="96" t="s">
        <v>50</v>
      </c>
      <c r="D93" s="70">
        <f t="shared" si="10"/>
        <v>6.7226890756302525E-3</v>
      </c>
      <c r="E93" s="97">
        <v>3.1320000000000001</v>
      </c>
      <c r="F93" s="98">
        <v>9.6489999999999991</v>
      </c>
      <c r="G93" s="94">
        <f t="shared" si="8"/>
        <v>12.780999999999999</v>
      </c>
      <c r="H93" s="95">
        <v>1799</v>
      </c>
      <c r="I93" s="96" t="s">
        <v>49</v>
      </c>
      <c r="J93" s="70">
        <f t="shared" si="9"/>
        <v>0.1799</v>
      </c>
      <c r="K93" s="95">
        <v>479</v>
      </c>
      <c r="L93" s="96" t="s">
        <v>49</v>
      </c>
      <c r="M93" s="70">
        <f t="shared" si="5"/>
        <v>4.7899999999999998E-2</v>
      </c>
      <c r="N93" s="95">
        <v>372</v>
      </c>
      <c r="O93" s="96" t="s">
        <v>49</v>
      </c>
      <c r="P93" s="70">
        <f t="shared" si="6"/>
        <v>3.7199999999999997E-2</v>
      </c>
    </row>
    <row r="94" spans="2:16">
      <c r="B94" s="95">
        <v>1.7</v>
      </c>
      <c r="C94" s="96" t="s">
        <v>50</v>
      </c>
      <c r="D94" s="70">
        <f t="shared" si="10"/>
        <v>7.1428571428571426E-3</v>
      </c>
      <c r="E94" s="97">
        <v>3.2040000000000002</v>
      </c>
      <c r="F94" s="98">
        <v>9.5510000000000002</v>
      </c>
      <c r="G94" s="94">
        <f t="shared" si="8"/>
        <v>12.755000000000001</v>
      </c>
      <c r="H94" s="95">
        <v>1902</v>
      </c>
      <c r="I94" s="96" t="s">
        <v>49</v>
      </c>
      <c r="J94" s="70">
        <f t="shared" si="9"/>
        <v>0.19019999999999998</v>
      </c>
      <c r="K94" s="95">
        <v>502</v>
      </c>
      <c r="L94" s="96" t="s">
        <v>49</v>
      </c>
      <c r="M94" s="70">
        <f t="shared" si="5"/>
        <v>5.0200000000000002E-2</v>
      </c>
      <c r="N94" s="95">
        <v>390</v>
      </c>
      <c r="O94" s="96" t="s">
        <v>49</v>
      </c>
      <c r="P94" s="70">
        <f t="shared" si="6"/>
        <v>3.9E-2</v>
      </c>
    </row>
    <row r="95" spans="2:16">
      <c r="B95" s="95">
        <v>1.8</v>
      </c>
      <c r="C95" s="96" t="s">
        <v>50</v>
      </c>
      <c r="D95" s="70">
        <f t="shared" si="10"/>
        <v>7.5630252100840336E-3</v>
      </c>
      <c r="E95" s="97">
        <v>3.2709999999999999</v>
      </c>
      <c r="F95" s="98">
        <v>9.4529999999999994</v>
      </c>
      <c r="G95" s="94">
        <f t="shared" si="8"/>
        <v>12.724</v>
      </c>
      <c r="H95" s="95">
        <v>2006</v>
      </c>
      <c r="I95" s="96" t="s">
        <v>49</v>
      </c>
      <c r="J95" s="70">
        <f t="shared" si="9"/>
        <v>0.20059999999999997</v>
      </c>
      <c r="K95" s="95">
        <v>525</v>
      </c>
      <c r="L95" s="96" t="s">
        <v>49</v>
      </c>
      <c r="M95" s="70">
        <f t="shared" si="5"/>
        <v>5.2500000000000005E-2</v>
      </c>
      <c r="N95" s="95">
        <v>408</v>
      </c>
      <c r="O95" s="96" t="s">
        <v>49</v>
      </c>
      <c r="P95" s="70">
        <f t="shared" si="6"/>
        <v>4.0799999999999996E-2</v>
      </c>
    </row>
    <row r="96" spans="2:16">
      <c r="B96" s="95">
        <v>2</v>
      </c>
      <c r="C96" s="96" t="s">
        <v>50</v>
      </c>
      <c r="D96" s="70">
        <f t="shared" si="10"/>
        <v>8.4033613445378148E-3</v>
      </c>
      <c r="E96" s="97">
        <v>3.399</v>
      </c>
      <c r="F96" s="98">
        <v>9.2590000000000003</v>
      </c>
      <c r="G96" s="94">
        <f t="shared" si="8"/>
        <v>12.658000000000001</v>
      </c>
      <c r="H96" s="95">
        <v>2215</v>
      </c>
      <c r="I96" s="96" t="s">
        <v>49</v>
      </c>
      <c r="J96" s="70">
        <f t="shared" si="9"/>
        <v>0.22149999999999997</v>
      </c>
      <c r="K96" s="95">
        <v>571</v>
      </c>
      <c r="L96" s="96" t="s">
        <v>49</v>
      </c>
      <c r="M96" s="70">
        <f t="shared" si="5"/>
        <v>5.7099999999999998E-2</v>
      </c>
      <c r="N96" s="95">
        <v>443</v>
      </c>
      <c r="O96" s="96" t="s">
        <v>49</v>
      </c>
      <c r="P96" s="70">
        <f t="shared" si="6"/>
        <v>4.4299999999999999E-2</v>
      </c>
    </row>
    <row r="97" spans="2:16">
      <c r="B97" s="95">
        <v>2.25</v>
      </c>
      <c r="C97" s="96" t="s">
        <v>50</v>
      </c>
      <c r="D97" s="70">
        <f t="shared" si="10"/>
        <v>9.4537815126050414E-3</v>
      </c>
      <c r="E97" s="97">
        <v>3.5529999999999999</v>
      </c>
      <c r="F97" s="98">
        <v>9.0229999999999997</v>
      </c>
      <c r="G97" s="94">
        <f t="shared" si="8"/>
        <v>12.576000000000001</v>
      </c>
      <c r="H97" s="95">
        <v>2479</v>
      </c>
      <c r="I97" s="96" t="s">
        <v>49</v>
      </c>
      <c r="J97" s="70">
        <f t="shared" si="9"/>
        <v>0.24790000000000001</v>
      </c>
      <c r="K97" s="95">
        <v>629</v>
      </c>
      <c r="L97" s="96" t="s">
        <v>49</v>
      </c>
      <c r="M97" s="70">
        <f t="shared" si="5"/>
        <v>6.2899999999999998E-2</v>
      </c>
      <c r="N97" s="95">
        <v>488</v>
      </c>
      <c r="O97" s="96" t="s">
        <v>49</v>
      </c>
      <c r="P97" s="70">
        <f t="shared" si="6"/>
        <v>4.8799999999999996E-2</v>
      </c>
    </row>
    <row r="98" spans="2:16">
      <c r="B98" s="95">
        <v>2.5</v>
      </c>
      <c r="C98" s="96" t="s">
        <v>50</v>
      </c>
      <c r="D98" s="70">
        <f t="shared" si="10"/>
        <v>1.050420168067227E-2</v>
      </c>
      <c r="E98" s="97">
        <v>3.706</v>
      </c>
      <c r="F98" s="98">
        <v>8.7959999999999994</v>
      </c>
      <c r="G98" s="94">
        <f t="shared" si="8"/>
        <v>12.501999999999999</v>
      </c>
      <c r="H98" s="95">
        <v>2746</v>
      </c>
      <c r="I98" s="96" t="s">
        <v>49</v>
      </c>
      <c r="J98" s="70">
        <f t="shared" si="9"/>
        <v>0.27460000000000001</v>
      </c>
      <c r="K98" s="95">
        <v>685</v>
      </c>
      <c r="L98" s="96" t="s">
        <v>49</v>
      </c>
      <c r="M98" s="70">
        <f t="shared" si="5"/>
        <v>6.8500000000000005E-2</v>
      </c>
      <c r="N98" s="95">
        <v>532</v>
      </c>
      <c r="O98" s="96" t="s">
        <v>49</v>
      </c>
      <c r="P98" s="70">
        <f t="shared" si="6"/>
        <v>5.3200000000000004E-2</v>
      </c>
    </row>
    <row r="99" spans="2:16">
      <c r="B99" s="95">
        <v>2.75</v>
      </c>
      <c r="C99" s="96" t="s">
        <v>50</v>
      </c>
      <c r="D99" s="70">
        <f t="shared" si="10"/>
        <v>1.1554621848739496E-2</v>
      </c>
      <c r="E99" s="97">
        <v>3.8610000000000002</v>
      </c>
      <c r="F99" s="98">
        <v>8.5790000000000006</v>
      </c>
      <c r="G99" s="94">
        <f t="shared" si="8"/>
        <v>12.440000000000001</v>
      </c>
      <c r="H99" s="95">
        <v>3015</v>
      </c>
      <c r="I99" s="96" t="s">
        <v>49</v>
      </c>
      <c r="J99" s="70">
        <f t="shared" si="9"/>
        <v>0.30149999999999999</v>
      </c>
      <c r="K99" s="95">
        <v>741</v>
      </c>
      <c r="L99" s="96" t="s">
        <v>49</v>
      </c>
      <c r="M99" s="70">
        <f t="shared" si="5"/>
        <v>7.4099999999999999E-2</v>
      </c>
      <c r="N99" s="95">
        <v>576</v>
      </c>
      <c r="O99" s="96" t="s">
        <v>49</v>
      </c>
      <c r="P99" s="70">
        <f t="shared" si="6"/>
        <v>5.7599999999999998E-2</v>
      </c>
    </row>
    <row r="100" spans="2:16">
      <c r="B100" s="95">
        <v>3</v>
      </c>
      <c r="C100" s="96" t="s">
        <v>50</v>
      </c>
      <c r="D100" s="70">
        <f t="shared" si="10"/>
        <v>1.2605042016806723E-2</v>
      </c>
      <c r="E100" s="97">
        <v>4.0179999999999998</v>
      </c>
      <c r="F100" s="98">
        <v>8.3719999999999999</v>
      </c>
      <c r="G100" s="94">
        <f t="shared" si="8"/>
        <v>12.39</v>
      </c>
      <c r="H100" s="95">
        <v>3286</v>
      </c>
      <c r="I100" s="96" t="s">
        <v>49</v>
      </c>
      <c r="J100" s="70">
        <f t="shared" si="9"/>
        <v>0.3286</v>
      </c>
      <c r="K100" s="95">
        <v>796</v>
      </c>
      <c r="L100" s="96" t="s">
        <v>49</v>
      </c>
      <c r="M100" s="70">
        <f t="shared" si="5"/>
        <v>7.9600000000000004E-2</v>
      </c>
      <c r="N100" s="95">
        <v>620</v>
      </c>
      <c r="O100" s="96" t="s">
        <v>49</v>
      </c>
      <c r="P100" s="70">
        <f t="shared" si="6"/>
        <v>6.2E-2</v>
      </c>
    </row>
    <row r="101" spans="2:16">
      <c r="B101" s="95">
        <v>3.25</v>
      </c>
      <c r="C101" s="96" t="s">
        <v>50</v>
      </c>
      <c r="D101" s="70">
        <f t="shared" si="10"/>
        <v>1.365546218487395E-2</v>
      </c>
      <c r="E101" s="97">
        <v>4.1779999999999999</v>
      </c>
      <c r="F101" s="98">
        <v>8.1750000000000007</v>
      </c>
      <c r="G101" s="94">
        <f t="shared" si="8"/>
        <v>12.353000000000002</v>
      </c>
      <c r="H101" s="95">
        <v>3558</v>
      </c>
      <c r="I101" s="96" t="s">
        <v>49</v>
      </c>
      <c r="J101" s="70">
        <f t="shared" si="9"/>
        <v>0.35580000000000001</v>
      </c>
      <c r="K101" s="95">
        <v>850</v>
      </c>
      <c r="L101" s="96" t="s">
        <v>49</v>
      </c>
      <c r="M101" s="70">
        <f t="shared" si="5"/>
        <v>8.4999999999999992E-2</v>
      </c>
      <c r="N101" s="95">
        <v>663</v>
      </c>
      <c r="O101" s="96" t="s">
        <v>49</v>
      </c>
      <c r="P101" s="70">
        <f t="shared" si="6"/>
        <v>6.6299999999999998E-2</v>
      </c>
    </row>
    <row r="102" spans="2:16">
      <c r="B102" s="95">
        <v>3.5</v>
      </c>
      <c r="C102" s="96" t="s">
        <v>50</v>
      </c>
      <c r="D102" s="70">
        <f t="shared" si="10"/>
        <v>1.4705882352941176E-2</v>
      </c>
      <c r="E102" s="97">
        <v>4.3390000000000004</v>
      </c>
      <c r="F102" s="98">
        <v>7.9880000000000004</v>
      </c>
      <c r="G102" s="94">
        <f t="shared" si="8"/>
        <v>12.327000000000002</v>
      </c>
      <c r="H102" s="95">
        <v>3832</v>
      </c>
      <c r="I102" s="96" t="s">
        <v>49</v>
      </c>
      <c r="J102" s="70">
        <f t="shared" si="9"/>
        <v>0.38319999999999999</v>
      </c>
      <c r="K102" s="95">
        <v>903</v>
      </c>
      <c r="L102" s="96" t="s">
        <v>49</v>
      </c>
      <c r="M102" s="70">
        <f t="shared" si="5"/>
        <v>9.0300000000000005E-2</v>
      </c>
      <c r="N102" s="95">
        <v>707</v>
      </c>
      <c r="O102" s="96" t="s">
        <v>49</v>
      </c>
      <c r="P102" s="70">
        <f t="shared" si="6"/>
        <v>7.0699999999999999E-2</v>
      </c>
    </row>
    <row r="103" spans="2:16">
      <c r="B103" s="95">
        <v>3.75</v>
      </c>
      <c r="C103" s="96" t="s">
        <v>50</v>
      </c>
      <c r="D103" s="70">
        <f t="shared" si="10"/>
        <v>1.5756302521008403E-2</v>
      </c>
      <c r="E103" s="97">
        <v>4.5</v>
      </c>
      <c r="F103" s="98">
        <v>7.81</v>
      </c>
      <c r="G103" s="94">
        <f t="shared" si="8"/>
        <v>12.309999999999999</v>
      </c>
      <c r="H103" s="95">
        <v>4107</v>
      </c>
      <c r="I103" s="96" t="s">
        <v>49</v>
      </c>
      <c r="J103" s="70">
        <f t="shared" si="9"/>
        <v>0.41070000000000001</v>
      </c>
      <c r="K103" s="95">
        <v>956</v>
      </c>
      <c r="L103" s="96" t="s">
        <v>49</v>
      </c>
      <c r="M103" s="70">
        <f t="shared" si="5"/>
        <v>9.5599999999999991E-2</v>
      </c>
      <c r="N103" s="95">
        <v>750</v>
      </c>
      <c r="O103" s="96" t="s">
        <v>49</v>
      </c>
      <c r="P103" s="70">
        <f t="shared" si="6"/>
        <v>7.4999999999999997E-2</v>
      </c>
    </row>
    <row r="104" spans="2:16">
      <c r="B104" s="95">
        <v>4</v>
      </c>
      <c r="C104" s="96" t="s">
        <v>50</v>
      </c>
      <c r="D104" s="70">
        <f t="shared" si="10"/>
        <v>1.680672268907563E-2</v>
      </c>
      <c r="E104" s="97">
        <v>4.6609999999999996</v>
      </c>
      <c r="F104" s="98">
        <v>7.64</v>
      </c>
      <c r="G104" s="94">
        <f t="shared" si="8"/>
        <v>12.300999999999998</v>
      </c>
      <c r="H104" s="95">
        <v>4383</v>
      </c>
      <c r="I104" s="96" t="s">
        <v>49</v>
      </c>
      <c r="J104" s="70">
        <f t="shared" si="9"/>
        <v>0.43830000000000002</v>
      </c>
      <c r="K104" s="95">
        <v>1007</v>
      </c>
      <c r="L104" s="96" t="s">
        <v>49</v>
      </c>
      <c r="M104" s="70">
        <f t="shared" si="5"/>
        <v>0.10069999999999998</v>
      </c>
      <c r="N104" s="95">
        <v>794</v>
      </c>
      <c r="O104" s="96" t="s">
        <v>49</v>
      </c>
      <c r="P104" s="70">
        <f t="shared" si="6"/>
        <v>7.9399999999999998E-2</v>
      </c>
    </row>
    <row r="105" spans="2:16">
      <c r="B105" s="95">
        <v>4.5</v>
      </c>
      <c r="C105" s="96" t="s">
        <v>50</v>
      </c>
      <c r="D105" s="70">
        <f t="shared" si="10"/>
        <v>1.8907563025210083E-2</v>
      </c>
      <c r="E105" s="97">
        <v>4.9779999999999998</v>
      </c>
      <c r="F105" s="98">
        <v>7.3250000000000002</v>
      </c>
      <c r="G105" s="94">
        <f t="shared" si="8"/>
        <v>12.303000000000001</v>
      </c>
      <c r="H105" s="95">
        <v>4937</v>
      </c>
      <c r="I105" s="96" t="s">
        <v>49</v>
      </c>
      <c r="J105" s="70">
        <f t="shared" si="9"/>
        <v>0.49370000000000003</v>
      </c>
      <c r="K105" s="95">
        <v>1108</v>
      </c>
      <c r="L105" s="96" t="s">
        <v>49</v>
      </c>
      <c r="M105" s="70">
        <f t="shared" si="5"/>
        <v>0.11080000000000001</v>
      </c>
      <c r="N105" s="95">
        <v>880</v>
      </c>
      <c r="O105" s="96" t="s">
        <v>49</v>
      </c>
      <c r="P105" s="70">
        <f t="shared" si="6"/>
        <v>8.7999999999999995E-2</v>
      </c>
    </row>
    <row r="106" spans="2:16">
      <c r="B106" s="95">
        <v>5</v>
      </c>
      <c r="C106" s="96" t="s">
        <v>50</v>
      </c>
      <c r="D106" s="70">
        <f t="shared" si="10"/>
        <v>2.100840336134454E-2</v>
      </c>
      <c r="E106" s="97">
        <v>5.2839999999999998</v>
      </c>
      <c r="F106" s="98">
        <v>7.0380000000000003</v>
      </c>
      <c r="G106" s="94">
        <f t="shared" si="8"/>
        <v>12.321999999999999</v>
      </c>
      <c r="H106" s="95">
        <v>5492</v>
      </c>
      <c r="I106" s="96" t="s">
        <v>49</v>
      </c>
      <c r="J106" s="70">
        <f t="shared" si="9"/>
        <v>0.54920000000000002</v>
      </c>
      <c r="K106" s="95">
        <v>1206</v>
      </c>
      <c r="L106" s="96" t="s">
        <v>49</v>
      </c>
      <c r="M106" s="70">
        <f t="shared" si="5"/>
        <v>0.1206</v>
      </c>
      <c r="N106" s="95">
        <v>965</v>
      </c>
      <c r="O106" s="96" t="s">
        <v>49</v>
      </c>
      <c r="P106" s="70">
        <f t="shared" si="6"/>
        <v>9.6500000000000002E-2</v>
      </c>
    </row>
    <row r="107" spans="2:16">
      <c r="B107" s="95">
        <v>5.5</v>
      </c>
      <c r="C107" s="96" t="s">
        <v>50</v>
      </c>
      <c r="D107" s="70">
        <f t="shared" si="10"/>
        <v>2.3109243697478993E-2</v>
      </c>
      <c r="E107" s="97">
        <v>5.5750000000000002</v>
      </c>
      <c r="F107" s="98">
        <v>6.7770000000000001</v>
      </c>
      <c r="G107" s="94">
        <f t="shared" si="8"/>
        <v>12.352</v>
      </c>
      <c r="H107" s="95">
        <v>6048</v>
      </c>
      <c r="I107" s="96" t="s">
        <v>49</v>
      </c>
      <c r="J107" s="70">
        <f t="shared" si="9"/>
        <v>0.6048</v>
      </c>
      <c r="K107" s="95">
        <v>1300</v>
      </c>
      <c r="L107" s="96" t="s">
        <v>49</v>
      </c>
      <c r="M107" s="70">
        <f t="shared" si="5"/>
        <v>0.13</v>
      </c>
      <c r="N107" s="95">
        <v>1050</v>
      </c>
      <c r="O107" s="96" t="s">
        <v>49</v>
      </c>
      <c r="P107" s="70">
        <f t="shared" si="6"/>
        <v>0.10500000000000001</v>
      </c>
    </row>
    <row r="108" spans="2:16">
      <c r="B108" s="95">
        <v>6</v>
      </c>
      <c r="C108" s="96" t="s">
        <v>50</v>
      </c>
      <c r="D108" s="70">
        <f t="shared" si="10"/>
        <v>2.5210084033613446E-2</v>
      </c>
      <c r="E108" s="97">
        <v>5.8479999999999999</v>
      </c>
      <c r="F108" s="98">
        <v>6.5369999999999999</v>
      </c>
      <c r="G108" s="94">
        <f t="shared" si="8"/>
        <v>12.385</v>
      </c>
      <c r="H108" s="95">
        <v>6604</v>
      </c>
      <c r="I108" s="96" t="s">
        <v>49</v>
      </c>
      <c r="J108" s="70">
        <f t="shared" si="9"/>
        <v>0.66039999999999999</v>
      </c>
      <c r="K108" s="95">
        <v>1391</v>
      </c>
      <c r="L108" s="96" t="s">
        <v>49</v>
      </c>
      <c r="M108" s="70">
        <f t="shared" si="5"/>
        <v>0.1391</v>
      </c>
      <c r="N108" s="95">
        <v>1133</v>
      </c>
      <c r="O108" s="96" t="s">
        <v>49</v>
      </c>
      <c r="P108" s="70">
        <f t="shared" si="6"/>
        <v>0.1133</v>
      </c>
    </row>
    <row r="109" spans="2:16">
      <c r="B109" s="95">
        <v>6.5</v>
      </c>
      <c r="C109" s="96" t="s">
        <v>50</v>
      </c>
      <c r="D109" s="70">
        <f t="shared" si="10"/>
        <v>2.7310924369747899E-2</v>
      </c>
      <c r="E109" s="97">
        <v>6.1020000000000003</v>
      </c>
      <c r="F109" s="98">
        <v>6.3159999999999998</v>
      </c>
      <c r="G109" s="94">
        <f t="shared" si="8"/>
        <v>12.417999999999999</v>
      </c>
      <c r="H109" s="95">
        <v>7160</v>
      </c>
      <c r="I109" s="96" t="s">
        <v>49</v>
      </c>
      <c r="J109" s="70">
        <f t="shared" si="9"/>
        <v>0.71599999999999997</v>
      </c>
      <c r="K109" s="95">
        <v>1479</v>
      </c>
      <c r="L109" s="96" t="s">
        <v>49</v>
      </c>
      <c r="M109" s="70">
        <f t="shared" si="5"/>
        <v>0.1479</v>
      </c>
      <c r="N109" s="95">
        <v>1216</v>
      </c>
      <c r="O109" s="96" t="s">
        <v>49</v>
      </c>
      <c r="P109" s="70">
        <f t="shared" si="6"/>
        <v>0.1216</v>
      </c>
    </row>
    <row r="110" spans="2:16">
      <c r="B110" s="95">
        <v>7</v>
      </c>
      <c r="C110" s="96" t="s">
        <v>50</v>
      </c>
      <c r="D110" s="70">
        <f t="shared" si="10"/>
        <v>2.9411764705882353E-2</v>
      </c>
      <c r="E110" s="97">
        <v>6.3380000000000001</v>
      </c>
      <c r="F110" s="98">
        <v>6.1120000000000001</v>
      </c>
      <c r="G110" s="94">
        <f t="shared" si="8"/>
        <v>12.45</v>
      </c>
      <c r="H110" s="95">
        <v>7715</v>
      </c>
      <c r="I110" s="96" t="s">
        <v>49</v>
      </c>
      <c r="J110" s="70">
        <f t="shared" si="9"/>
        <v>0.77149999999999996</v>
      </c>
      <c r="K110" s="95">
        <v>1564</v>
      </c>
      <c r="L110" s="96" t="s">
        <v>49</v>
      </c>
      <c r="M110" s="70">
        <f t="shared" si="5"/>
        <v>0.15640000000000001</v>
      </c>
      <c r="N110" s="95">
        <v>1298</v>
      </c>
      <c r="O110" s="96" t="s">
        <v>49</v>
      </c>
      <c r="P110" s="70">
        <f t="shared" si="6"/>
        <v>0.1298</v>
      </c>
    </row>
    <row r="111" spans="2:16">
      <c r="B111" s="95">
        <v>8</v>
      </c>
      <c r="C111" s="96" t="s">
        <v>50</v>
      </c>
      <c r="D111" s="70">
        <f t="shared" si="10"/>
        <v>3.3613445378151259E-2</v>
      </c>
      <c r="E111" s="97">
        <v>6.7519999999999998</v>
      </c>
      <c r="F111" s="98">
        <v>5.7480000000000002</v>
      </c>
      <c r="G111" s="94">
        <f t="shared" si="8"/>
        <v>12.5</v>
      </c>
      <c r="H111" s="95">
        <v>8828</v>
      </c>
      <c r="I111" s="96" t="s">
        <v>49</v>
      </c>
      <c r="J111" s="70">
        <f t="shared" si="9"/>
        <v>0.88279999999999992</v>
      </c>
      <c r="K111" s="95">
        <v>1731</v>
      </c>
      <c r="L111" s="96" t="s">
        <v>49</v>
      </c>
      <c r="M111" s="70">
        <f t="shared" si="5"/>
        <v>0.1731</v>
      </c>
      <c r="N111" s="95">
        <v>1458</v>
      </c>
      <c r="O111" s="96" t="s">
        <v>49</v>
      </c>
      <c r="P111" s="70">
        <f t="shared" si="6"/>
        <v>0.14579999999999999</v>
      </c>
    </row>
    <row r="112" spans="2:16">
      <c r="B112" s="95">
        <v>9</v>
      </c>
      <c r="C112" s="96" t="s">
        <v>50</v>
      </c>
      <c r="D112" s="70">
        <f t="shared" si="10"/>
        <v>3.7815126050420166E-2</v>
      </c>
      <c r="E112" s="97">
        <v>7.0979999999999999</v>
      </c>
      <c r="F112" s="98">
        <v>5.431</v>
      </c>
      <c r="G112" s="94">
        <f t="shared" si="8"/>
        <v>12.529</v>
      </c>
      <c r="H112" s="95">
        <v>9941</v>
      </c>
      <c r="I112" s="96" t="s">
        <v>49</v>
      </c>
      <c r="J112" s="70">
        <f t="shared" si="9"/>
        <v>0.99410000000000009</v>
      </c>
      <c r="K112" s="95">
        <v>1888</v>
      </c>
      <c r="L112" s="96" t="s">
        <v>49</v>
      </c>
      <c r="M112" s="70">
        <f t="shared" si="5"/>
        <v>0.1888</v>
      </c>
      <c r="N112" s="95">
        <v>1614</v>
      </c>
      <c r="O112" s="96" t="s">
        <v>49</v>
      </c>
      <c r="P112" s="70">
        <f t="shared" si="6"/>
        <v>0.16140000000000002</v>
      </c>
    </row>
    <row r="113" spans="1:16">
      <c r="B113" s="95">
        <v>10</v>
      </c>
      <c r="C113" s="96" t="s">
        <v>50</v>
      </c>
      <c r="D113" s="70">
        <f t="shared" si="10"/>
        <v>4.2016806722689079E-2</v>
      </c>
      <c r="E113" s="97">
        <v>7.3849999999999998</v>
      </c>
      <c r="F113" s="98">
        <v>5.1529999999999996</v>
      </c>
      <c r="G113" s="94">
        <f t="shared" si="8"/>
        <v>12.538</v>
      </c>
      <c r="H113" s="95">
        <v>1.1100000000000001</v>
      </c>
      <c r="I113" s="102" t="s">
        <v>51</v>
      </c>
      <c r="J113" s="71">
        <f t="shared" ref="J113:J175" si="11">H113</f>
        <v>1.1100000000000001</v>
      </c>
      <c r="K113" s="95">
        <v>2038</v>
      </c>
      <c r="L113" s="96" t="s">
        <v>49</v>
      </c>
      <c r="M113" s="70">
        <f t="shared" si="5"/>
        <v>0.20379999999999998</v>
      </c>
      <c r="N113" s="95">
        <v>1767</v>
      </c>
      <c r="O113" s="96" t="s">
        <v>49</v>
      </c>
      <c r="P113" s="70">
        <f t="shared" si="6"/>
        <v>0.1767</v>
      </c>
    </row>
    <row r="114" spans="1:16">
      <c r="B114" s="95">
        <v>11</v>
      </c>
      <c r="C114" s="96" t="s">
        <v>50</v>
      </c>
      <c r="D114" s="70">
        <f t="shared" si="10"/>
        <v>4.6218487394957986E-2</v>
      </c>
      <c r="E114" s="97">
        <v>7.6239999999999997</v>
      </c>
      <c r="F114" s="98">
        <v>4.9059999999999997</v>
      </c>
      <c r="G114" s="94">
        <f t="shared" si="8"/>
        <v>12.53</v>
      </c>
      <c r="H114" s="95">
        <v>1.22</v>
      </c>
      <c r="I114" s="96" t="s">
        <v>51</v>
      </c>
      <c r="J114" s="71">
        <f t="shared" si="11"/>
        <v>1.22</v>
      </c>
      <c r="K114" s="95">
        <v>2182</v>
      </c>
      <c r="L114" s="96" t="s">
        <v>49</v>
      </c>
      <c r="M114" s="70">
        <f t="shared" si="5"/>
        <v>0.21820000000000001</v>
      </c>
      <c r="N114" s="95">
        <v>1917</v>
      </c>
      <c r="O114" s="96" t="s">
        <v>49</v>
      </c>
      <c r="P114" s="70">
        <f t="shared" si="6"/>
        <v>0.19170000000000001</v>
      </c>
    </row>
    <row r="115" spans="1:16">
      <c r="B115" s="95">
        <v>12</v>
      </c>
      <c r="C115" s="96" t="s">
        <v>50</v>
      </c>
      <c r="D115" s="70">
        <f t="shared" si="10"/>
        <v>5.0420168067226892E-2</v>
      </c>
      <c r="E115" s="97">
        <v>7.8239999999999998</v>
      </c>
      <c r="F115" s="98">
        <v>4.6859999999999999</v>
      </c>
      <c r="G115" s="94">
        <f t="shared" si="8"/>
        <v>12.51</v>
      </c>
      <c r="H115" s="95">
        <v>1.33</v>
      </c>
      <c r="I115" s="96" t="s">
        <v>51</v>
      </c>
      <c r="J115" s="71">
        <f t="shared" si="11"/>
        <v>1.33</v>
      </c>
      <c r="K115" s="95">
        <v>2321</v>
      </c>
      <c r="L115" s="96" t="s">
        <v>49</v>
      </c>
      <c r="M115" s="70">
        <f t="shared" si="5"/>
        <v>0.23210000000000003</v>
      </c>
      <c r="N115" s="95">
        <v>2065</v>
      </c>
      <c r="O115" s="96" t="s">
        <v>49</v>
      </c>
      <c r="P115" s="70">
        <f t="shared" si="6"/>
        <v>0.20649999999999999</v>
      </c>
    </row>
    <row r="116" spans="1:16">
      <c r="B116" s="95">
        <v>13</v>
      </c>
      <c r="C116" s="96" t="s">
        <v>50</v>
      </c>
      <c r="D116" s="70">
        <f t="shared" si="10"/>
        <v>5.4621848739495799E-2</v>
      </c>
      <c r="E116" s="97">
        <v>7.9950000000000001</v>
      </c>
      <c r="F116" s="98">
        <v>4.4870000000000001</v>
      </c>
      <c r="G116" s="94">
        <f t="shared" si="8"/>
        <v>12.481999999999999</v>
      </c>
      <c r="H116" s="95">
        <v>1.44</v>
      </c>
      <c r="I116" s="96" t="s">
        <v>51</v>
      </c>
      <c r="J116" s="71">
        <f t="shared" si="11"/>
        <v>1.44</v>
      </c>
      <c r="K116" s="95">
        <v>2456</v>
      </c>
      <c r="L116" s="96" t="s">
        <v>49</v>
      </c>
      <c r="M116" s="70">
        <f t="shared" si="5"/>
        <v>0.24559999999999998</v>
      </c>
      <c r="N116" s="95">
        <v>2209</v>
      </c>
      <c r="O116" s="96" t="s">
        <v>49</v>
      </c>
      <c r="P116" s="70">
        <f t="shared" si="6"/>
        <v>0.22090000000000001</v>
      </c>
    </row>
    <row r="117" spans="1:16">
      <c r="B117" s="95">
        <v>14</v>
      </c>
      <c r="C117" s="96" t="s">
        <v>50</v>
      </c>
      <c r="D117" s="70">
        <f t="shared" si="10"/>
        <v>5.8823529411764705E-2</v>
      </c>
      <c r="E117" s="97">
        <v>8.1430000000000007</v>
      </c>
      <c r="F117" s="98">
        <v>4.3079999999999998</v>
      </c>
      <c r="G117" s="94">
        <f t="shared" si="8"/>
        <v>12.451000000000001</v>
      </c>
      <c r="H117" s="95">
        <v>1.56</v>
      </c>
      <c r="I117" s="96" t="s">
        <v>51</v>
      </c>
      <c r="J117" s="71">
        <f t="shared" si="11"/>
        <v>1.56</v>
      </c>
      <c r="K117" s="95">
        <v>2587</v>
      </c>
      <c r="L117" s="96" t="s">
        <v>49</v>
      </c>
      <c r="M117" s="70">
        <f t="shared" si="5"/>
        <v>0.25870000000000004</v>
      </c>
      <c r="N117" s="95">
        <v>2352</v>
      </c>
      <c r="O117" s="96" t="s">
        <v>49</v>
      </c>
      <c r="P117" s="70">
        <f t="shared" si="6"/>
        <v>0.23519999999999999</v>
      </c>
    </row>
    <row r="118" spans="1:16">
      <c r="B118" s="95">
        <v>15</v>
      </c>
      <c r="C118" s="96" t="s">
        <v>50</v>
      </c>
      <c r="D118" s="70">
        <f t="shared" si="10"/>
        <v>6.3025210084033612E-2</v>
      </c>
      <c r="E118" s="97">
        <v>8.2759999999999998</v>
      </c>
      <c r="F118" s="98">
        <v>4.1440000000000001</v>
      </c>
      <c r="G118" s="94">
        <f t="shared" si="8"/>
        <v>12.42</v>
      </c>
      <c r="H118" s="95">
        <v>1.67</v>
      </c>
      <c r="I118" s="96" t="s">
        <v>51</v>
      </c>
      <c r="J118" s="71">
        <f t="shared" si="11"/>
        <v>1.67</v>
      </c>
      <c r="K118" s="95">
        <v>2714</v>
      </c>
      <c r="L118" s="96" t="s">
        <v>49</v>
      </c>
      <c r="M118" s="70">
        <f t="shared" si="5"/>
        <v>0.27139999999999997</v>
      </c>
      <c r="N118" s="95">
        <v>2492</v>
      </c>
      <c r="O118" s="96" t="s">
        <v>49</v>
      </c>
      <c r="P118" s="70">
        <f t="shared" si="6"/>
        <v>0.2492</v>
      </c>
    </row>
    <row r="119" spans="1:16">
      <c r="B119" s="95">
        <v>16</v>
      </c>
      <c r="C119" s="96" t="s">
        <v>50</v>
      </c>
      <c r="D119" s="70">
        <f t="shared" si="10"/>
        <v>6.7226890756302518E-2</v>
      </c>
      <c r="E119" s="97">
        <v>8.3989999999999991</v>
      </c>
      <c r="F119" s="98">
        <v>3.9940000000000002</v>
      </c>
      <c r="G119" s="94">
        <f t="shared" si="8"/>
        <v>12.392999999999999</v>
      </c>
      <c r="H119" s="95">
        <v>1.78</v>
      </c>
      <c r="I119" s="96" t="s">
        <v>51</v>
      </c>
      <c r="J119" s="71">
        <f t="shared" si="11"/>
        <v>1.78</v>
      </c>
      <c r="K119" s="95">
        <v>2838</v>
      </c>
      <c r="L119" s="96" t="s">
        <v>49</v>
      </c>
      <c r="M119" s="70">
        <f t="shared" si="5"/>
        <v>0.2838</v>
      </c>
      <c r="N119" s="95">
        <v>2631</v>
      </c>
      <c r="O119" s="96" t="s">
        <v>49</v>
      </c>
      <c r="P119" s="70">
        <f t="shared" si="6"/>
        <v>0.2631</v>
      </c>
    </row>
    <row r="120" spans="1:16">
      <c r="B120" s="95">
        <v>17</v>
      </c>
      <c r="C120" s="96" t="s">
        <v>50</v>
      </c>
      <c r="D120" s="70">
        <f t="shared" si="10"/>
        <v>7.1428571428571425E-2</v>
      </c>
      <c r="E120" s="97">
        <v>8.5169999999999995</v>
      </c>
      <c r="F120" s="98">
        <v>3.8570000000000002</v>
      </c>
      <c r="G120" s="94">
        <f t="shared" si="8"/>
        <v>12.373999999999999</v>
      </c>
      <c r="H120" s="95">
        <v>1.9</v>
      </c>
      <c r="I120" s="96" t="s">
        <v>51</v>
      </c>
      <c r="J120" s="71">
        <f t="shared" si="11"/>
        <v>1.9</v>
      </c>
      <c r="K120" s="95">
        <v>2959</v>
      </c>
      <c r="L120" s="96" t="s">
        <v>49</v>
      </c>
      <c r="M120" s="70">
        <f t="shared" si="5"/>
        <v>0.2959</v>
      </c>
      <c r="N120" s="95">
        <v>2768</v>
      </c>
      <c r="O120" s="96" t="s">
        <v>49</v>
      </c>
      <c r="P120" s="70">
        <f t="shared" si="6"/>
        <v>0.27679999999999999</v>
      </c>
    </row>
    <row r="121" spans="1:16">
      <c r="B121" s="95">
        <v>18</v>
      </c>
      <c r="C121" s="96" t="s">
        <v>50</v>
      </c>
      <c r="D121" s="70">
        <f t="shared" si="10"/>
        <v>7.5630252100840331E-2</v>
      </c>
      <c r="E121" s="97">
        <v>8.6319999999999997</v>
      </c>
      <c r="F121" s="98">
        <v>3.73</v>
      </c>
      <c r="G121" s="94">
        <f t="shared" si="8"/>
        <v>12.362</v>
      </c>
      <c r="H121" s="95">
        <v>2.0099999999999998</v>
      </c>
      <c r="I121" s="96" t="s">
        <v>51</v>
      </c>
      <c r="J121" s="71">
        <f t="shared" si="11"/>
        <v>2.0099999999999998</v>
      </c>
      <c r="K121" s="95">
        <v>3077</v>
      </c>
      <c r="L121" s="96" t="s">
        <v>49</v>
      </c>
      <c r="M121" s="70">
        <f t="shared" si="5"/>
        <v>0.30769999999999997</v>
      </c>
      <c r="N121" s="95">
        <v>2904</v>
      </c>
      <c r="O121" s="96" t="s">
        <v>49</v>
      </c>
      <c r="P121" s="70">
        <f t="shared" si="6"/>
        <v>0.29039999999999999</v>
      </c>
    </row>
    <row r="122" spans="1:16">
      <c r="B122" s="95">
        <v>20</v>
      </c>
      <c r="C122" s="96" t="s">
        <v>50</v>
      </c>
      <c r="D122" s="70">
        <f t="shared" si="10"/>
        <v>8.4033613445378158E-2</v>
      </c>
      <c r="E122" s="97">
        <v>8.8670000000000009</v>
      </c>
      <c r="F122" s="98">
        <v>3.5030000000000001</v>
      </c>
      <c r="G122" s="94">
        <f t="shared" si="8"/>
        <v>12.370000000000001</v>
      </c>
      <c r="H122" s="95">
        <v>2.2400000000000002</v>
      </c>
      <c r="I122" s="96" t="s">
        <v>51</v>
      </c>
      <c r="J122" s="71">
        <f t="shared" si="11"/>
        <v>2.2400000000000002</v>
      </c>
      <c r="K122" s="95">
        <v>3311</v>
      </c>
      <c r="L122" s="96" t="s">
        <v>49</v>
      </c>
      <c r="M122" s="70">
        <f t="shared" si="5"/>
        <v>0.33110000000000001</v>
      </c>
      <c r="N122" s="95">
        <v>3170</v>
      </c>
      <c r="O122" s="96" t="s">
        <v>49</v>
      </c>
      <c r="P122" s="70">
        <f t="shared" si="6"/>
        <v>0.317</v>
      </c>
    </row>
    <row r="123" spans="1:16">
      <c r="B123" s="95">
        <v>22.5</v>
      </c>
      <c r="C123" s="96" t="s">
        <v>50</v>
      </c>
      <c r="D123" s="70">
        <f t="shared" si="10"/>
        <v>9.4537815126050417E-2</v>
      </c>
      <c r="E123" s="97">
        <v>9.1880000000000006</v>
      </c>
      <c r="F123" s="98">
        <v>3.26</v>
      </c>
      <c r="G123" s="94">
        <f t="shared" si="8"/>
        <v>12.448</v>
      </c>
      <c r="H123" s="95">
        <v>2.5299999999999998</v>
      </c>
      <c r="I123" s="96" t="s">
        <v>51</v>
      </c>
      <c r="J123" s="71">
        <f t="shared" si="11"/>
        <v>2.5299999999999998</v>
      </c>
      <c r="K123" s="95">
        <v>3592</v>
      </c>
      <c r="L123" s="96" t="s">
        <v>49</v>
      </c>
      <c r="M123" s="70">
        <f t="shared" si="5"/>
        <v>0.35920000000000002</v>
      </c>
      <c r="N123" s="95">
        <v>3493</v>
      </c>
      <c r="O123" s="96" t="s">
        <v>49</v>
      </c>
      <c r="P123" s="70">
        <f t="shared" si="6"/>
        <v>0.3493</v>
      </c>
    </row>
    <row r="124" spans="1:16">
      <c r="B124" s="95">
        <v>25</v>
      </c>
      <c r="C124" s="96" t="s">
        <v>50</v>
      </c>
      <c r="D124" s="70">
        <f t="shared" si="10"/>
        <v>0.10504201680672269</v>
      </c>
      <c r="E124" s="97">
        <v>9.5540000000000003</v>
      </c>
      <c r="F124" s="98">
        <v>3.0539999999999998</v>
      </c>
      <c r="G124" s="94">
        <f t="shared" si="8"/>
        <v>12.608000000000001</v>
      </c>
      <c r="H124" s="95">
        <v>2.82</v>
      </c>
      <c r="I124" s="96" t="s">
        <v>51</v>
      </c>
      <c r="J124" s="71">
        <f t="shared" si="11"/>
        <v>2.82</v>
      </c>
      <c r="K124" s="95">
        <v>3853</v>
      </c>
      <c r="L124" s="96" t="s">
        <v>49</v>
      </c>
      <c r="M124" s="70">
        <f t="shared" si="5"/>
        <v>0.38530000000000003</v>
      </c>
      <c r="N124" s="95">
        <v>3805</v>
      </c>
      <c r="O124" s="96" t="s">
        <v>49</v>
      </c>
      <c r="P124" s="70">
        <f t="shared" si="6"/>
        <v>0.3805</v>
      </c>
    </row>
    <row r="125" spans="1:16">
      <c r="B125" s="72">
        <v>27.5</v>
      </c>
      <c r="C125" s="74" t="s">
        <v>50</v>
      </c>
      <c r="D125" s="70">
        <f t="shared" si="10"/>
        <v>0.11554621848739496</v>
      </c>
      <c r="E125" s="97">
        <v>9.9730000000000008</v>
      </c>
      <c r="F125" s="98">
        <v>2.875</v>
      </c>
      <c r="G125" s="94">
        <f t="shared" si="8"/>
        <v>12.848000000000001</v>
      </c>
      <c r="H125" s="95">
        <v>3.1</v>
      </c>
      <c r="I125" s="96" t="s">
        <v>51</v>
      </c>
      <c r="J125" s="71">
        <f t="shared" si="11"/>
        <v>3.1</v>
      </c>
      <c r="K125" s="95">
        <v>4096</v>
      </c>
      <c r="L125" s="96" t="s">
        <v>49</v>
      </c>
      <c r="M125" s="70">
        <f t="shared" si="5"/>
        <v>0.40960000000000002</v>
      </c>
      <c r="N125" s="95">
        <v>4105</v>
      </c>
      <c r="O125" s="96" t="s">
        <v>49</v>
      </c>
      <c r="P125" s="70">
        <f t="shared" si="6"/>
        <v>0.41050000000000003</v>
      </c>
    </row>
    <row r="126" spans="1:16">
      <c r="B126" s="72">
        <v>30</v>
      </c>
      <c r="C126" s="74" t="s">
        <v>50</v>
      </c>
      <c r="D126" s="70">
        <f t="shared" si="10"/>
        <v>0.12605042016806722</v>
      </c>
      <c r="E126" s="97">
        <v>10.44</v>
      </c>
      <c r="F126" s="98">
        <v>2.7189999999999999</v>
      </c>
      <c r="G126" s="94">
        <f t="shared" si="8"/>
        <v>13.158999999999999</v>
      </c>
      <c r="H126" s="72">
        <v>3.38</v>
      </c>
      <c r="I126" s="74" t="s">
        <v>51</v>
      </c>
      <c r="J126" s="71">
        <f t="shared" si="11"/>
        <v>3.38</v>
      </c>
      <c r="K126" s="72">
        <v>4320</v>
      </c>
      <c r="L126" s="74" t="s">
        <v>49</v>
      </c>
      <c r="M126" s="70">
        <f t="shared" si="5"/>
        <v>0.43200000000000005</v>
      </c>
      <c r="N126" s="72">
        <v>4393</v>
      </c>
      <c r="O126" s="74" t="s">
        <v>49</v>
      </c>
      <c r="P126" s="70">
        <f t="shared" si="6"/>
        <v>0.43929999999999997</v>
      </c>
    </row>
    <row r="127" spans="1:16">
      <c r="B127" s="72">
        <v>32.5</v>
      </c>
      <c r="C127" s="74" t="s">
        <v>50</v>
      </c>
      <c r="D127" s="70">
        <f t="shared" si="10"/>
        <v>0.13655462184873948</v>
      </c>
      <c r="E127" s="97">
        <v>10.97</v>
      </c>
      <c r="F127" s="98">
        <v>2.581</v>
      </c>
      <c r="G127" s="94">
        <f t="shared" si="8"/>
        <v>13.551</v>
      </c>
      <c r="H127" s="72">
        <v>3.65</v>
      </c>
      <c r="I127" s="74" t="s">
        <v>51</v>
      </c>
      <c r="J127" s="71">
        <f t="shared" si="11"/>
        <v>3.65</v>
      </c>
      <c r="K127" s="72">
        <v>4526</v>
      </c>
      <c r="L127" s="74" t="s">
        <v>49</v>
      </c>
      <c r="M127" s="70">
        <f t="shared" si="5"/>
        <v>0.4526</v>
      </c>
      <c r="N127" s="72">
        <v>4666</v>
      </c>
      <c r="O127" s="74" t="s">
        <v>49</v>
      </c>
      <c r="P127" s="70">
        <f t="shared" si="6"/>
        <v>0.46660000000000001</v>
      </c>
    </row>
    <row r="128" spans="1:16">
      <c r="A128" s="99"/>
      <c r="B128" s="95">
        <v>35</v>
      </c>
      <c r="C128" s="96" t="s">
        <v>50</v>
      </c>
      <c r="D128" s="70">
        <f t="shared" si="10"/>
        <v>0.14705882352941177</v>
      </c>
      <c r="E128" s="97">
        <v>11.53</v>
      </c>
      <c r="F128" s="98">
        <v>2.4580000000000002</v>
      </c>
      <c r="G128" s="94">
        <f t="shared" si="8"/>
        <v>13.988</v>
      </c>
      <c r="H128" s="95">
        <v>3.91</v>
      </c>
      <c r="I128" s="96" t="s">
        <v>51</v>
      </c>
      <c r="J128" s="71">
        <f t="shared" si="11"/>
        <v>3.91</v>
      </c>
      <c r="K128" s="72">
        <v>4715</v>
      </c>
      <c r="L128" s="74" t="s">
        <v>49</v>
      </c>
      <c r="M128" s="70">
        <f t="shared" si="5"/>
        <v>0.47149999999999997</v>
      </c>
      <c r="N128" s="72">
        <v>4926</v>
      </c>
      <c r="O128" s="74" t="s">
        <v>49</v>
      </c>
      <c r="P128" s="70">
        <f t="shared" si="6"/>
        <v>0.49260000000000004</v>
      </c>
    </row>
    <row r="129" spans="1:16">
      <c r="A129" s="99"/>
      <c r="B129" s="95">
        <v>37.5</v>
      </c>
      <c r="C129" s="96" t="s">
        <v>50</v>
      </c>
      <c r="D129" s="70">
        <f t="shared" si="10"/>
        <v>0.15756302521008403</v>
      </c>
      <c r="E129" s="97">
        <v>12.14</v>
      </c>
      <c r="F129" s="98">
        <v>2.3479999999999999</v>
      </c>
      <c r="G129" s="94">
        <f t="shared" si="8"/>
        <v>14.488</v>
      </c>
      <c r="H129" s="95">
        <v>4.16</v>
      </c>
      <c r="I129" s="96" t="s">
        <v>51</v>
      </c>
      <c r="J129" s="71">
        <f t="shared" si="11"/>
        <v>4.16</v>
      </c>
      <c r="K129" s="72">
        <v>4888</v>
      </c>
      <c r="L129" s="74" t="s">
        <v>49</v>
      </c>
      <c r="M129" s="70">
        <f t="shared" si="5"/>
        <v>0.48880000000000001</v>
      </c>
      <c r="N129" s="72">
        <v>5172</v>
      </c>
      <c r="O129" s="74" t="s">
        <v>49</v>
      </c>
      <c r="P129" s="70">
        <f t="shared" si="6"/>
        <v>0.51719999999999999</v>
      </c>
    </row>
    <row r="130" spans="1:16">
      <c r="A130" s="99"/>
      <c r="B130" s="95">
        <v>40</v>
      </c>
      <c r="C130" s="96" t="s">
        <v>50</v>
      </c>
      <c r="D130" s="70">
        <f t="shared" si="10"/>
        <v>0.16806722689075632</v>
      </c>
      <c r="E130" s="97">
        <v>12.78</v>
      </c>
      <c r="F130" s="98">
        <v>2.2480000000000002</v>
      </c>
      <c r="G130" s="94">
        <f t="shared" si="8"/>
        <v>15.027999999999999</v>
      </c>
      <c r="H130" s="95">
        <v>4.41</v>
      </c>
      <c r="I130" s="96" t="s">
        <v>51</v>
      </c>
      <c r="J130" s="71">
        <f t="shared" si="11"/>
        <v>4.41</v>
      </c>
      <c r="K130" s="72">
        <v>5045</v>
      </c>
      <c r="L130" s="74" t="s">
        <v>49</v>
      </c>
      <c r="M130" s="70">
        <f t="shared" si="5"/>
        <v>0.50449999999999995</v>
      </c>
      <c r="N130" s="72">
        <v>5403</v>
      </c>
      <c r="O130" s="74" t="s">
        <v>49</v>
      </c>
      <c r="P130" s="70">
        <f t="shared" si="6"/>
        <v>0.5403</v>
      </c>
    </row>
    <row r="131" spans="1:16">
      <c r="A131" s="99"/>
      <c r="B131" s="95">
        <v>45</v>
      </c>
      <c r="C131" s="96" t="s">
        <v>50</v>
      </c>
      <c r="D131" s="70">
        <f t="shared" si="10"/>
        <v>0.18907563025210083</v>
      </c>
      <c r="E131" s="97">
        <v>14.14</v>
      </c>
      <c r="F131" s="98">
        <v>2.0750000000000002</v>
      </c>
      <c r="G131" s="94">
        <f t="shared" si="8"/>
        <v>16.215</v>
      </c>
      <c r="H131" s="95">
        <v>4.87</v>
      </c>
      <c r="I131" s="96" t="s">
        <v>51</v>
      </c>
      <c r="J131" s="71">
        <f t="shared" si="11"/>
        <v>4.87</v>
      </c>
      <c r="K131" s="72">
        <v>5339</v>
      </c>
      <c r="L131" s="74" t="s">
        <v>49</v>
      </c>
      <c r="M131" s="70">
        <f t="shared" si="5"/>
        <v>0.53390000000000004</v>
      </c>
      <c r="N131" s="72">
        <v>5826</v>
      </c>
      <c r="O131" s="74" t="s">
        <v>49</v>
      </c>
      <c r="P131" s="70">
        <f t="shared" si="6"/>
        <v>0.58260000000000001</v>
      </c>
    </row>
    <row r="132" spans="1:16">
      <c r="A132" s="99"/>
      <c r="B132" s="95">
        <v>50</v>
      </c>
      <c r="C132" s="96" t="s">
        <v>50</v>
      </c>
      <c r="D132" s="70">
        <f t="shared" si="10"/>
        <v>0.21008403361344538</v>
      </c>
      <c r="E132" s="97">
        <v>15.58</v>
      </c>
      <c r="F132" s="98">
        <v>1.93</v>
      </c>
      <c r="G132" s="94">
        <f t="shared" si="8"/>
        <v>17.510000000000002</v>
      </c>
      <c r="H132" s="95">
        <v>5.31</v>
      </c>
      <c r="I132" s="96" t="s">
        <v>51</v>
      </c>
      <c r="J132" s="71">
        <f t="shared" si="11"/>
        <v>5.31</v>
      </c>
      <c r="K132" s="72">
        <v>5583</v>
      </c>
      <c r="L132" s="74" t="s">
        <v>49</v>
      </c>
      <c r="M132" s="70">
        <f t="shared" si="5"/>
        <v>0.55830000000000002</v>
      </c>
      <c r="N132" s="72">
        <v>6199</v>
      </c>
      <c r="O132" s="74" t="s">
        <v>49</v>
      </c>
      <c r="P132" s="70">
        <f t="shared" si="6"/>
        <v>0.61990000000000001</v>
      </c>
    </row>
    <row r="133" spans="1:16">
      <c r="A133" s="99"/>
      <c r="B133" s="95">
        <v>55</v>
      </c>
      <c r="C133" s="96" t="s">
        <v>50</v>
      </c>
      <c r="D133" s="70">
        <f t="shared" si="10"/>
        <v>0.23109243697478993</v>
      </c>
      <c r="E133" s="97">
        <v>17.059999999999999</v>
      </c>
      <c r="F133" s="98">
        <v>1.806</v>
      </c>
      <c r="G133" s="94">
        <f t="shared" si="8"/>
        <v>18.866</v>
      </c>
      <c r="H133" s="95">
        <v>5.71</v>
      </c>
      <c r="I133" s="96" t="s">
        <v>51</v>
      </c>
      <c r="J133" s="71">
        <f t="shared" si="11"/>
        <v>5.71</v>
      </c>
      <c r="K133" s="72">
        <v>5788</v>
      </c>
      <c r="L133" s="74" t="s">
        <v>49</v>
      </c>
      <c r="M133" s="70">
        <f t="shared" si="5"/>
        <v>0.57879999999999998</v>
      </c>
      <c r="N133" s="72">
        <v>6528</v>
      </c>
      <c r="O133" s="74" t="s">
        <v>49</v>
      </c>
      <c r="P133" s="70">
        <f t="shared" si="6"/>
        <v>0.65279999999999994</v>
      </c>
    </row>
    <row r="134" spans="1:16">
      <c r="A134" s="99"/>
      <c r="B134" s="95">
        <v>60</v>
      </c>
      <c r="C134" s="96" t="s">
        <v>50</v>
      </c>
      <c r="D134" s="70">
        <f t="shared" si="10"/>
        <v>0.25210084033613445</v>
      </c>
      <c r="E134" s="97">
        <v>18.55</v>
      </c>
      <c r="F134" s="98">
        <v>1.698</v>
      </c>
      <c r="G134" s="94">
        <f t="shared" si="8"/>
        <v>20.248000000000001</v>
      </c>
      <c r="H134" s="95">
        <v>6.08</v>
      </c>
      <c r="I134" s="96" t="s">
        <v>51</v>
      </c>
      <c r="J134" s="71">
        <f t="shared" si="11"/>
        <v>6.08</v>
      </c>
      <c r="K134" s="72">
        <v>5962</v>
      </c>
      <c r="L134" s="74" t="s">
        <v>49</v>
      </c>
      <c r="M134" s="70">
        <f t="shared" si="5"/>
        <v>0.59619999999999995</v>
      </c>
      <c r="N134" s="72">
        <v>6819</v>
      </c>
      <c r="O134" s="74" t="s">
        <v>49</v>
      </c>
      <c r="P134" s="70">
        <f t="shared" si="6"/>
        <v>0.68189999999999995</v>
      </c>
    </row>
    <row r="135" spans="1:16">
      <c r="A135" s="99"/>
      <c r="B135" s="95">
        <v>65</v>
      </c>
      <c r="C135" s="96" t="s">
        <v>50</v>
      </c>
      <c r="D135" s="70">
        <f t="shared" si="10"/>
        <v>0.27310924369747897</v>
      </c>
      <c r="E135" s="97">
        <v>20.04</v>
      </c>
      <c r="F135" s="98">
        <v>1.6040000000000001</v>
      </c>
      <c r="G135" s="94">
        <f t="shared" si="8"/>
        <v>21.643999999999998</v>
      </c>
      <c r="H135" s="95">
        <v>6.43</v>
      </c>
      <c r="I135" s="96" t="s">
        <v>51</v>
      </c>
      <c r="J135" s="71">
        <f t="shared" si="11"/>
        <v>6.43</v>
      </c>
      <c r="K135" s="72">
        <v>6110</v>
      </c>
      <c r="L135" s="74" t="s">
        <v>49</v>
      </c>
      <c r="M135" s="70">
        <f t="shared" si="5"/>
        <v>0.61099999999999999</v>
      </c>
      <c r="N135" s="72">
        <v>7078</v>
      </c>
      <c r="O135" s="74" t="s">
        <v>49</v>
      </c>
      <c r="P135" s="70">
        <f t="shared" si="6"/>
        <v>0.70779999999999998</v>
      </c>
    </row>
    <row r="136" spans="1:16">
      <c r="A136" s="99"/>
      <c r="B136" s="95">
        <v>70</v>
      </c>
      <c r="C136" s="96" t="s">
        <v>50</v>
      </c>
      <c r="D136" s="70">
        <f t="shared" si="10"/>
        <v>0.29411764705882354</v>
      </c>
      <c r="E136" s="97">
        <v>21.52</v>
      </c>
      <c r="F136" s="98">
        <v>1.5209999999999999</v>
      </c>
      <c r="G136" s="94">
        <f t="shared" si="8"/>
        <v>23.041</v>
      </c>
      <c r="H136" s="95">
        <v>6.76</v>
      </c>
      <c r="I136" s="96" t="s">
        <v>51</v>
      </c>
      <c r="J136" s="71">
        <f t="shared" si="11"/>
        <v>6.76</v>
      </c>
      <c r="K136" s="72">
        <v>6237</v>
      </c>
      <c r="L136" s="74" t="s">
        <v>49</v>
      </c>
      <c r="M136" s="70">
        <f t="shared" si="5"/>
        <v>0.62370000000000003</v>
      </c>
      <c r="N136" s="72">
        <v>7308</v>
      </c>
      <c r="O136" s="74" t="s">
        <v>49</v>
      </c>
      <c r="P136" s="70">
        <f t="shared" si="6"/>
        <v>0.73080000000000001</v>
      </c>
    </row>
    <row r="137" spans="1:16">
      <c r="A137" s="99"/>
      <c r="B137" s="95">
        <v>80</v>
      </c>
      <c r="C137" s="96" t="s">
        <v>50</v>
      </c>
      <c r="D137" s="70">
        <f t="shared" si="10"/>
        <v>0.33613445378151263</v>
      </c>
      <c r="E137" s="97">
        <v>24.38</v>
      </c>
      <c r="F137" s="98">
        <v>1.381</v>
      </c>
      <c r="G137" s="94">
        <f t="shared" si="8"/>
        <v>25.760999999999999</v>
      </c>
      <c r="H137" s="95">
        <v>7.36</v>
      </c>
      <c r="I137" s="96" t="s">
        <v>51</v>
      </c>
      <c r="J137" s="71">
        <f t="shared" si="11"/>
        <v>7.36</v>
      </c>
      <c r="K137" s="72">
        <v>6473</v>
      </c>
      <c r="L137" s="74" t="s">
        <v>49</v>
      </c>
      <c r="M137" s="70">
        <f t="shared" si="5"/>
        <v>0.64729999999999999</v>
      </c>
      <c r="N137" s="72">
        <v>7701</v>
      </c>
      <c r="O137" s="74" t="s">
        <v>49</v>
      </c>
      <c r="P137" s="70">
        <f t="shared" si="6"/>
        <v>0.77010000000000001</v>
      </c>
    </row>
    <row r="138" spans="1:16">
      <c r="A138" s="99"/>
      <c r="B138" s="95">
        <v>90</v>
      </c>
      <c r="C138" s="96" t="s">
        <v>50</v>
      </c>
      <c r="D138" s="70">
        <f t="shared" si="10"/>
        <v>0.37815126050420167</v>
      </c>
      <c r="E138" s="97">
        <v>27.08</v>
      </c>
      <c r="F138" s="98">
        <v>1.2669999999999999</v>
      </c>
      <c r="G138" s="94">
        <f t="shared" si="8"/>
        <v>28.346999999999998</v>
      </c>
      <c r="H138" s="95">
        <v>7.9</v>
      </c>
      <c r="I138" s="96" t="s">
        <v>51</v>
      </c>
      <c r="J138" s="71">
        <f t="shared" si="11"/>
        <v>7.9</v>
      </c>
      <c r="K138" s="72">
        <v>6658</v>
      </c>
      <c r="L138" s="74" t="s">
        <v>49</v>
      </c>
      <c r="M138" s="70">
        <f t="shared" si="5"/>
        <v>0.66580000000000006</v>
      </c>
      <c r="N138" s="72">
        <v>8024</v>
      </c>
      <c r="O138" s="74" t="s">
        <v>49</v>
      </c>
      <c r="P138" s="70">
        <f t="shared" si="6"/>
        <v>0.80239999999999989</v>
      </c>
    </row>
    <row r="139" spans="1:16">
      <c r="A139" s="99"/>
      <c r="B139" s="95">
        <v>100</v>
      </c>
      <c r="C139" s="96" t="s">
        <v>50</v>
      </c>
      <c r="D139" s="70">
        <f t="shared" si="10"/>
        <v>0.42016806722689076</v>
      </c>
      <c r="E139" s="97">
        <v>29.62</v>
      </c>
      <c r="F139" s="98">
        <v>1.1719999999999999</v>
      </c>
      <c r="G139" s="94">
        <f t="shared" si="8"/>
        <v>30.792000000000002</v>
      </c>
      <c r="H139" s="95">
        <v>8.4</v>
      </c>
      <c r="I139" s="96" t="s">
        <v>51</v>
      </c>
      <c r="J139" s="71">
        <f t="shared" si="11"/>
        <v>8.4</v>
      </c>
      <c r="K139" s="72">
        <v>6807</v>
      </c>
      <c r="L139" s="74" t="s">
        <v>49</v>
      </c>
      <c r="M139" s="70">
        <f t="shared" si="5"/>
        <v>0.68070000000000008</v>
      </c>
      <c r="N139" s="72">
        <v>8295</v>
      </c>
      <c r="O139" s="74" t="s">
        <v>49</v>
      </c>
      <c r="P139" s="70">
        <f t="shared" si="6"/>
        <v>0.82950000000000002</v>
      </c>
    </row>
    <row r="140" spans="1:16">
      <c r="A140" s="99"/>
      <c r="B140" s="95">
        <v>110</v>
      </c>
      <c r="C140" s="100" t="s">
        <v>50</v>
      </c>
      <c r="D140" s="70">
        <f t="shared" si="10"/>
        <v>0.46218487394957986</v>
      </c>
      <c r="E140" s="97">
        <v>31.98</v>
      </c>
      <c r="F140" s="98">
        <v>1.0920000000000001</v>
      </c>
      <c r="G140" s="94">
        <f t="shared" si="8"/>
        <v>33.072000000000003</v>
      </c>
      <c r="H140" s="95">
        <v>8.86</v>
      </c>
      <c r="I140" s="96" t="s">
        <v>51</v>
      </c>
      <c r="J140" s="71">
        <f t="shared" si="11"/>
        <v>8.86</v>
      </c>
      <c r="K140" s="72">
        <v>6930</v>
      </c>
      <c r="L140" s="74" t="s">
        <v>49</v>
      </c>
      <c r="M140" s="70">
        <f t="shared" si="5"/>
        <v>0.69299999999999995</v>
      </c>
      <c r="N140" s="72">
        <v>8526</v>
      </c>
      <c r="O140" s="74" t="s">
        <v>49</v>
      </c>
      <c r="P140" s="70">
        <f t="shared" si="6"/>
        <v>0.85260000000000002</v>
      </c>
    </row>
    <row r="141" spans="1:16">
      <c r="B141" s="95">
        <v>120</v>
      </c>
      <c r="C141" s="74" t="s">
        <v>50</v>
      </c>
      <c r="D141" s="70">
        <f t="shared" si="10"/>
        <v>0.50420168067226889</v>
      </c>
      <c r="E141" s="97">
        <v>34.18</v>
      </c>
      <c r="F141" s="98">
        <v>1.0229999999999999</v>
      </c>
      <c r="G141" s="94">
        <f t="shared" si="8"/>
        <v>35.203000000000003</v>
      </c>
      <c r="H141" s="72">
        <v>9.3000000000000007</v>
      </c>
      <c r="I141" s="74" t="s">
        <v>51</v>
      </c>
      <c r="J141" s="71">
        <f t="shared" si="11"/>
        <v>9.3000000000000007</v>
      </c>
      <c r="K141" s="72">
        <v>7035</v>
      </c>
      <c r="L141" s="74" t="s">
        <v>49</v>
      </c>
      <c r="M141" s="70">
        <f t="shared" si="5"/>
        <v>0.70350000000000001</v>
      </c>
      <c r="N141" s="72">
        <v>8727</v>
      </c>
      <c r="O141" s="74" t="s">
        <v>49</v>
      </c>
      <c r="P141" s="70">
        <f t="shared" si="6"/>
        <v>0.87270000000000003</v>
      </c>
    </row>
    <row r="142" spans="1:16">
      <c r="B142" s="95">
        <v>130</v>
      </c>
      <c r="C142" s="74" t="s">
        <v>50</v>
      </c>
      <c r="D142" s="70">
        <f t="shared" si="10"/>
        <v>0.54621848739495793</v>
      </c>
      <c r="E142" s="97">
        <v>36.22</v>
      </c>
      <c r="F142" s="98">
        <v>0.96250000000000002</v>
      </c>
      <c r="G142" s="94">
        <f t="shared" si="8"/>
        <v>37.182499999999997</v>
      </c>
      <c r="H142" s="72">
        <v>9.7100000000000009</v>
      </c>
      <c r="I142" s="74" t="s">
        <v>51</v>
      </c>
      <c r="J142" s="71">
        <f t="shared" si="11"/>
        <v>9.7100000000000009</v>
      </c>
      <c r="K142" s="72">
        <v>7125</v>
      </c>
      <c r="L142" s="74" t="s">
        <v>49</v>
      </c>
      <c r="M142" s="70">
        <f t="shared" si="5"/>
        <v>0.71250000000000002</v>
      </c>
      <c r="N142" s="72">
        <v>8902</v>
      </c>
      <c r="O142" s="74" t="s">
        <v>49</v>
      </c>
      <c r="P142" s="70">
        <f t="shared" si="6"/>
        <v>0.89019999999999988</v>
      </c>
    </row>
    <row r="143" spans="1:16">
      <c r="B143" s="95">
        <v>140</v>
      </c>
      <c r="C143" s="74" t="s">
        <v>50</v>
      </c>
      <c r="D143" s="70">
        <f t="shared" si="10"/>
        <v>0.58823529411764708</v>
      </c>
      <c r="E143" s="97">
        <v>38.11</v>
      </c>
      <c r="F143" s="98">
        <v>0.90980000000000005</v>
      </c>
      <c r="G143" s="94">
        <f t="shared" si="8"/>
        <v>39.019799999999996</v>
      </c>
      <c r="H143" s="72">
        <v>10.09</v>
      </c>
      <c r="I143" s="74" t="s">
        <v>51</v>
      </c>
      <c r="J143" s="71">
        <f t="shared" si="11"/>
        <v>10.09</v>
      </c>
      <c r="K143" s="72">
        <v>7204</v>
      </c>
      <c r="L143" s="74" t="s">
        <v>49</v>
      </c>
      <c r="M143" s="70">
        <f t="shared" si="5"/>
        <v>0.72039999999999993</v>
      </c>
      <c r="N143" s="72">
        <v>9058</v>
      </c>
      <c r="O143" s="74" t="s">
        <v>49</v>
      </c>
      <c r="P143" s="70">
        <f t="shared" si="6"/>
        <v>0.90579999999999994</v>
      </c>
    </row>
    <row r="144" spans="1:16">
      <c r="B144" s="95">
        <v>150</v>
      </c>
      <c r="C144" s="74" t="s">
        <v>50</v>
      </c>
      <c r="D144" s="70">
        <f t="shared" si="10"/>
        <v>0.63025210084033612</v>
      </c>
      <c r="E144" s="97">
        <v>39.869999999999997</v>
      </c>
      <c r="F144" s="98">
        <v>0.86309999999999998</v>
      </c>
      <c r="G144" s="94">
        <f t="shared" si="8"/>
        <v>40.7331</v>
      </c>
      <c r="H144" s="72">
        <v>10.47</v>
      </c>
      <c r="I144" s="74" t="s">
        <v>51</v>
      </c>
      <c r="J144" s="71">
        <f t="shared" si="11"/>
        <v>10.47</v>
      </c>
      <c r="K144" s="72">
        <v>7275</v>
      </c>
      <c r="L144" s="74" t="s">
        <v>49</v>
      </c>
      <c r="M144" s="70">
        <f t="shared" si="5"/>
        <v>0.72750000000000004</v>
      </c>
      <c r="N144" s="72">
        <v>9198</v>
      </c>
      <c r="O144" s="74" t="s">
        <v>49</v>
      </c>
      <c r="P144" s="70">
        <f t="shared" si="6"/>
        <v>0.91980000000000006</v>
      </c>
    </row>
    <row r="145" spans="2:16">
      <c r="B145" s="95">
        <v>160</v>
      </c>
      <c r="C145" s="74" t="s">
        <v>50</v>
      </c>
      <c r="D145" s="70">
        <f t="shared" si="10"/>
        <v>0.67226890756302526</v>
      </c>
      <c r="E145" s="97">
        <v>41.51</v>
      </c>
      <c r="F145" s="98">
        <v>0.82140000000000002</v>
      </c>
      <c r="G145" s="94">
        <f t="shared" si="8"/>
        <v>42.331399999999995</v>
      </c>
      <c r="H145" s="72">
        <v>10.82</v>
      </c>
      <c r="I145" s="74" t="s">
        <v>51</v>
      </c>
      <c r="J145" s="71">
        <f t="shared" si="11"/>
        <v>10.82</v>
      </c>
      <c r="K145" s="72">
        <v>7337</v>
      </c>
      <c r="L145" s="74" t="s">
        <v>49</v>
      </c>
      <c r="M145" s="70">
        <f t="shared" si="5"/>
        <v>0.73370000000000002</v>
      </c>
      <c r="N145" s="72">
        <v>9325</v>
      </c>
      <c r="O145" s="74" t="s">
        <v>49</v>
      </c>
      <c r="P145" s="70">
        <f t="shared" si="6"/>
        <v>0.93249999999999988</v>
      </c>
    </row>
    <row r="146" spans="2:16">
      <c r="B146" s="95">
        <v>170</v>
      </c>
      <c r="C146" s="74" t="s">
        <v>50</v>
      </c>
      <c r="D146" s="70">
        <f t="shared" si="10"/>
        <v>0.7142857142857143</v>
      </c>
      <c r="E146" s="97">
        <v>43.04</v>
      </c>
      <c r="F146" s="98">
        <v>0.78380000000000005</v>
      </c>
      <c r="G146" s="94">
        <f t="shared" si="8"/>
        <v>43.823799999999999</v>
      </c>
      <c r="H146" s="72">
        <v>11.17</v>
      </c>
      <c r="I146" s="74" t="s">
        <v>51</v>
      </c>
      <c r="J146" s="71">
        <f t="shared" si="11"/>
        <v>11.17</v>
      </c>
      <c r="K146" s="72">
        <v>7394</v>
      </c>
      <c r="L146" s="74" t="s">
        <v>49</v>
      </c>
      <c r="M146" s="70">
        <f t="shared" si="5"/>
        <v>0.73940000000000006</v>
      </c>
      <c r="N146" s="72">
        <v>9441</v>
      </c>
      <c r="O146" s="74" t="s">
        <v>49</v>
      </c>
      <c r="P146" s="71">
        <f t="shared" si="6"/>
        <v>0.94410000000000005</v>
      </c>
    </row>
    <row r="147" spans="2:16">
      <c r="B147" s="95">
        <v>180</v>
      </c>
      <c r="C147" s="74" t="s">
        <v>50</v>
      </c>
      <c r="D147" s="70">
        <f t="shared" si="10"/>
        <v>0.75630252100840334</v>
      </c>
      <c r="E147" s="97">
        <v>44.47</v>
      </c>
      <c r="F147" s="98">
        <v>0.74990000000000001</v>
      </c>
      <c r="G147" s="94">
        <f t="shared" si="8"/>
        <v>45.219899999999996</v>
      </c>
      <c r="H147" s="72">
        <v>11.5</v>
      </c>
      <c r="I147" s="74" t="s">
        <v>51</v>
      </c>
      <c r="J147" s="71">
        <f t="shared" si="11"/>
        <v>11.5</v>
      </c>
      <c r="K147" s="72">
        <v>7446</v>
      </c>
      <c r="L147" s="74" t="s">
        <v>49</v>
      </c>
      <c r="M147" s="70">
        <f t="shared" si="5"/>
        <v>0.74459999999999993</v>
      </c>
      <c r="N147" s="72">
        <v>9547</v>
      </c>
      <c r="O147" s="74" t="s">
        <v>49</v>
      </c>
      <c r="P147" s="71">
        <f t="shared" si="6"/>
        <v>0.9547000000000001</v>
      </c>
    </row>
    <row r="148" spans="2:16">
      <c r="B148" s="95">
        <v>200</v>
      </c>
      <c r="C148" s="74" t="s">
        <v>50</v>
      </c>
      <c r="D148" s="70">
        <f t="shared" si="10"/>
        <v>0.84033613445378152</v>
      </c>
      <c r="E148" s="97">
        <v>47.07</v>
      </c>
      <c r="F148" s="98">
        <v>0.69089999999999996</v>
      </c>
      <c r="G148" s="94">
        <f t="shared" si="8"/>
        <v>47.760899999999999</v>
      </c>
      <c r="H148" s="72">
        <v>12.14</v>
      </c>
      <c r="I148" s="74" t="s">
        <v>51</v>
      </c>
      <c r="J148" s="71">
        <f t="shared" si="11"/>
        <v>12.14</v>
      </c>
      <c r="K148" s="72">
        <v>7565</v>
      </c>
      <c r="L148" s="74" t="s">
        <v>49</v>
      </c>
      <c r="M148" s="70">
        <f t="shared" ref="M148:M163" si="12">K148/1000/10</f>
        <v>0.75650000000000006</v>
      </c>
      <c r="N148" s="72">
        <v>9735</v>
      </c>
      <c r="O148" s="74" t="s">
        <v>49</v>
      </c>
      <c r="P148" s="71">
        <f t="shared" ref="P148:P149" si="13">N148/1000/10</f>
        <v>0.97349999999999992</v>
      </c>
    </row>
    <row r="149" spans="2:16">
      <c r="B149" s="95">
        <v>225</v>
      </c>
      <c r="C149" s="74" t="s">
        <v>50</v>
      </c>
      <c r="D149" s="70">
        <f t="shared" si="10"/>
        <v>0.94537815126050417</v>
      </c>
      <c r="E149" s="97">
        <v>49.9</v>
      </c>
      <c r="F149" s="98">
        <v>0.63</v>
      </c>
      <c r="G149" s="94">
        <f t="shared" ref="G149:G212" si="14">E149+F149</f>
        <v>50.53</v>
      </c>
      <c r="H149" s="72">
        <v>12.89</v>
      </c>
      <c r="I149" s="74" t="s">
        <v>51</v>
      </c>
      <c r="J149" s="71">
        <f t="shared" si="11"/>
        <v>12.89</v>
      </c>
      <c r="K149" s="72">
        <v>7706</v>
      </c>
      <c r="L149" s="74" t="s">
        <v>49</v>
      </c>
      <c r="M149" s="70">
        <f t="shared" si="12"/>
        <v>0.77060000000000006</v>
      </c>
      <c r="N149" s="72">
        <v>9937</v>
      </c>
      <c r="O149" s="74" t="s">
        <v>49</v>
      </c>
      <c r="P149" s="71">
        <f t="shared" si="13"/>
        <v>0.99369999999999992</v>
      </c>
    </row>
    <row r="150" spans="2:16">
      <c r="B150" s="95">
        <v>250</v>
      </c>
      <c r="C150" s="74" t="s">
        <v>50</v>
      </c>
      <c r="D150" s="70">
        <f t="shared" si="10"/>
        <v>1.0504201680672269</v>
      </c>
      <c r="E150" s="97">
        <v>52.36</v>
      </c>
      <c r="F150" s="98">
        <v>0.57979999999999998</v>
      </c>
      <c r="G150" s="94">
        <f t="shared" si="14"/>
        <v>52.939799999999998</v>
      </c>
      <c r="H150" s="72">
        <v>13.61</v>
      </c>
      <c r="I150" s="74" t="s">
        <v>51</v>
      </c>
      <c r="J150" s="71">
        <f t="shared" si="11"/>
        <v>13.61</v>
      </c>
      <c r="K150" s="72">
        <v>7829</v>
      </c>
      <c r="L150" s="74" t="s">
        <v>49</v>
      </c>
      <c r="M150" s="70">
        <f t="shared" si="12"/>
        <v>0.78289999999999993</v>
      </c>
      <c r="N150" s="72">
        <v>1.01</v>
      </c>
      <c r="O150" s="73" t="s">
        <v>51</v>
      </c>
      <c r="P150" s="71">
        <f t="shared" ref="P150:P158" si="15">N150</f>
        <v>1.01</v>
      </c>
    </row>
    <row r="151" spans="2:16">
      <c r="B151" s="95">
        <v>275</v>
      </c>
      <c r="C151" s="74" t="s">
        <v>50</v>
      </c>
      <c r="D151" s="70">
        <f t="shared" ref="D151:D164" si="16">B151/$C$5</f>
        <v>1.1554621848739495</v>
      </c>
      <c r="E151" s="97">
        <v>54.52</v>
      </c>
      <c r="F151" s="98">
        <v>0.53769999999999996</v>
      </c>
      <c r="G151" s="94">
        <f t="shared" si="14"/>
        <v>55.057700000000004</v>
      </c>
      <c r="H151" s="72">
        <v>14.3</v>
      </c>
      <c r="I151" s="74" t="s">
        <v>51</v>
      </c>
      <c r="J151" s="71">
        <f t="shared" si="11"/>
        <v>14.3</v>
      </c>
      <c r="K151" s="72">
        <v>7937</v>
      </c>
      <c r="L151" s="74" t="s">
        <v>49</v>
      </c>
      <c r="M151" s="70">
        <f t="shared" si="12"/>
        <v>0.79370000000000007</v>
      </c>
      <c r="N151" s="72">
        <v>1.03</v>
      </c>
      <c r="O151" s="74" t="s">
        <v>51</v>
      </c>
      <c r="P151" s="71">
        <f t="shared" si="15"/>
        <v>1.03</v>
      </c>
    </row>
    <row r="152" spans="2:16">
      <c r="B152" s="95">
        <v>300</v>
      </c>
      <c r="C152" s="74" t="s">
        <v>50</v>
      </c>
      <c r="D152" s="70">
        <f t="shared" si="16"/>
        <v>1.2605042016806722</v>
      </c>
      <c r="E152" s="97">
        <v>56.43</v>
      </c>
      <c r="F152" s="98">
        <v>0.50170000000000003</v>
      </c>
      <c r="G152" s="94">
        <f t="shared" si="14"/>
        <v>56.931699999999999</v>
      </c>
      <c r="H152" s="72">
        <v>14.97</v>
      </c>
      <c r="I152" s="74" t="s">
        <v>51</v>
      </c>
      <c r="J152" s="71">
        <f t="shared" si="11"/>
        <v>14.97</v>
      </c>
      <c r="K152" s="72">
        <v>8034</v>
      </c>
      <c r="L152" s="74" t="s">
        <v>49</v>
      </c>
      <c r="M152" s="70">
        <f t="shared" si="12"/>
        <v>0.80340000000000011</v>
      </c>
      <c r="N152" s="72">
        <v>1.04</v>
      </c>
      <c r="O152" s="74" t="s">
        <v>51</v>
      </c>
      <c r="P152" s="71">
        <f t="shared" si="15"/>
        <v>1.04</v>
      </c>
    </row>
    <row r="153" spans="2:16">
      <c r="B153" s="95">
        <v>325</v>
      </c>
      <c r="C153" s="74" t="s">
        <v>50</v>
      </c>
      <c r="D153" s="70">
        <f t="shared" si="16"/>
        <v>1.365546218487395</v>
      </c>
      <c r="E153" s="97">
        <v>58.13</v>
      </c>
      <c r="F153" s="98">
        <v>0.47060000000000002</v>
      </c>
      <c r="G153" s="94">
        <f t="shared" si="14"/>
        <v>58.6006</v>
      </c>
      <c r="H153" s="72">
        <v>15.61</v>
      </c>
      <c r="I153" s="74" t="s">
        <v>51</v>
      </c>
      <c r="J153" s="71">
        <f t="shared" si="11"/>
        <v>15.61</v>
      </c>
      <c r="K153" s="72">
        <v>8123</v>
      </c>
      <c r="L153" s="74" t="s">
        <v>49</v>
      </c>
      <c r="M153" s="70">
        <f t="shared" si="12"/>
        <v>0.81229999999999991</v>
      </c>
      <c r="N153" s="72">
        <v>1.05</v>
      </c>
      <c r="O153" s="74" t="s">
        <v>51</v>
      </c>
      <c r="P153" s="71">
        <f t="shared" si="15"/>
        <v>1.05</v>
      </c>
    </row>
    <row r="154" spans="2:16">
      <c r="B154" s="95">
        <v>350</v>
      </c>
      <c r="C154" s="74" t="s">
        <v>50</v>
      </c>
      <c r="D154" s="70">
        <f t="shared" si="16"/>
        <v>1.4705882352941178</v>
      </c>
      <c r="E154" s="97">
        <v>59.66</v>
      </c>
      <c r="F154" s="98">
        <v>0.44340000000000002</v>
      </c>
      <c r="G154" s="94">
        <f t="shared" si="14"/>
        <v>60.103399999999993</v>
      </c>
      <c r="H154" s="72">
        <v>16.239999999999998</v>
      </c>
      <c r="I154" s="74" t="s">
        <v>51</v>
      </c>
      <c r="J154" s="71">
        <f t="shared" si="11"/>
        <v>16.239999999999998</v>
      </c>
      <c r="K154" s="72">
        <v>8204</v>
      </c>
      <c r="L154" s="74" t="s">
        <v>49</v>
      </c>
      <c r="M154" s="70">
        <f t="shared" si="12"/>
        <v>0.82040000000000002</v>
      </c>
      <c r="N154" s="72">
        <v>1.06</v>
      </c>
      <c r="O154" s="74" t="s">
        <v>51</v>
      </c>
      <c r="P154" s="71">
        <f t="shared" si="15"/>
        <v>1.06</v>
      </c>
    </row>
    <row r="155" spans="2:16">
      <c r="B155" s="95">
        <v>375</v>
      </c>
      <c r="C155" s="74" t="s">
        <v>50</v>
      </c>
      <c r="D155" s="70">
        <f t="shared" si="16"/>
        <v>1.5756302521008403</v>
      </c>
      <c r="E155" s="97">
        <v>61.05</v>
      </c>
      <c r="F155" s="98">
        <v>0.4194</v>
      </c>
      <c r="G155" s="94">
        <f t="shared" si="14"/>
        <v>61.4694</v>
      </c>
      <c r="H155" s="72">
        <v>16.850000000000001</v>
      </c>
      <c r="I155" s="74" t="s">
        <v>51</v>
      </c>
      <c r="J155" s="71">
        <f t="shared" si="11"/>
        <v>16.850000000000001</v>
      </c>
      <c r="K155" s="72">
        <v>8280</v>
      </c>
      <c r="L155" s="74" t="s">
        <v>49</v>
      </c>
      <c r="M155" s="70">
        <f t="shared" si="12"/>
        <v>0.82799999999999996</v>
      </c>
      <c r="N155" s="72">
        <v>1.07</v>
      </c>
      <c r="O155" s="74" t="s">
        <v>51</v>
      </c>
      <c r="P155" s="71">
        <f t="shared" si="15"/>
        <v>1.07</v>
      </c>
    </row>
    <row r="156" spans="2:16">
      <c r="B156" s="95">
        <v>400</v>
      </c>
      <c r="C156" s="74" t="s">
        <v>50</v>
      </c>
      <c r="D156" s="70">
        <f t="shared" si="16"/>
        <v>1.680672268907563</v>
      </c>
      <c r="E156" s="97">
        <v>62.3</v>
      </c>
      <c r="F156" s="98">
        <v>0.39810000000000001</v>
      </c>
      <c r="G156" s="94">
        <f t="shared" si="14"/>
        <v>62.698099999999997</v>
      </c>
      <c r="H156" s="72">
        <v>17.45</v>
      </c>
      <c r="I156" s="74" t="s">
        <v>51</v>
      </c>
      <c r="J156" s="71">
        <f t="shared" si="11"/>
        <v>17.45</v>
      </c>
      <c r="K156" s="72">
        <v>8351</v>
      </c>
      <c r="L156" s="74" t="s">
        <v>49</v>
      </c>
      <c r="M156" s="70">
        <f t="shared" si="12"/>
        <v>0.83510000000000006</v>
      </c>
      <c r="N156" s="72">
        <v>1.08</v>
      </c>
      <c r="O156" s="74" t="s">
        <v>51</v>
      </c>
      <c r="P156" s="71">
        <f t="shared" si="15"/>
        <v>1.08</v>
      </c>
    </row>
    <row r="157" spans="2:16">
      <c r="B157" s="95">
        <v>450</v>
      </c>
      <c r="C157" s="74" t="s">
        <v>50</v>
      </c>
      <c r="D157" s="70">
        <f t="shared" si="16"/>
        <v>1.8907563025210083</v>
      </c>
      <c r="E157" s="97">
        <v>64.510000000000005</v>
      </c>
      <c r="F157" s="98">
        <v>0.36180000000000001</v>
      </c>
      <c r="G157" s="94">
        <f t="shared" si="14"/>
        <v>64.871800000000007</v>
      </c>
      <c r="H157" s="72">
        <v>18.62</v>
      </c>
      <c r="I157" s="74" t="s">
        <v>51</v>
      </c>
      <c r="J157" s="71">
        <f t="shared" si="11"/>
        <v>18.62</v>
      </c>
      <c r="K157" s="72">
        <v>8561</v>
      </c>
      <c r="L157" s="74" t="s">
        <v>49</v>
      </c>
      <c r="M157" s="70">
        <f t="shared" si="12"/>
        <v>0.85609999999999997</v>
      </c>
      <c r="N157" s="72">
        <v>1.1000000000000001</v>
      </c>
      <c r="O157" s="74" t="s">
        <v>51</v>
      </c>
      <c r="P157" s="71">
        <f t="shared" si="15"/>
        <v>1.1000000000000001</v>
      </c>
    </row>
    <row r="158" spans="2:16">
      <c r="B158" s="95">
        <v>500</v>
      </c>
      <c r="C158" s="74" t="s">
        <v>50</v>
      </c>
      <c r="D158" s="70">
        <f t="shared" si="16"/>
        <v>2.1008403361344539</v>
      </c>
      <c r="E158" s="97">
        <v>66.599999999999994</v>
      </c>
      <c r="F158" s="98">
        <v>0.33210000000000001</v>
      </c>
      <c r="G158" s="94">
        <f t="shared" si="14"/>
        <v>66.932099999999991</v>
      </c>
      <c r="H158" s="72">
        <v>19.75</v>
      </c>
      <c r="I158" s="74" t="s">
        <v>51</v>
      </c>
      <c r="J158" s="71">
        <f t="shared" si="11"/>
        <v>19.75</v>
      </c>
      <c r="K158" s="72">
        <v>8751</v>
      </c>
      <c r="L158" s="74" t="s">
        <v>49</v>
      </c>
      <c r="M158" s="70">
        <f t="shared" si="12"/>
        <v>0.87509999999999999</v>
      </c>
      <c r="N158" s="72">
        <v>1.1100000000000001</v>
      </c>
      <c r="O158" s="74" t="s">
        <v>51</v>
      </c>
      <c r="P158" s="71">
        <f t="shared" si="15"/>
        <v>1.1100000000000001</v>
      </c>
    </row>
    <row r="159" spans="2:16">
      <c r="B159" s="95">
        <v>550</v>
      </c>
      <c r="C159" s="74" t="s">
        <v>50</v>
      </c>
      <c r="D159" s="70">
        <f t="shared" si="16"/>
        <v>2.3109243697478989</v>
      </c>
      <c r="E159" s="97">
        <v>68.25</v>
      </c>
      <c r="F159" s="98">
        <v>0.30709999999999998</v>
      </c>
      <c r="G159" s="94">
        <f t="shared" si="14"/>
        <v>68.557100000000005</v>
      </c>
      <c r="H159" s="72">
        <v>20.85</v>
      </c>
      <c r="I159" s="74" t="s">
        <v>51</v>
      </c>
      <c r="J159" s="71">
        <f t="shared" si="11"/>
        <v>20.85</v>
      </c>
      <c r="K159" s="72">
        <v>8924</v>
      </c>
      <c r="L159" s="74" t="s">
        <v>49</v>
      </c>
      <c r="M159" s="70">
        <f t="shared" si="12"/>
        <v>0.89239999999999997</v>
      </c>
      <c r="N159" s="72">
        <v>1.1299999999999999</v>
      </c>
      <c r="O159" s="74" t="s">
        <v>51</v>
      </c>
      <c r="P159" s="71">
        <f t="shared" ref="P159:P222" si="17">N159</f>
        <v>1.1299999999999999</v>
      </c>
    </row>
    <row r="160" spans="2:16">
      <c r="B160" s="95">
        <v>600</v>
      </c>
      <c r="C160" s="74" t="s">
        <v>50</v>
      </c>
      <c r="D160" s="70">
        <f t="shared" si="16"/>
        <v>2.5210084033613445</v>
      </c>
      <c r="E160" s="97">
        <v>69.5</v>
      </c>
      <c r="F160" s="98">
        <v>0.28589999999999999</v>
      </c>
      <c r="G160" s="94">
        <f t="shared" si="14"/>
        <v>69.785899999999998</v>
      </c>
      <c r="H160" s="72">
        <v>21.92</v>
      </c>
      <c r="I160" s="74" t="s">
        <v>51</v>
      </c>
      <c r="J160" s="71">
        <f t="shared" si="11"/>
        <v>21.92</v>
      </c>
      <c r="K160" s="72">
        <v>9086</v>
      </c>
      <c r="L160" s="74" t="s">
        <v>49</v>
      </c>
      <c r="M160" s="70">
        <f t="shared" si="12"/>
        <v>0.90860000000000007</v>
      </c>
      <c r="N160" s="72">
        <v>1.1399999999999999</v>
      </c>
      <c r="O160" s="74" t="s">
        <v>51</v>
      </c>
      <c r="P160" s="71">
        <f t="shared" si="17"/>
        <v>1.1399999999999999</v>
      </c>
    </row>
    <row r="161" spans="2:16">
      <c r="B161" s="95">
        <v>650</v>
      </c>
      <c r="C161" s="74" t="s">
        <v>50</v>
      </c>
      <c r="D161" s="70">
        <f t="shared" si="16"/>
        <v>2.73109243697479</v>
      </c>
      <c r="E161" s="97">
        <v>70.73</v>
      </c>
      <c r="F161" s="98">
        <v>0.26769999999999999</v>
      </c>
      <c r="G161" s="94">
        <f t="shared" si="14"/>
        <v>70.997700000000009</v>
      </c>
      <c r="H161" s="72">
        <v>22.98</v>
      </c>
      <c r="I161" s="74" t="s">
        <v>51</v>
      </c>
      <c r="J161" s="71">
        <f t="shared" si="11"/>
        <v>22.98</v>
      </c>
      <c r="K161" s="72">
        <v>9238</v>
      </c>
      <c r="L161" s="74" t="s">
        <v>49</v>
      </c>
      <c r="M161" s="70">
        <f t="shared" si="12"/>
        <v>0.92379999999999995</v>
      </c>
      <c r="N161" s="72">
        <v>1.1499999999999999</v>
      </c>
      <c r="O161" s="74" t="s">
        <v>51</v>
      </c>
      <c r="P161" s="71">
        <f t="shared" si="17"/>
        <v>1.1499999999999999</v>
      </c>
    </row>
    <row r="162" spans="2:16">
      <c r="B162" s="95">
        <v>700</v>
      </c>
      <c r="C162" s="74" t="s">
        <v>50</v>
      </c>
      <c r="D162" s="70">
        <f t="shared" si="16"/>
        <v>2.9411764705882355</v>
      </c>
      <c r="E162" s="97">
        <v>71.790000000000006</v>
      </c>
      <c r="F162" s="98">
        <v>0.25180000000000002</v>
      </c>
      <c r="G162" s="94">
        <f t="shared" si="14"/>
        <v>72.041800000000009</v>
      </c>
      <c r="H162" s="72">
        <v>24.03</v>
      </c>
      <c r="I162" s="74" t="s">
        <v>51</v>
      </c>
      <c r="J162" s="71">
        <f t="shared" si="11"/>
        <v>24.03</v>
      </c>
      <c r="K162" s="72">
        <v>9382</v>
      </c>
      <c r="L162" s="74" t="s">
        <v>49</v>
      </c>
      <c r="M162" s="70">
        <f t="shared" si="12"/>
        <v>0.93819999999999992</v>
      </c>
      <c r="N162" s="72">
        <v>1.1599999999999999</v>
      </c>
      <c r="O162" s="74" t="s">
        <v>51</v>
      </c>
      <c r="P162" s="71">
        <f t="shared" si="17"/>
        <v>1.1599999999999999</v>
      </c>
    </row>
    <row r="163" spans="2:16">
      <c r="B163" s="95">
        <v>800</v>
      </c>
      <c r="C163" s="74" t="s">
        <v>50</v>
      </c>
      <c r="D163" s="70">
        <f t="shared" si="16"/>
        <v>3.3613445378151261</v>
      </c>
      <c r="E163" s="97">
        <v>73.55</v>
      </c>
      <c r="F163" s="98">
        <v>0.22539999999999999</v>
      </c>
      <c r="G163" s="94">
        <f t="shared" si="14"/>
        <v>73.775399999999991</v>
      </c>
      <c r="H163" s="72">
        <v>26.07</v>
      </c>
      <c r="I163" s="74" t="s">
        <v>51</v>
      </c>
      <c r="J163" s="71">
        <f t="shared" si="11"/>
        <v>26.07</v>
      </c>
      <c r="K163" s="72">
        <v>9865</v>
      </c>
      <c r="L163" s="74" t="s">
        <v>49</v>
      </c>
      <c r="M163" s="70">
        <f t="shared" si="12"/>
        <v>0.98650000000000004</v>
      </c>
      <c r="N163" s="72">
        <v>1.18</v>
      </c>
      <c r="O163" s="74" t="s">
        <v>51</v>
      </c>
      <c r="P163" s="71">
        <f t="shared" si="17"/>
        <v>1.18</v>
      </c>
    </row>
    <row r="164" spans="2:16">
      <c r="B164" s="95">
        <v>900</v>
      </c>
      <c r="C164" s="74" t="s">
        <v>50</v>
      </c>
      <c r="D164" s="70">
        <f t="shared" si="16"/>
        <v>3.7815126050420167</v>
      </c>
      <c r="E164" s="97">
        <v>74.900000000000006</v>
      </c>
      <c r="F164" s="98">
        <v>0.20430000000000001</v>
      </c>
      <c r="G164" s="94">
        <f t="shared" si="14"/>
        <v>75.104300000000009</v>
      </c>
      <c r="H164" s="72">
        <v>28.08</v>
      </c>
      <c r="I164" s="74" t="s">
        <v>51</v>
      </c>
      <c r="J164" s="71">
        <f t="shared" si="11"/>
        <v>28.08</v>
      </c>
      <c r="K164" s="72">
        <v>1.03</v>
      </c>
      <c r="L164" s="73" t="s">
        <v>51</v>
      </c>
      <c r="M164" s="71">
        <f t="shared" ref="M164:M227" si="18">K164</f>
        <v>1.03</v>
      </c>
      <c r="N164" s="72">
        <v>1.2</v>
      </c>
      <c r="O164" s="74" t="s">
        <v>51</v>
      </c>
      <c r="P164" s="71">
        <f t="shared" si="17"/>
        <v>1.2</v>
      </c>
    </row>
    <row r="165" spans="2:16">
      <c r="B165" s="95">
        <v>1</v>
      </c>
      <c r="C165" s="73" t="s">
        <v>52</v>
      </c>
      <c r="D165" s="70">
        <f t="shared" ref="D165:D228" si="19">B165*1000/$C$5</f>
        <v>4.2016806722689077</v>
      </c>
      <c r="E165" s="97">
        <v>75.94</v>
      </c>
      <c r="F165" s="98">
        <v>0.18709999999999999</v>
      </c>
      <c r="G165" s="94">
        <f t="shared" si="14"/>
        <v>76.127099999999999</v>
      </c>
      <c r="H165" s="72">
        <v>30.05</v>
      </c>
      <c r="I165" s="74" t="s">
        <v>51</v>
      </c>
      <c r="J165" s="71">
        <f t="shared" si="11"/>
        <v>30.05</v>
      </c>
      <c r="K165" s="72">
        <v>1.07</v>
      </c>
      <c r="L165" s="74" t="s">
        <v>51</v>
      </c>
      <c r="M165" s="71">
        <f t="shared" si="18"/>
        <v>1.07</v>
      </c>
      <c r="N165" s="72">
        <v>1.21</v>
      </c>
      <c r="O165" s="74" t="s">
        <v>51</v>
      </c>
      <c r="P165" s="71">
        <f t="shared" si="17"/>
        <v>1.21</v>
      </c>
    </row>
    <row r="166" spans="2:16">
      <c r="B166" s="95">
        <v>1.1000000000000001</v>
      </c>
      <c r="C166" s="74" t="s">
        <v>52</v>
      </c>
      <c r="D166" s="70">
        <f t="shared" si="19"/>
        <v>4.6218487394957979</v>
      </c>
      <c r="E166" s="97">
        <v>76.75</v>
      </c>
      <c r="F166" s="98">
        <v>0.17269999999999999</v>
      </c>
      <c r="G166" s="94">
        <f t="shared" si="14"/>
        <v>76.922700000000006</v>
      </c>
      <c r="H166" s="72">
        <v>32</v>
      </c>
      <c r="I166" s="74" t="s">
        <v>51</v>
      </c>
      <c r="J166" s="71">
        <f t="shared" si="11"/>
        <v>32</v>
      </c>
      <c r="K166" s="72">
        <v>1.1100000000000001</v>
      </c>
      <c r="L166" s="74" t="s">
        <v>51</v>
      </c>
      <c r="M166" s="71">
        <f t="shared" si="18"/>
        <v>1.1100000000000001</v>
      </c>
      <c r="N166" s="72">
        <v>1.23</v>
      </c>
      <c r="O166" s="74" t="s">
        <v>51</v>
      </c>
      <c r="P166" s="71">
        <f t="shared" si="17"/>
        <v>1.23</v>
      </c>
    </row>
    <row r="167" spans="2:16">
      <c r="B167" s="95">
        <v>1.2</v>
      </c>
      <c r="C167" s="74" t="s">
        <v>52</v>
      </c>
      <c r="D167" s="70">
        <f t="shared" si="19"/>
        <v>5.0420168067226889</v>
      </c>
      <c r="E167" s="97">
        <v>77.36</v>
      </c>
      <c r="F167" s="98">
        <v>0.1605</v>
      </c>
      <c r="G167" s="94">
        <f t="shared" si="14"/>
        <v>77.520499999999998</v>
      </c>
      <c r="H167" s="72">
        <v>33.93</v>
      </c>
      <c r="I167" s="74" t="s">
        <v>51</v>
      </c>
      <c r="J167" s="71">
        <f t="shared" si="11"/>
        <v>33.93</v>
      </c>
      <c r="K167" s="72">
        <v>1.1499999999999999</v>
      </c>
      <c r="L167" s="74" t="s">
        <v>51</v>
      </c>
      <c r="M167" s="71">
        <f t="shared" si="18"/>
        <v>1.1499999999999999</v>
      </c>
      <c r="N167" s="72">
        <v>1.24</v>
      </c>
      <c r="O167" s="74" t="s">
        <v>51</v>
      </c>
      <c r="P167" s="71">
        <f t="shared" si="17"/>
        <v>1.24</v>
      </c>
    </row>
    <row r="168" spans="2:16">
      <c r="B168" s="95">
        <v>1.3</v>
      </c>
      <c r="C168" s="74" t="s">
        <v>52</v>
      </c>
      <c r="D168" s="70">
        <f t="shared" si="19"/>
        <v>5.46218487394958</v>
      </c>
      <c r="E168" s="97">
        <v>77.81</v>
      </c>
      <c r="F168" s="98">
        <v>0.15</v>
      </c>
      <c r="G168" s="94">
        <f t="shared" si="14"/>
        <v>77.960000000000008</v>
      </c>
      <c r="H168" s="72">
        <v>35.85</v>
      </c>
      <c r="I168" s="74" t="s">
        <v>51</v>
      </c>
      <c r="J168" s="71">
        <f t="shared" si="11"/>
        <v>35.85</v>
      </c>
      <c r="K168" s="72">
        <v>1.18</v>
      </c>
      <c r="L168" s="74" t="s">
        <v>51</v>
      </c>
      <c r="M168" s="71">
        <f t="shared" si="18"/>
        <v>1.18</v>
      </c>
      <c r="N168" s="72">
        <v>1.25</v>
      </c>
      <c r="O168" s="74" t="s">
        <v>51</v>
      </c>
      <c r="P168" s="71">
        <f t="shared" si="17"/>
        <v>1.25</v>
      </c>
    </row>
    <row r="169" spans="2:16">
      <c r="B169" s="95">
        <v>1.4</v>
      </c>
      <c r="C169" s="74" t="s">
        <v>52</v>
      </c>
      <c r="D169" s="70">
        <f t="shared" si="19"/>
        <v>5.882352941176471</v>
      </c>
      <c r="E169" s="97">
        <v>78.14</v>
      </c>
      <c r="F169" s="98">
        <v>0.1409</v>
      </c>
      <c r="G169" s="94">
        <f t="shared" si="14"/>
        <v>78.280900000000003</v>
      </c>
      <c r="H169" s="72">
        <v>37.76</v>
      </c>
      <c r="I169" s="74" t="s">
        <v>51</v>
      </c>
      <c r="J169" s="71">
        <f t="shared" si="11"/>
        <v>37.76</v>
      </c>
      <c r="K169" s="72">
        <v>1.21</v>
      </c>
      <c r="L169" s="74" t="s">
        <v>51</v>
      </c>
      <c r="M169" s="71">
        <f t="shared" si="18"/>
        <v>1.21</v>
      </c>
      <c r="N169" s="72">
        <v>1.27</v>
      </c>
      <c r="O169" s="74" t="s">
        <v>51</v>
      </c>
      <c r="P169" s="71">
        <f t="shared" si="17"/>
        <v>1.27</v>
      </c>
    </row>
    <row r="170" spans="2:16">
      <c r="B170" s="95">
        <v>1.5</v>
      </c>
      <c r="C170" s="74" t="s">
        <v>52</v>
      </c>
      <c r="D170" s="70">
        <f t="shared" si="19"/>
        <v>6.3025210084033612</v>
      </c>
      <c r="E170" s="97">
        <v>78.36</v>
      </c>
      <c r="F170" s="98">
        <v>0.13289999999999999</v>
      </c>
      <c r="G170" s="94">
        <f t="shared" si="14"/>
        <v>78.492900000000006</v>
      </c>
      <c r="H170" s="72">
        <v>39.659999999999997</v>
      </c>
      <c r="I170" s="74" t="s">
        <v>51</v>
      </c>
      <c r="J170" s="71">
        <f t="shared" si="11"/>
        <v>39.659999999999997</v>
      </c>
      <c r="K170" s="72">
        <v>1.24</v>
      </c>
      <c r="L170" s="74" t="s">
        <v>51</v>
      </c>
      <c r="M170" s="71">
        <f t="shared" si="18"/>
        <v>1.24</v>
      </c>
      <c r="N170" s="72">
        <v>1.28</v>
      </c>
      <c r="O170" s="74" t="s">
        <v>51</v>
      </c>
      <c r="P170" s="71">
        <f t="shared" si="17"/>
        <v>1.28</v>
      </c>
    </row>
    <row r="171" spans="2:16">
      <c r="B171" s="95">
        <v>1.6</v>
      </c>
      <c r="C171" s="74" t="s">
        <v>52</v>
      </c>
      <c r="D171" s="70">
        <f t="shared" si="19"/>
        <v>6.7226890756302522</v>
      </c>
      <c r="E171" s="97">
        <v>78.489999999999995</v>
      </c>
      <c r="F171" s="98">
        <v>0.1258</v>
      </c>
      <c r="G171" s="94">
        <f t="shared" si="14"/>
        <v>78.615799999999993</v>
      </c>
      <c r="H171" s="72">
        <v>41.56</v>
      </c>
      <c r="I171" s="74" t="s">
        <v>51</v>
      </c>
      <c r="J171" s="71">
        <f t="shared" si="11"/>
        <v>41.56</v>
      </c>
      <c r="K171" s="72">
        <v>1.28</v>
      </c>
      <c r="L171" s="74" t="s">
        <v>51</v>
      </c>
      <c r="M171" s="71">
        <f t="shared" si="18"/>
        <v>1.28</v>
      </c>
      <c r="N171" s="72">
        <v>1.29</v>
      </c>
      <c r="O171" s="74" t="s">
        <v>51</v>
      </c>
      <c r="P171" s="71">
        <f t="shared" si="17"/>
        <v>1.29</v>
      </c>
    </row>
    <row r="172" spans="2:16">
      <c r="B172" s="95">
        <v>1.7</v>
      </c>
      <c r="C172" s="74" t="s">
        <v>52</v>
      </c>
      <c r="D172" s="70">
        <f t="shared" si="19"/>
        <v>7.1428571428571432</v>
      </c>
      <c r="E172" s="97">
        <v>78.540000000000006</v>
      </c>
      <c r="F172" s="98">
        <v>0.1195</v>
      </c>
      <c r="G172" s="94">
        <f t="shared" si="14"/>
        <v>78.659500000000008</v>
      </c>
      <c r="H172" s="72">
        <v>43.46</v>
      </c>
      <c r="I172" s="74" t="s">
        <v>51</v>
      </c>
      <c r="J172" s="71">
        <f t="shared" si="11"/>
        <v>43.46</v>
      </c>
      <c r="K172" s="72">
        <v>1.31</v>
      </c>
      <c r="L172" s="74" t="s">
        <v>51</v>
      </c>
      <c r="M172" s="71">
        <f t="shared" si="18"/>
        <v>1.31</v>
      </c>
      <c r="N172" s="72">
        <v>1.3</v>
      </c>
      <c r="O172" s="74" t="s">
        <v>51</v>
      </c>
      <c r="P172" s="71">
        <f t="shared" si="17"/>
        <v>1.3</v>
      </c>
    </row>
    <row r="173" spans="2:16">
      <c r="B173" s="95">
        <v>1.8</v>
      </c>
      <c r="C173" s="74" t="s">
        <v>52</v>
      </c>
      <c r="D173" s="70">
        <f t="shared" si="19"/>
        <v>7.5630252100840334</v>
      </c>
      <c r="E173" s="97">
        <v>78.53</v>
      </c>
      <c r="F173" s="98">
        <v>0.1138</v>
      </c>
      <c r="G173" s="94">
        <f t="shared" si="14"/>
        <v>78.643799999999999</v>
      </c>
      <c r="H173" s="72">
        <v>45.36</v>
      </c>
      <c r="I173" s="74" t="s">
        <v>51</v>
      </c>
      <c r="J173" s="71">
        <f t="shared" si="11"/>
        <v>45.36</v>
      </c>
      <c r="K173" s="72">
        <v>1.33</v>
      </c>
      <c r="L173" s="74" t="s">
        <v>51</v>
      </c>
      <c r="M173" s="71">
        <f t="shared" si="18"/>
        <v>1.33</v>
      </c>
      <c r="N173" s="72">
        <v>1.31</v>
      </c>
      <c r="O173" s="74" t="s">
        <v>51</v>
      </c>
      <c r="P173" s="71">
        <f t="shared" si="17"/>
        <v>1.31</v>
      </c>
    </row>
    <row r="174" spans="2:16">
      <c r="B174" s="95">
        <v>2</v>
      </c>
      <c r="C174" s="74" t="s">
        <v>52</v>
      </c>
      <c r="D174" s="70">
        <f t="shared" si="19"/>
        <v>8.4033613445378155</v>
      </c>
      <c r="E174" s="97">
        <v>78.349999999999994</v>
      </c>
      <c r="F174" s="98">
        <v>0.104</v>
      </c>
      <c r="G174" s="94">
        <f t="shared" si="14"/>
        <v>78.453999999999994</v>
      </c>
      <c r="H174" s="72">
        <v>49.16</v>
      </c>
      <c r="I174" s="74" t="s">
        <v>51</v>
      </c>
      <c r="J174" s="71">
        <f t="shared" si="11"/>
        <v>49.16</v>
      </c>
      <c r="K174" s="72">
        <v>1.44</v>
      </c>
      <c r="L174" s="74" t="s">
        <v>51</v>
      </c>
      <c r="M174" s="71">
        <f t="shared" si="18"/>
        <v>1.44</v>
      </c>
      <c r="N174" s="72">
        <v>1.33</v>
      </c>
      <c r="O174" s="74" t="s">
        <v>51</v>
      </c>
      <c r="P174" s="71">
        <f t="shared" si="17"/>
        <v>1.33</v>
      </c>
    </row>
    <row r="175" spans="2:16">
      <c r="B175" s="95">
        <v>2.25</v>
      </c>
      <c r="C175" s="74" t="s">
        <v>52</v>
      </c>
      <c r="D175" s="70">
        <f t="shared" si="19"/>
        <v>9.4537815126050422</v>
      </c>
      <c r="E175" s="97">
        <v>77.88</v>
      </c>
      <c r="F175" s="98">
        <v>9.4060000000000005E-2</v>
      </c>
      <c r="G175" s="94">
        <f t="shared" si="14"/>
        <v>77.974059999999994</v>
      </c>
      <c r="H175" s="72">
        <v>53.93</v>
      </c>
      <c r="I175" s="74" t="s">
        <v>51</v>
      </c>
      <c r="J175" s="71">
        <f t="shared" si="11"/>
        <v>53.93</v>
      </c>
      <c r="K175" s="72">
        <v>1.6</v>
      </c>
      <c r="L175" s="74" t="s">
        <v>51</v>
      </c>
      <c r="M175" s="71">
        <f t="shared" si="18"/>
        <v>1.6</v>
      </c>
      <c r="N175" s="72">
        <v>1.35</v>
      </c>
      <c r="O175" s="74" t="s">
        <v>51</v>
      </c>
      <c r="P175" s="71">
        <f t="shared" si="17"/>
        <v>1.35</v>
      </c>
    </row>
    <row r="176" spans="2:16">
      <c r="B176" s="95">
        <v>2.5</v>
      </c>
      <c r="C176" s="74" t="s">
        <v>52</v>
      </c>
      <c r="D176" s="70">
        <f t="shared" si="19"/>
        <v>10.504201680672269</v>
      </c>
      <c r="E176" s="97">
        <v>77.209999999999994</v>
      </c>
      <c r="F176" s="98">
        <v>8.5930000000000006E-2</v>
      </c>
      <c r="G176" s="94">
        <f t="shared" si="14"/>
        <v>77.295929999999998</v>
      </c>
      <c r="H176" s="72">
        <v>58.74</v>
      </c>
      <c r="I176" s="74" t="s">
        <v>51</v>
      </c>
      <c r="J176" s="71">
        <f t="shared" ref="J176:J203" si="20">H176</f>
        <v>58.74</v>
      </c>
      <c r="K176" s="72">
        <v>1.74</v>
      </c>
      <c r="L176" s="74" t="s">
        <v>51</v>
      </c>
      <c r="M176" s="71">
        <f t="shared" si="18"/>
        <v>1.74</v>
      </c>
      <c r="N176" s="72">
        <v>1.38</v>
      </c>
      <c r="O176" s="74" t="s">
        <v>51</v>
      </c>
      <c r="P176" s="71">
        <f t="shared" si="17"/>
        <v>1.38</v>
      </c>
    </row>
    <row r="177" spans="1:16">
      <c r="A177" s="4"/>
      <c r="B177" s="95">
        <v>2.75</v>
      </c>
      <c r="C177" s="74" t="s">
        <v>52</v>
      </c>
      <c r="D177" s="70">
        <f t="shared" si="19"/>
        <v>11.554621848739496</v>
      </c>
      <c r="E177" s="97">
        <v>76.400000000000006</v>
      </c>
      <c r="F177" s="98">
        <v>7.9170000000000004E-2</v>
      </c>
      <c r="G177" s="94">
        <f t="shared" si="14"/>
        <v>76.479170000000011</v>
      </c>
      <c r="H177" s="72">
        <v>63.59</v>
      </c>
      <c r="I177" s="74" t="s">
        <v>51</v>
      </c>
      <c r="J177" s="71">
        <f t="shared" si="20"/>
        <v>63.59</v>
      </c>
      <c r="K177" s="72">
        <v>1.87</v>
      </c>
      <c r="L177" s="74" t="s">
        <v>51</v>
      </c>
      <c r="M177" s="71">
        <f t="shared" si="18"/>
        <v>1.87</v>
      </c>
      <c r="N177" s="72">
        <v>1.4</v>
      </c>
      <c r="O177" s="74" t="s">
        <v>51</v>
      </c>
      <c r="P177" s="71">
        <f t="shared" si="17"/>
        <v>1.4</v>
      </c>
    </row>
    <row r="178" spans="1:16">
      <c r="B178" s="72">
        <v>3</v>
      </c>
      <c r="C178" s="74" t="s">
        <v>52</v>
      </c>
      <c r="D178" s="70">
        <f t="shared" si="19"/>
        <v>12.605042016806722</v>
      </c>
      <c r="E178" s="97">
        <v>75.489999999999995</v>
      </c>
      <c r="F178" s="98">
        <v>7.3450000000000001E-2</v>
      </c>
      <c r="G178" s="94">
        <f t="shared" si="14"/>
        <v>75.563449999999989</v>
      </c>
      <c r="H178" s="72">
        <v>68.5</v>
      </c>
      <c r="I178" s="74" t="s">
        <v>51</v>
      </c>
      <c r="J178" s="71">
        <f t="shared" si="20"/>
        <v>68.5</v>
      </c>
      <c r="K178" s="72">
        <v>2</v>
      </c>
      <c r="L178" s="74" t="s">
        <v>51</v>
      </c>
      <c r="M178" s="71">
        <f t="shared" si="18"/>
        <v>2</v>
      </c>
      <c r="N178" s="72">
        <v>1.42</v>
      </c>
      <c r="O178" s="74" t="s">
        <v>51</v>
      </c>
      <c r="P178" s="71">
        <f t="shared" si="17"/>
        <v>1.42</v>
      </c>
    </row>
    <row r="179" spans="1:16">
      <c r="B179" s="95">
        <v>3.25</v>
      </c>
      <c r="C179" s="96" t="s">
        <v>52</v>
      </c>
      <c r="D179" s="70">
        <f t="shared" si="19"/>
        <v>13.655462184873949</v>
      </c>
      <c r="E179" s="97">
        <v>74.510000000000005</v>
      </c>
      <c r="F179" s="98">
        <v>6.8540000000000004E-2</v>
      </c>
      <c r="G179" s="94">
        <f t="shared" si="14"/>
        <v>74.578540000000004</v>
      </c>
      <c r="H179" s="72">
        <v>73.47</v>
      </c>
      <c r="I179" s="74" t="s">
        <v>51</v>
      </c>
      <c r="J179" s="71">
        <f t="shared" si="20"/>
        <v>73.47</v>
      </c>
      <c r="K179" s="72">
        <v>2.12</v>
      </c>
      <c r="L179" s="74" t="s">
        <v>51</v>
      </c>
      <c r="M179" s="71">
        <f t="shared" si="18"/>
        <v>2.12</v>
      </c>
      <c r="N179" s="72">
        <v>1.44</v>
      </c>
      <c r="O179" s="74" t="s">
        <v>51</v>
      </c>
      <c r="P179" s="71">
        <f t="shared" si="17"/>
        <v>1.44</v>
      </c>
    </row>
    <row r="180" spans="1:16">
      <c r="B180" s="95">
        <v>3.5</v>
      </c>
      <c r="C180" s="96" t="s">
        <v>52</v>
      </c>
      <c r="D180" s="70">
        <f t="shared" si="19"/>
        <v>14.705882352941176</v>
      </c>
      <c r="E180" s="97">
        <v>73.48</v>
      </c>
      <c r="F180" s="98">
        <v>6.429E-2</v>
      </c>
      <c r="G180" s="94">
        <f t="shared" si="14"/>
        <v>73.544290000000004</v>
      </c>
      <c r="H180" s="72">
        <v>78.510000000000005</v>
      </c>
      <c r="I180" s="74" t="s">
        <v>51</v>
      </c>
      <c r="J180" s="71">
        <f t="shared" si="20"/>
        <v>78.510000000000005</v>
      </c>
      <c r="K180" s="72">
        <v>2.2400000000000002</v>
      </c>
      <c r="L180" s="74" t="s">
        <v>51</v>
      </c>
      <c r="M180" s="71">
        <f t="shared" si="18"/>
        <v>2.2400000000000002</v>
      </c>
      <c r="N180" s="72">
        <v>1.46</v>
      </c>
      <c r="O180" s="74" t="s">
        <v>51</v>
      </c>
      <c r="P180" s="71">
        <f t="shared" si="17"/>
        <v>1.46</v>
      </c>
    </row>
    <row r="181" spans="1:16">
      <c r="B181" s="95">
        <v>3.75</v>
      </c>
      <c r="C181" s="96" t="s">
        <v>52</v>
      </c>
      <c r="D181" s="70">
        <f t="shared" si="19"/>
        <v>15.756302521008404</v>
      </c>
      <c r="E181" s="97">
        <v>72.41</v>
      </c>
      <c r="F181" s="98">
        <v>6.055E-2</v>
      </c>
      <c r="G181" s="94">
        <f t="shared" si="14"/>
        <v>72.470550000000003</v>
      </c>
      <c r="H181" s="72">
        <v>83.62</v>
      </c>
      <c r="I181" s="74" t="s">
        <v>51</v>
      </c>
      <c r="J181" s="71">
        <f t="shared" si="20"/>
        <v>83.62</v>
      </c>
      <c r="K181" s="72">
        <v>2.36</v>
      </c>
      <c r="L181" s="74" t="s">
        <v>51</v>
      </c>
      <c r="M181" s="71">
        <f t="shared" si="18"/>
        <v>2.36</v>
      </c>
      <c r="N181" s="72">
        <v>1.49</v>
      </c>
      <c r="O181" s="74" t="s">
        <v>51</v>
      </c>
      <c r="P181" s="71">
        <f t="shared" si="17"/>
        <v>1.49</v>
      </c>
    </row>
    <row r="182" spans="1:16">
      <c r="B182" s="95">
        <v>4</v>
      </c>
      <c r="C182" s="96" t="s">
        <v>52</v>
      </c>
      <c r="D182" s="70">
        <f t="shared" si="19"/>
        <v>16.806722689075631</v>
      </c>
      <c r="E182" s="97">
        <v>71.33</v>
      </c>
      <c r="F182" s="98">
        <v>5.7259999999999998E-2</v>
      </c>
      <c r="G182" s="94">
        <f t="shared" si="14"/>
        <v>71.387259999999998</v>
      </c>
      <c r="H182" s="72">
        <v>88.81</v>
      </c>
      <c r="I182" s="74" t="s">
        <v>51</v>
      </c>
      <c r="J182" s="71">
        <f t="shared" si="20"/>
        <v>88.81</v>
      </c>
      <c r="K182" s="72">
        <v>2.4700000000000002</v>
      </c>
      <c r="L182" s="74" t="s">
        <v>51</v>
      </c>
      <c r="M182" s="71">
        <f t="shared" si="18"/>
        <v>2.4700000000000002</v>
      </c>
      <c r="N182" s="72">
        <v>1.51</v>
      </c>
      <c r="O182" s="74" t="s">
        <v>51</v>
      </c>
      <c r="P182" s="71">
        <f t="shared" si="17"/>
        <v>1.51</v>
      </c>
    </row>
    <row r="183" spans="1:16">
      <c r="B183" s="95">
        <v>4.5</v>
      </c>
      <c r="C183" s="96" t="s">
        <v>52</v>
      </c>
      <c r="D183" s="70">
        <f t="shared" si="19"/>
        <v>18.907563025210084</v>
      </c>
      <c r="E183" s="97">
        <v>69.17</v>
      </c>
      <c r="F183" s="98">
        <v>5.169E-2</v>
      </c>
      <c r="G183" s="94">
        <f t="shared" si="14"/>
        <v>69.221689999999995</v>
      </c>
      <c r="H183" s="72">
        <v>99.43</v>
      </c>
      <c r="I183" s="74" t="s">
        <v>51</v>
      </c>
      <c r="J183" s="71">
        <f t="shared" si="20"/>
        <v>99.43</v>
      </c>
      <c r="K183" s="72">
        <v>2.9</v>
      </c>
      <c r="L183" s="74" t="s">
        <v>51</v>
      </c>
      <c r="M183" s="71">
        <f t="shared" si="18"/>
        <v>2.9</v>
      </c>
      <c r="N183" s="72">
        <v>1.55</v>
      </c>
      <c r="O183" s="74" t="s">
        <v>51</v>
      </c>
      <c r="P183" s="71">
        <f t="shared" si="17"/>
        <v>1.55</v>
      </c>
    </row>
    <row r="184" spans="1:16">
      <c r="B184" s="95">
        <v>5</v>
      </c>
      <c r="C184" s="96" t="s">
        <v>52</v>
      </c>
      <c r="D184" s="70">
        <f t="shared" si="19"/>
        <v>21.008403361344538</v>
      </c>
      <c r="E184" s="97">
        <v>67.069999999999993</v>
      </c>
      <c r="F184" s="98">
        <v>4.7149999999999997E-2</v>
      </c>
      <c r="G184" s="94">
        <f t="shared" si="14"/>
        <v>67.117149999999995</v>
      </c>
      <c r="H184" s="72">
        <v>110.39</v>
      </c>
      <c r="I184" s="74" t="s">
        <v>51</v>
      </c>
      <c r="J184" s="71">
        <f t="shared" si="20"/>
        <v>110.39</v>
      </c>
      <c r="K184" s="72">
        <v>3.29</v>
      </c>
      <c r="L184" s="74" t="s">
        <v>51</v>
      </c>
      <c r="M184" s="71">
        <f t="shared" si="18"/>
        <v>3.29</v>
      </c>
      <c r="N184" s="72">
        <v>1.59</v>
      </c>
      <c r="O184" s="74" t="s">
        <v>51</v>
      </c>
      <c r="P184" s="71">
        <f t="shared" si="17"/>
        <v>1.59</v>
      </c>
    </row>
    <row r="185" spans="1:16">
      <c r="B185" s="95">
        <v>5.5</v>
      </c>
      <c r="C185" s="96" t="s">
        <v>52</v>
      </c>
      <c r="D185" s="70">
        <f t="shared" si="19"/>
        <v>23.109243697478991</v>
      </c>
      <c r="E185" s="97">
        <v>65.099999999999994</v>
      </c>
      <c r="F185" s="98">
        <v>4.3389999999999998E-2</v>
      </c>
      <c r="G185" s="94">
        <f t="shared" si="14"/>
        <v>65.143389999999997</v>
      </c>
      <c r="H185" s="72">
        <v>121.68</v>
      </c>
      <c r="I185" s="74" t="s">
        <v>51</v>
      </c>
      <c r="J185" s="71">
        <f t="shared" si="20"/>
        <v>121.68</v>
      </c>
      <c r="K185" s="72">
        <v>3.66</v>
      </c>
      <c r="L185" s="74" t="s">
        <v>51</v>
      </c>
      <c r="M185" s="71">
        <f t="shared" si="18"/>
        <v>3.66</v>
      </c>
      <c r="N185" s="72">
        <v>1.64</v>
      </c>
      <c r="O185" s="74" t="s">
        <v>51</v>
      </c>
      <c r="P185" s="71">
        <f t="shared" si="17"/>
        <v>1.64</v>
      </c>
    </row>
    <row r="186" spans="1:16">
      <c r="B186" s="95">
        <v>6</v>
      </c>
      <c r="C186" s="96" t="s">
        <v>52</v>
      </c>
      <c r="D186" s="70">
        <f t="shared" si="19"/>
        <v>25.210084033613445</v>
      </c>
      <c r="E186" s="97">
        <v>63.29</v>
      </c>
      <c r="F186" s="98">
        <v>4.0210000000000003E-2</v>
      </c>
      <c r="G186" s="94">
        <f t="shared" si="14"/>
        <v>63.330210000000001</v>
      </c>
      <c r="H186" s="72">
        <v>133.30000000000001</v>
      </c>
      <c r="I186" s="74" t="s">
        <v>51</v>
      </c>
      <c r="J186" s="71">
        <f t="shared" si="20"/>
        <v>133.30000000000001</v>
      </c>
      <c r="K186" s="72">
        <v>4.0199999999999996</v>
      </c>
      <c r="L186" s="74" t="s">
        <v>51</v>
      </c>
      <c r="M186" s="71">
        <f t="shared" si="18"/>
        <v>4.0199999999999996</v>
      </c>
      <c r="N186" s="72">
        <v>1.68</v>
      </c>
      <c r="O186" s="74" t="s">
        <v>51</v>
      </c>
      <c r="P186" s="71">
        <f t="shared" si="17"/>
        <v>1.68</v>
      </c>
    </row>
    <row r="187" spans="1:16">
      <c r="B187" s="95">
        <v>6.5</v>
      </c>
      <c r="C187" s="96" t="s">
        <v>52</v>
      </c>
      <c r="D187" s="70">
        <f t="shared" si="19"/>
        <v>27.310924369747898</v>
      </c>
      <c r="E187" s="97">
        <v>61.67</v>
      </c>
      <c r="F187" s="98">
        <v>3.7490000000000002E-2</v>
      </c>
      <c r="G187" s="94">
        <f t="shared" si="14"/>
        <v>61.70749</v>
      </c>
      <c r="H187" s="72">
        <v>145.25</v>
      </c>
      <c r="I187" s="74" t="s">
        <v>51</v>
      </c>
      <c r="J187" s="71">
        <f t="shared" si="20"/>
        <v>145.25</v>
      </c>
      <c r="K187" s="72">
        <v>4.3600000000000003</v>
      </c>
      <c r="L187" s="74" t="s">
        <v>51</v>
      </c>
      <c r="M187" s="71">
        <f t="shared" si="18"/>
        <v>4.3600000000000003</v>
      </c>
      <c r="N187" s="72">
        <v>1.73</v>
      </c>
      <c r="O187" s="74" t="s">
        <v>51</v>
      </c>
      <c r="P187" s="71">
        <f t="shared" si="17"/>
        <v>1.73</v>
      </c>
    </row>
    <row r="188" spans="1:16">
      <c r="B188" s="95">
        <v>7</v>
      </c>
      <c r="C188" s="96" t="s">
        <v>52</v>
      </c>
      <c r="D188" s="70">
        <f t="shared" si="19"/>
        <v>29.411764705882351</v>
      </c>
      <c r="E188" s="97">
        <v>60.26</v>
      </c>
      <c r="F188" s="98">
        <v>3.5130000000000002E-2</v>
      </c>
      <c r="G188" s="94">
        <f t="shared" si="14"/>
        <v>60.29513</v>
      </c>
      <c r="H188" s="72">
        <v>157.49</v>
      </c>
      <c r="I188" s="74" t="s">
        <v>51</v>
      </c>
      <c r="J188" s="71">
        <f t="shared" si="20"/>
        <v>157.49</v>
      </c>
      <c r="K188" s="72">
        <v>4.6900000000000004</v>
      </c>
      <c r="L188" s="74" t="s">
        <v>51</v>
      </c>
      <c r="M188" s="71">
        <f t="shared" si="18"/>
        <v>4.6900000000000004</v>
      </c>
      <c r="N188" s="72">
        <v>1.77</v>
      </c>
      <c r="O188" s="74" t="s">
        <v>51</v>
      </c>
      <c r="P188" s="71">
        <f t="shared" si="17"/>
        <v>1.77</v>
      </c>
    </row>
    <row r="189" spans="1:16">
      <c r="B189" s="95">
        <v>8</v>
      </c>
      <c r="C189" s="96" t="s">
        <v>52</v>
      </c>
      <c r="D189" s="70">
        <f t="shared" si="19"/>
        <v>33.613445378151262</v>
      </c>
      <c r="E189" s="97">
        <v>57</v>
      </c>
      <c r="F189" s="98">
        <v>3.124E-2</v>
      </c>
      <c r="G189" s="94">
        <f t="shared" si="14"/>
        <v>57.031239999999997</v>
      </c>
      <c r="H189" s="72">
        <v>182.96</v>
      </c>
      <c r="I189" s="74" t="s">
        <v>51</v>
      </c>
      <c r="J189" s="71">
        <f t="shared" si="20"/>
        <v>182.96</v>
      </c>
      <c r="K189" s="72">
        <v>5.92</v>
      </c>
      <c r="L189" s="74" t="s">
        <v>51</v>
      </c>
      <c r="M189" s="71">
        <f t="shared" si="18"/>
        <v>5.92</v>
      </c>
      <c r="N189" s="72">
        <v>1.87</v>
      </c>
      <c r="O189" s="74" t="s">
        <v>51</v>
      </c>
      <c r="P189" s="71">
        <f t="shared" si="17"/>
        <v>1.87</v>
      </c>
    </row>
    <row r="190" spans="1:16">
      <c r="B190" s="95">
        <v>9</v>
      </c>
      <c r="C190" s="96" t="s">
        <v>52</v>
      </c>
      <c r="D190" s="70">
        <f t="shared" si="19"/>
        <v>37.815126050420169</v>
      </c>
      <c r="E190" s="97">
        <v>54.01</v>
      </c>
      <c r="F190" s="98">
        <v>2.8160000000000001E-2</v>
      </c>
      <c r="G190" s="94">
        <f t="shared" si="14"/>
        <v>54.038159999999998</v>
      </c>
      <c r="H190" s="72">
        <v>209.86</v>
      </c>
      <c r="I190" s="74" t="s">
        <v>51</v>
      </c>
      <c r="J190" s="71">
        <f t="shared" si="20"/>
        <v>209.86</v>
      </c>
      <c r="K190" s="72">
        <v>7.05</v>
      </c>
      <c r="L190" s="74" t="s">
        <v>51</v>
      </c>
      <c r="M190" s="71">
        <f t="shared" si="18"/>
        <v>7.05</v>
      </c>
      <c r="N190" s="72">
        <v>1.97</v>
      </c>
      <c r="O190" s="74" t="s">
        <v>51</v>
      </c>
      <c r="P190" s="71">
        <f t="shared" si="17"/>
        <v>1.97</v>
      </c>
    </row>
    <row r="191" spans="1:16">
      <c r="B191" s="95">
        <v>10</v>
      </c>
      <c r="C191" s="96" t="s">
        <v>52</v>
      </c>
      <c r="D191" s="70">
        <f t="shared" si="19"/>
        <v>42.016806722689076</v>
      </c>
      <c r="E191" s="97">
        <v>51.35</v>
      </c>
      <c r="F191" s="98">
        <v>2.5659999999999999E-2</v>
      </c>
      <c r="G191" s="94">
        <f t="shared" si="14"/>
        <v>51.375660000000003</v>
      </c>
      <c r="H191" s="72">
        <v>238.2</v>
      </c>
      <c r="I191" s="74" t="s">
        <v>51</v>
      </c>
      <c r="J191" s="71">
        <f t="shared" si="20"/>
        <v>238.2</v>
      </c>
      <c r="K191" s="72">
        <v>8.11</v>
      </c>
      <c r="L191" s="74" t="s">
        <v>51</v>
      </c>
      <c r="M191" s="71">
        <f t="shared" si="18"/>
        <v>8.11</v>
      </c>
      <c r="N191" s="72">
        <v>2.0699999999999998</v>
      </c>
      <c r="O191" s="74" t="s">
        <v>51</v>
      </c>
      <c r="P191" s="71">
        <f t="shared" si="17"/>
        <v>2.0699999999999998</v>
      </c>
    </row>
    <row r="192" spans="1:16">
      <c r="B192" s="95">
        <v>11</v>
      </c>
      <c r="C192" s="96" t="s">
        <v>52</v>
      </c>
      <c r="D192" s="70">
        <f t="shared" si="19"/>
        <v>46.218487394957982</v>
      </c>
      <c r="E192" s="97">
        <v>48.99</v>
      </c>
      <c r="F192" s="98">
        <v>2.359E-2</v>
      </c>
      <c r="G192" s="94">
        <f t="shared" si="14"/>
        <v>49.013590000000001</v>
      </c>
      <c r="H192" s="72">
        <v>267.97000000000003</v>
      </c>
      <c r="I192" s="74" t="s">
        <v>51</v>
      </c>
      <c r="J192" s="71">
        <f t="shared" si="20"/>
        <v>267.97000000000003</v>
      </c>
      <c r="K192" s="72">
        <v>9.14</v>
      </c>
      <c r="L192" s="74" t="s">
        <v>51</v>
      </c>
      <c r="M192" s="71">
        <f t="shared" si="18"/>
        <v>9.14</v>
      </c>
      <c r="N192" s="72">
        <v>2.19</v>
      </c>
      <c r="O192" s="74" t="s">
        <v>51</v>
      </c>
      <c r="P192" s="71">
        <f t="shared" si="17"/>
        <v>2.19</v>
      </c>
    </row>
    <row r="193" spans="2:16">
      <c r="B193" s="95">
        <v>12</v>
      </c>
      <c r="C193" s="96" t="s">
        <v>52</v>
      </c>
      <c r="D193" s="70">
        <f t="shared" si="19"/>
        <v>50.420168067226889</v>
      </c>
      <c r="E193" s="97">
        <v>46.87</v>
      </c>
      <c r="F193" s="98">
        <v>2.1839999999999998E-2</v>
      </c>
      <c r="G193" s="94">
        <f t="shared" si="14"/>
        <v>46.891839999999995</v>
      </c>
      <c r="H193" s="72">
        <v>299.12</v>
      </c>
      <c r="I193" s="74" t="s">
        <v>51</v>
      </c>
      <c r="J193" s="71">
        <f t="shared" si="20"/>
        <v>299.12</v>
      </c>
      <c r="K193" s="72">
        <v>10.16</v>
      </c>
      <c r="L193" s="74" t="s">
        <v>51</v>
      </c>
      <c r="M193" s="71">
        <f t="shared" si="18"/>
        <v>10.16</v>
      </c>
      <c r="N193" s="72">
        <v>2.2999999999999998</v>
      </c>
      <c r="O193" s="74" t="s">
        <v>51</v>
      </c>
      <c r="P193" s="71">
        <f t="shared" si="17"/>
        <v>2.2999999999999998</v>
      </c>
    </row>
    <row r="194" spans="2:16">
      <c r="B194" s="95">
        <v>13</v>
      </c>
      <c r="C194" s="96" t="s">
        <v>52</v>
      </c>
      <c r="D194" s="70">
        <f t="shared" si="19"/>
        <v>54.621848739495796</v>
      </c>
      <c r="E194" s="97">
        <v>44.96</v>
      </c>
      <c r="F194" s="98">
        <v>2.035E-2</v>
      </c>
      <c r="G194" s="94">
        <f t="shared" si="14"/>
        <v>44.980350000000001</v>
      </c>
      <c r="H194" s="72">
        <v>331.63</v>
      </c>
      <c r="I194" s="74" t="s">
        <v>51</v>
      </c>
      <c r="J194" s="71">
        <f t="shared" si="20"/>
        <v>331.63</v>
      </c>
      <c r="K194" s="72">
        <v>11.15</v>
      </c>
      <c r="L194" s="74" t="s">
        <v>51</v>
      </c>
      <c r="M194" s="71">
        <f t="shared" si="18"/>
        <v>11.15</v>
      </c>
      <c r="N194" s="72">
        <v>2.4300000000000002</v>
      </c>
      <c r="O194" s="74" t="s">
        <v>51</v>
      </c>
      <c r="P194" s="71">
        <f t="shared" si="17"/>
        <v>2.4300000000000002</v>
      </c>
    </row>
    <row r="195" spans="2:16">
      <c r="B195" s="95">
        <v>14</v>
      </c>
      <c r="C195" s="96" t="s">
        <v>52</v>
      </c>
      <c r="D195" s="70">
        <f t="shared" si="19"/>
        <v>58.823529411764703</v>
      </c>
      <c r="E195" s="97">
        <v>43.24</v>
      </c>
      <c r="F195" s="98">
        <v>1.9050000000000001E-2</v>
      </c>
      <c r="G195" s="94">
        <f t="shared" si="14"/>
        <v>43.259050000000002</v>
      </c>
      <c r="H195" s="72">
        <v>365.49</v>
      </c>
      <c r="I195" s="74" t="s">
        <v>51</v>
      </c>
      <c r="J195" s="71">
        <f t="shared" si="20"/>
        <v>365.49</v>
      </c>
      <c r="K195" s="72">
        <v>12.14</v>
      </c>
      <c r="L195" s="74" t="s">
        <v>51</v>
      </c>
      <c r="M195" s="71">
        <f t="shared" si="18"/>
        <v>12.14</v>
      </c>
      <c r="N195" s="72">
        <v>2.5499999999999998</v>
      </c>
      <c r="O195" s="74" t="s">
        <v>51</v>
      </c>
      <c r="P195" s="71">
        <f t="shared" si="17"/>
        <v>2.5499999999999998</v>
      </c>
    </row>
    <row r="196" spans="2:16">
      <c r="B196" s="95">
        <v>15</v>
      </c>
      <c r="C196" s="96" t="s">
        <v>52</v>
      </c>
      <c r="D196" s="70">
        <f t="shared" si="19"/>
        <v>63.025210084033617</v>
      </c>
      <c r="E196" s="97">
        <v>41.67</v>
      </c>
      <c r="F196" s="98">
        <v>1.7919999999999998E-2</v>
      </c>
      <c r="G196" s="94">
        <f t="shared" si="14"/>
        <v>41.687919999999998</v>
      </c>
      <c r="H196" s="72">
        <v>400.65</v>
      </c>
      <c r="I196" s="74" t="s">
        <v>51</v>
      </c>
      <c r="J196" s="71">
        <f t="shared" si="20"/>
        <v>400.65</v>
      </c>
      <c r="K196" s="72">
        <v>13.13</v>
      </c>
      <c r="L196" s="74" t="s">
        <v>51</v>
      </c>
      <c r="M196" s="71">
        <f t="shared" si="18"/>
        <v>13.13</v>
      </c>
      <c r="N196" s="72">
        <v>2.69</v>
      </c>
      <c r="O196" s="74" t="s">
        <v>51</v>
      </c>
      <c r="P196" s="71">
        <f t="shared" si="17"/>
        <v>2.69</v>
      </c>
    </row>
    <row r="197" spans="2:16">
      <c r="B197" s="95">
        <v>16</v>
      </c>
      <c r="C197" s="96" t="s">
        <v>52</v>
      </c>
      <c r="D197" s="70">
        <f t="shared" si="19"/>
        <v>67.226890756302524</v>
      </c>
      <c r="E197" s="97">
        <v>40.229999999999997</v>
      </c>
      <c r="F197" s="98">
        <v>1.6920000000000001E-2</v>
      </c>
      <c r="G197" s="94">
        <f t="shared" si="14"/>
        <v>40.246919999999996</v>
      </c>
      <c r="H197" s="72">
        <v>437.11</v>
      </c>
      <c r="I197" s="74" t="s">
        <v>51</v>
      </c>
      <c r="J197" s="71">
        <f t="shared" si="20"/>
        <v>437.11</v>
      </c>
      <c r="K197" s="72">
        <v>14.11</v>
      </c>
      <c r="L197" s="74" t="s">
        <v>51</v>
      </c>
      <c r="M197" s="71">
        <f t="shared" si="18"/>
        <v>14.11</v>
      </c>
      <c r="N197" s="72">
        <v>2.82</v>
      </c>
      <c r="O197" s="74" t="s">
        <v>51</v>
      </c>
      <c r="P197" s="71">
        <f t="shared" si="17"/>
        <v>2.82</v>
      </c>
    </row>
    <row r="198" spans="2:16">
      <c r="B198" s="95">
        <v>17</v>
      </c>
      <c r="C198" s="96" t="s">
        <v>52</v>
      </c>
      <c r="D198" s="70">
        <f t="shared" si="19"/>
        <v>71.428571428571431</v>
      </c>
      <c r="E198" s="97">
        <v>38.909999999999997</v>
      </c>
      <c r="F198" s="98">
        <v>1.6039999999999999E-2</v>
      </c>
      <c r="G198" s="94">
        <f t="shared" si="14"/>
        <v>38.926039999999993</v>
      </c>
      <c r="H198" s="72">
        <v>474.84</v>
      </c>
      <c r="I198" s="74" t="s">
        <v>51</v>
      </c>
      <c r="J198" s="71">
        <f t="shared" si="20"/>
        <v>474.84</v>
      </c>
      <c r="K198" s="72">
        <v>15.09</v>
      </c>
      <c r="L198" s="74" t="s">
        <v>51</v>
      </c>
      <c r="M198" s="71">
        <f t="shared" si="18"/>
        <v>15.09</v>
      </c>
      <c r="N198" s="72">
        <v>2.97</v>
      </c>
      <c r="O198" s="74" t="s">
        <v>51</v>
      </c>
      <c r="P198" s="71">
        <f t="shared" si="17"/>
        <v>2.97</v>
      </c>
    </row>
    <row r="199" spans="2:16">
      <c r="B199" s="95">
        <v>18</v>
      </c>
      <c r="C199" s="96" t="s">
        <v>52</v>
      </c>
      <c r="D199" s="70">
        <f t="shared" si="19"/>
        <v>75.630252100840337</v>
      </c>
      <c r="E199" s="97">
        <v>37.700000000000003</v>
      </c>
      <c r="F199" s="98">
        <v>1.524E-2</v>
      </c>
      <c r="G199" s="94">
        <f t="shared" si="14"/>
        <v>37.715240000000001</v>
      </c>
      <c r="H199" s="72">
        <v>513.82000000000005</v>
      </c>
      <c r="I199" s="74" t="s">
        <v>51</v>
      </c>
      <c r="J199" s="71">
        <f t="shared" si="20"/>
        <v>513.82000000000005</v>
      </c>
      <c r="K199" s="72">
        <v>16.07</v>
      </c>
      <c r="L199" s="74" t="s">
        <v>51</v>
      </c>
      <c r="M199" s="71">
        <f t="shared" si="18"/>
        <v>16.07</v>
      </c>
      <c r="N199" s="72">
        <v>3.12</v>
      </c>
      <c r="O199" s="74" t="s">
        <v>51</v>
      </c>
      <c r="P199" s="71">
        <f t="shared" si="17"/>
        <v>3.12</v>
      </c>
    </row>
    <row r="200" spans="2:16">
      <c r="B200" s="95">
        <v>20</v>
      </c>
      <c r="C200" s="96" t="s">
        <v>52</v>
      </c>
      <c r="D200" s="70">
        <f t="shared" si="19"/>
        <v>84.033613445378151</v>
      </c>
      <c r="E200" s="97">
        <v>35.54</v>
      </c>
      <c r="F200" s="98">
        <v>1.387E-2</v>
      </c>
      <c r="G200" s="94">
        <f t="shared" si="14"/>
        <v>35.553869999999996</v>
      </c>
      <c r="H200" s="72">
        <v>595.39</v>
      </c>
      <c r="I200" s="74" t="s">
        <v>51</v>
      </c>
      <c r="J200" s="71">
        <f t="shared" si="20"/>
        <v>595.39</v>
      </c>
      <c r="K200" s="72">
        <v>19.79</v>
      </c>
      <c r="L200" s="74" t="s">
        <v>51</v>
      </c>
      <c r="M200" s="71">
        <f t="shared" si="18"/>
        <v>19.79</v>
      </c>
      <c r="N200" s="72">
        <v>3.43</v>
      </c>
      <c r="O200" s="74" t="s">
        <v>51</v>
      </c>
      <c r="P200" s="71">
        <f t="shared" si="17"/>
        <v>3.43</v>
      </c>
    </row>
    <row r="201" spans="2:16">
      <c r="B201" s="95">
        <v>22.5</v>
      </c>
      <c r="C201" s="96" t="s">
        <v>52</v>
      </c>
      <c r="D201" s="70">
        <f t="shared" si="19"/>
        <v>94.537815126050418</v>
      </c>
      <c r="E201" s="97">
        <v>33.25</v>
      </c>
      <c r="F201" s="98">
        <v>1.2489999999999999E-2</v>
      </c>
      <c r="G201" s="94">
        <f t="shared" si="14"/>
        <v>33.26249</v>
      </c>
      <c r="H201" s="72">
        <v>703.96</v>
      </c>
      <c r="I201" s="74" t="s">
        <v>51</v>
      </c>
      <c r="J201" s="71">
        <f t="shared" si="20"/>
        <v>703.96</v>
      </c>
      <c r="K201" s="72">
        <v>25.07</v>
      </c>
      <c r="L201" s="74" t="s">
        <v>51</v>
      </c>
      <c r="M201" s="71">
        <f t="shared" si="18"/>
        <v>25.07</v>
      </c>
      <c r="N201" s="72">
        <v>3.84</v>
      </c>
      <c r="O201" s="74" t="s">
        <v>51</v>
      </c>
      <c r="P201" s="71">
        <f t="shared" si="17"/>
        <v>3.84</v>
      </c>
    </row>
    <row r="202" spans="2:16">
      <c r="B202" s="95">
        <v>25</v>
      </c>
      <c r="C202" s="96" t="s">
        <v>52</v>
      </c>
      <c r="D202" s="70">
        <f t="shared" si="19"/>
        <v>105.04201680672269</v>
      </c>
      <c r="E202" s="97">
        <v>31.32</v>
      </c>
      <c r="F202" s="98">
        <v>1.137E-2</v>
      </c>
      <c r="G202" s="94">
        <f t="shared" si="14"/>
        <v>31.33137</v>
      </c>
      <c r="H202" s="72">
        <v>819.62</v>
      </c>
      <c r="I202" s="74" t="s">
        <v>51</v>
      </c>
      <c r="J202" s="71">
        <f t="shared" si="20"/>
        <v>819.62</v>
      </c>
      <c r="K202" s="72">
        <v>29.94</v>
      </c>
      <c r="L202" s="74" t="s">
        <v>51</v>
      </c>
      <c r="M202" s="71">
        <f t="shared" si="18"/>
        <v>29.94</v>
      </c>
      <c r="N202" s="72">
        <v>4.28</v>
      </c>
      <c r="O202" s="74" t="s">
        <v>51</v>
      </c>
      <c r="P202" s="71">
        <f t="shared" si="17"/>
        <v>4.28</v>
      </c>
    </row>
    <row r="203" spans="2:16">
      <c r="B203" s="95">
        <v>27.5</v>
      </c>
      <c r="C203" s="96" t="s">
        <v>52</v>
      </c>
      <c r="D203" s="70">
        <f t="shared" si="19"/>
        <v>115.54621848739495</v>
      </c>
      <c r="E203" s="97">
        <v>29.66</v>
      </c>
      <c r="F203" s="98">
        <v>1.044E-2</v>
      </c>
      <c r="G203" s="94">
        <f t="shared" si="14"/>
        <v>29.670439999999999</v>
      </c>
      <c r="H203" s="72">
        <v>942.08</v>
      </c>
      <c r="I203" s="74" t="s">
        <v>51</v>
      </c>
      <c r="J203" s="71">
        <f t="shared" si="20"/>
        <v>942.08</v>
      </c>
      <c r="K203" s="72">
        <v>34.6</v>
      </c>
      <c r="L203" s="74" t="s">
        <v>51</v>
      </c>
      <c r="M203" s="71">
        <f t="shared" si="18"/>
        <v>34.6</v>
      </c>
      <c r="N203" s="72">
        <v>4.74</v>
      </c>
      <c r="O203" s="74" t="s">
        <v>51</v>
      </c>
      <c r="P203" s="71">
        <f t="shared" si="17"/>
        <v>4.74</v>
      </c>
    </row>
    <row r="204" spans="2:16">
      <c r="B204" s="95">
        <v>30</v>
      </c>
      <c r="C204" s="96" t="s">
        <v>52</v>
      </c>
      <c r="D204" s="70">
        <f t="shared" si="19"/>
        <v>126.05042016806723</v>
      </c>
      <c r="E204" s="97">
        <v>28.23</v>
      </c>
      <c r="F204" s="98">
        <v>9.6550000000000004E-3</v>
      </c>
      <c r="G204" s="94">
        <f t="shared" si="14"/>
        <v>28.239654999999999</v>
      </c>
      <c r="H204" s="72">
        <v>1.07</v>
      </c>
      <c r="I204" s="73" t="s">
        <v>5</v>
      </c>
      <c r="J204" s="75">
        <f t="shared" ref="J204:J228" si="21">H204*1000</f>
        <v>1070</v>
      </c>
      <c r="K204" s="72">
        <v>39.130000000000003</v>
      </c>
      <c r="L204" s="74" t="s">
        <v>51</v>
      </c>
      <c r="M204" s="71">
        <f t="shared" si="18"/>
        <v>39.130000000000003</v>
      </c>
      <c r="N204" s="72">
        <v>5.22</v>
      </c>
      <c r="O204" s="74" t="s">
        <v>51</v>
      </c>
      <c r="P204" s="71">
        <f t="shared" si="17"/>
        <v>5.22</v>
      </c>
    </row>
    <row r="205" spans="2:16">
      <c r="B205" s="95">
        <v>32.5</v>
      </c>
      <c r="C205" s="96" t="s">
        <v>52</v>
      </c>
      <c r="D205" s="70">
        <f t="shared" si="19"/>
        <v>136.55462184873949</v>
      </c>
      <c r="E205" s="97">
        <v>26.98</v>
      </c>
      <c r="F205" s="98">
        <v>8.9859999999999992E-3</v>
      </c>
      <c r="G205" s="94">
        <f t="shared" si="14"/>
        <v>26.988986000000001</v>
      </c>
      <c r="H205" s="72">
        <v>1.21</v>
      </c>
      <c r="I205" s="74" t="s">
        <v>5</v>
      </c>
      <c r="J205" s="75">
        <f t="shared" si="21"/>
        <v>1210</v>
      </c>
      <c r="K205" s="72">
        <v>43.57</v>
      </c>
      <c r="L205" s="74" t="s">
        <v>51</v>
      </c>
      <c r="M205" s="71">
        <f t="shared" si="18"/>
        <v>43.57</v>
      </c>
      <c r="N205" s="72">
        <v>5.73</v>
      </c>
      <c r="O205" s="74" t="s">
        <v>51</v>
      </c>
      <c r="P205" s="71">
        <f t="shared" si="17"/>
        <v>5.73</v>
      </c>
    </row>
    <row r="206" spans="2:16">
      <c r="B206" s="95">
        <v>35</v>
      </c>
      <c r="C206" s="96" t="s">
        <v>52</v>
      </c>
      <c r="D206" s="70">
        <f t="shared" si="19"/>
        <v>147.05882352941177</v>
      </c>
      <c r="E206" s="97">
        <v>25.87</v>
      </c>
      <c r="F206" s="98">
        <v>8.4080000000000005E-3</v>
      </c>
      <c r="G206" s="94">
        <f t="shared" si="14"/>
        <v>25.878408</v>
      </c>
      <c r="H206" s="72">
        <v>1.35</v>
      </c>
      <c r="I206" s="74" t="s">
        <v>5</v>
      </c>
      <c r="J206" s="75">
        <f t="shared" si="21"/>
        <v>1350</v>
      </c>
      <c r="K206" s="72">
        <v>47.95</v>
      </c>
      <c r="L206" s="74" t="s">
        <v>51</v>
      </c>
      <c r="M206" s="71">
        <f t="shared" si="18"/>
        <v>47.95</v>
      </c>
      <c r="N206" s="72">
        <v>6.25</v>
      </c>
      <c r="O206" s="74" t="s">
        <v>51</v>
      </c>
      <c r="P206" s="71">
        <f t="shared" si="17"/>
        <v>6.25</v>
      </c>
    </row>
    <row r="207" spans="2:16">
      <c r="B207" s="95">
        <v>37.5</v>
      </c>
      <c r="C207" s="96" t="s">
        <v>52</v>
      </c>
      <c r="D207" s="70">
        <f t="shared" si="19"/>
        <v>157.56302521008402</v>
      </c>
      <c r="E207" s="97">
        <v>24.89</v>
      </c>
      <c r="F207" s="98">
        <v>7.9030000000000003E-3</v>
      </c>
      <c r="G207" s="94">
        <f t="shared" si="14"/>
        <v>24.897902999999999</v>
      </c>
      <c r="H207" s="72">
        <v>1.49</v>
      </c>
      <c r="I207" s="74" t="s">
        <v>5</v>
      </c>
      <c r="J207" s="75">
        <f t="shared" si="21"/>
        <v>1490</v>
      </c>
      <c r="K207" s="72">
        <v>52.28</v>
      </c>
      <c r="L207" s="74" t="s">
        <v>51</v>
      </c>
      <c r="M207" s="71">
        <f t="shared" si="18"/>
        <v>52.28</v>
      </c>
      <c r="N207" s="72">
        <v>6.8</v>
      </c>
      <c r="O207" s="74" t="s">
        <v>51</v>
      </c>
      <c r="P207" s="71">
        <f t="shared" si="17"/>
        <v>6.8</v>
      </c>
    </row>
    <row r="208" spans="2:16">
      <c r="B208" s="95">
        <v>40</v>
      </c>
      <c r="C208" s="96" t="s">
        <v>52</v>
      </c>
      <c r="D208" s="70">
        <f t="shared" si="19"/>
        <v>168.0672268907563</v>
      </c>
      <c r="E208" s="97">
        <v>24.01</v>
      </c>
      <c r="F208" s="98">
        <v>7.4570000000000001E-3</v>
      </c>
      <c r="G208" s="94">
        <f t="shared" si="14"/>
        <v>24.017457</v>
      </c>
      <c r="H208" s="72">
        <v>1.65</v>
      </c>
      <c r="I208" s="74" t="s">
        <v>5</v>
      </c>
      <c r="J208" s="75">
        <f t="shared" si="21"/>
        <v>1650</v>
      </c>
      <c r="K208" s="72">
        <v>56.58</v>
      </c>
      <c r="L208" s="74" t="s">
        <v>51</v>
      </c>
      <c r="M208" s="71">
        <f t="shared" si="18"/>
        <v>56.58</v>
      </c>
      <c r="N208" s="72">
        <v>7.35</v>
      </c>
      <c r="O208" s="74" t="s">
        <v>51</v>
      </c>
      <c r="P208" s="71">
        <f t="shared" si="17"/>
        <v>7.35</v>
      </c>
    </row>
    <row r="209" spans="2:16">
      <c r="B209" s="95">
        <v>45</v>
      </c>
      <c r="C209" s="96" t="s">
        <v>52</v>
      </c>
      <c r="D209" s="70">
        <f t="shared" si="19"/>
        <v>189.07563025210084</v>
      </c>
      <c r="E209" s="97">
        <v>22.51</v>
      </c>
      <c r="F209" s="98">
        <v>6.7070000000000003E-3</v>
      </c>
      <c r="G209" s="94">
        <f t="shared" si="14"/>
        <v>22.516707</v>
      </c>
      <c r="H209" s="72">
        <v>1.97</v>
      </c>
      <c r="I209" s="74" t="s">
        <v>5</v>
      </c>
      <c r="J209" s="75">
        <f t="shared" si="21"/>
        <v>1970</v>
      </c>
      <c r="K209" s="72">
        <v>72.58</v>
      </c>
      <c r="L209" s="74" t="s">
        <v>51</v>
      </c>
      <c r="M209" s="71">
        <f t="shared" si="18"/>
        <v>72.58</v>
      </c>
      <c r="N209" s="72">
        <v>8.52</v>
      </c>
      <c r="O209" s="74" t="s">
        <v>51</v>
      </c>
      <c r="P209" s="71">
        <f t="shared" si="17"/>
        <v>8.52</v>
      </c>
    </row>
    <row r="210" spans="2:16">
      <c r="B210" s="95">
        <v>50</v>
      </c>
      <c r="C210" s="96" t="s">
        <v>52</v>
      </c>
      <c r="D210" s="70">
        <f t="shared" si="19"/>
        <v>210.08403361344537</v>
      </c>
      <c r="E210" s="97">
        <v>21.26</v>
      </c>
      <c r="F210" s="98">
        <v>6.1000000000000004E-3</v>
      </c>
      <c r="G210" s="94">
        <f t="shared" si="14"/>
        <v>21.266100000000002</v>
      </c>
      <c r="H210" s="72">
        <v>2.31</v>
      </c>
      <c r="I210" s="74" t="s">
        <v>5</v>
      </c>
      <c r="J210" s="75">
        <f t="shared" si="21"/>
        <v>2310</v>
      </c>
      <c r="K210" s="72">
        <v>87.19</v>
      </c>
      <c r="L210" s="74" t="s">
        <v>51</v>
      </c>
      <c r="M210" s="71">
        <f t="shared" si="18"/>
        <v>87.19</v>
      </c>
      <c r="N210" s="72">
        <v>9.74</v>
      </c>
      <c r="O210" s="74" t="s">
        <v>51</v>
      </c>
      <c r="P210" s="71">
        <f t="shared" si="17"/>
        <v>9.74</v>
      </c>
    </row>
    <row r="211" spans="2:16">
      <c r="B211" s="95">
        <v>55</v>
      </c>
      <c r="C211" s="96" t="s">
        <v>52</v>
      </c>
      <c r="D211" s="70">
        <f t="shared" si="19"/>
        <v>231.0924369747899</v>
      </c>
      <c r="E211" s="97">
        <v>20.22</v>
      </c>
      <c r="F211" s="98">
        <v>5.5970000000000004E-3</v>
      </c>
      <c r="G211" s="94">
        <f t="shared" si="14"/>
        <v>20.225597</v>
      </c>
      <c r="H211" s="72">
        <v>2.67</v>
      </c>
      <c r="I211" s="74" t="s">
        <v>5</v>
      </c>
      <c r="J211" s="75">
        <f t="shared" si="21"/>
        <v>2670</v>
      </c>
      <c r="K211" s="72">
        <v>101</v>
      </c>
      <c r="L211" s="74" t="s">
        <v>51</v>
      </c>
      <c r="M211" s="71">
        <f t="shared" si="18"/>
        <v>101</v>
      </c>
      <c r="N211" s="72">
        <v>11.01</v>
      </c>
      <c r="O211" s="74" t="s">
        <v>51</v>
      </c>
      <c r="P211" s="71">
        <f t="shared" si="17"/>
        <v>11.01</v>
      </c>
    </row>
    <row r="212" spans="2:16">
      <c r="B212" s="95">
        <v>60</v>
      </c>
      <c r="C212" s="96" t="s">
        <v>52</v>
      </c>
      <c r="D212" s="70">
        <f t="shared" si="19"/>
        <v>252.10084033613447</v>
      </c>
      <c r="E212" s="97">
        <v>19.34</v>
      </c>
      <c r="F212" s="98">
        <v>5.1739999999999998E-3</v>
      </c>
      <c r="G212" s="94">
        <f t="shared" si="14"/>
        <v>19.345174</v>
      </c>
      <c r="H212" s="72">
        <v>3.05</v>
      </c>
      <c r="I212" s="74" t="s">
        <v>5</v>
      </c>
      <c r="J212" s="75">
        <f t="shared" si="21"/>
        <v>3050</v>
      </c>
      <c r="K212" s="72">
        <v>114.26</v>
      </c>
      <c r="L212" s="74" t="s">
        <v>51</v>
      </c>
      <c r="M212" s="71">
        <f t="shared" si="18"/>
        <v>114.26</v>
      </c>
      <c r="N212" s="72">
        <v>12.33</v>
      </c>
      <c r="O212" s="74" t="s">
        <v>51</v>
      </c>
      <c r="P212" s="71">
        <f t="shared" si="17"/>
        <v>12.33</v>
      </c>
    </row>
    <row r="213" spans="2:16">
      <c r="B213" s="95">
        <v>65</v>
      </c>
      <c r="C213" s="96" t="s">
        <v>52</v>
      </c>
      <c r="D213" s="70">
        <f t="shared" si="19"/>
        <v>273.10924369747897</v>
      </c>
      <c r="E213" s="97">
        <v>18.579999999999998</v>
      </c>
      <c r="F213" s="98">
        <v>4.8129999999999996E-3</v>
      </c>
      <c r="G213" s="94">
        <f t="shared" ref="G213:G228" si="22">E213+F213</f>
        <v>18.584812999999997</v>
      </c>
      <c r="H213" s="72">
        <v>3.44</v>
      </c>
      <c r="I213" s="74" t="s">
        <v>5</v>
      </c>
      <c r="J213" s="75">
        <f t="shared" si="21"/>
        <v>3440</v>
      </c>
      <c r="K213" s="72">
        <v>127.14</v>
      </c>
      <c r="L213" s="74" t="s">
        <v>51</v>
      </c>
      <c r="M213" s="71">
        <f t="shared" si="18"/>
        <v>127.14</v>
      </c>
      <c r="N213" s="72">
        <v>13.69</v>
      </c>
      <c r="O213" s="74" t="s">
        <v>51</v>
      </c>
      <c r="P213" s="71">
        <f t="shared" si="17"/>
        <v>13.69</v>
      </c>
    </row>
    <row r="214" spans="2:16">
      <c r="B214" s="95">
        <v>70</v>
      </c>
      <c r="C214" s="96" t="s">
        <v>52</v>
      </c>
      <c r="D214" s="70">
        <f t="shared" si="19"/>
        <v>294.11764705882354</v>
      </c>
      <c r="E214" s="97">
        <v>17.920000000000002</v>
      </c>
      <c r="F214" s="98">
        <v>4.5009999999999998E-3</v>
      </c>
      <c r="G214" s="94">
        <f t="shared" si="22"/>
        <v>17.924501000000003</v>
      </c>
      <c r="H214" s="72">
        <v>3.85</v>
      </c>
      <c r="I214" s="74" t="s">
        <v>5</v>
      </c>
      <c r="J214" s="75">
        <f t="shared" si="21"/>
        <v>3850</v>
      </c>
      <c r="K214" s="72">
        <v>139.71</v>
      </c>
      <c r="L214" s="74" t="s">
        <v>51</v>
      </c>
      <c r="M214" s="71">
        <f t="shared" si="18"/>
        <v>139.71</v>
      </c>
      <c r="N214" s="72">
        <v>15.08</v>
      </c>
      <c r="O214" s="74" t="s">
        <v>51</v>
      </c>
      <c r="P214" s="71">
        <f t="shared" si="17"/>
        <v>15.08</v>
      </c>
    </row>
    <row r="215" spans="2:16">
      <c r="B215" s="95">
        <v>80</v>
      </c>
      <c r="C215" s="96" t="s">
        <v>52</v>
      </c>
      <c r="D215" s="70">
        <f t="shared" si="19"/>
        <v>336.1344537815126</v>
      </c>
      <c r="E215" s="97">
        <v>16.829999999999998</v>
      </c>
      <c r="F215" s="98">
        <v>3.9880000000000002E-3</v>
      </c>
      <c r="G215" s="94">
        <f t="shared" si="22"/>
        <v>16.833987999999998</v>
      </c>
      <c r="H215" s="72">
        <v>4.71</v>
      </c>
      <c r="I215" s="74" t="s">
        <v>5</v>
      </c>
      <c r="J215" s="75">
        <f t="shared" si="21"/>
        <v>4710</v>
      </c>
      <c r="K215" s="72">
        <v>185.27</v>
      </c>
      <c r="L215" s="74" t="s">
        <v>51</v>
      </c>
      <c r="M215" s="71">
        <f t="shared" si="18"/>
        <v>185.27</v>
      </c>
      <c r="N215" s="72">
        <v>17.95</v>
      </c>
      <c r="O215" s="74" t="s">
        <v>51</v>
      </c>
      <c r="P215" s="71">
        <f t="shared" si="17"/>
        <v>17.95</v>
      </c>
    </row>
    <row r="216" spans="2:16">
      <c r="B216" s="95">
        <v>90</v>
      </c>
      <c r="C216" s="96" t="s">
        <v>52</v>
      </c>
      <c r="D216" s="70">
        <f t="shared" si="19"/>
        <v>378.15126050420167</v>
      </c>
      <c r="E216" s="97">
        <v>15.97</v>
      </c>
      <c r="F216" s="98">
        <v>3.5839999999999999E-3</v>
      </c>
      <c r="G216" s="94">
        <f t="shared" si="22"/>
        <v>15.973584000000001</v>
      </c>
      <c r="H216" s="72">
        <v>5.62</v>
      </c>
      <c r="I216" s="74" t="s">
        <v>5</v>
      </c>
      <c r="J216" s="75">
        <f t="shared" si="21"/>
        <v>5620</v>
      </c>
      <c r="K216" s="72">
        <v>225.69</v>
      </c>
      <c r="L216" s="74" t="s">
        <v>51</v>
      </c>
      <c r="M216" s="71">
        <f t="shared" si="18"/>
        <v>225.69</v>
      </c>
      <c r="N216" s="72">
        <v>20.93</v>
      </c>
      <c r="O216" s="74" t="s">
        <v>51</v>
      </c>
      <c r="P216" s="71">
        <f t="shared" si="17"/>
        <v>20.93</v>
      </c>
    </row>
    <row r="217" spans="2:16">
      <c r="B217" s="95">
        <v>100</v>
      </c>
      <c r="C217" s="96" t="s">
        <v>52</v>
      </c>
      <c r="D217" s="70">
        <f t="shared" si="19"/>
        <v>420.16806722689074</v>
      </c>
      <c r="E217" s="97">
        <v>15.28</v>
      </c>
      <c r="F217" s="98">
        <v>3.2569999999999999E-3</v>
      </c>
      <c r="G217" s="94">
        <f t="shared" si="22"/>
        <v>15.283256999999999</v>
      </c>
      <c r="H217" s="72">
        <v>6.58</v>
      </c>
      <c r="I217" s="74" t="s">
        <v>5</v>
      </c>
      <c r="J217" s="75">
        <f t="shared" si="21"/>
        <v>6580</v>
      </c>
      <c r="K217" s="72">
        <v>263.11</v>
      </c>
      <c r="L217" s="74" t="s">
        <v>51</v>
      </c>
      <c r="M217" s="71">
        <f t="shared" si="18"/>
        <v>263.11</v>
      </c>
      <c r="N217" s="72">
        <v>23.99</v>
      </c>
      <c r="O217" s="74" t="s">
        <v>51</v>
      </c>
      <c r="P217" s="71">
        <f t="shared" si="17"/>
        <v>23.99</v>
      </c>
    </row>
    <row r="218" spans="2:16">
      <c r="B218" s="95">
        <v>110</v>
      </c>
      <c r="C218" s="96" t="s">
        <v>52</v>
      </c>
      <c r="D218" s="70">
        <f t="shared" si="19"/>
        <v>462.18487394957981</v>
      </c>
      <c r="E218" s="97">
        <v>14.72</v>
      </c>
      <c r="F218" s="98">
        <v>2.9870000000000001E-3</v>
      </c>
      <c r="G218" s="94">
        <f t="shared" si="22"/>
        <v>14.722987</v>
      </c>
      <c r="H218" s="72">
        <v>7.57</v>
      </c>
      <c r="I218" s="74" t="s">
        <v>5</v>
      </c>
      <c r="J218" s="75">
        <f t="shared" si="21"/>
        <v>7570</v>
      </c>
      <c r="K218" s="72">
        <v>298.45999999999998</v>
      </c>
      <c r="L218" s="74" t="s">
        <v>51</v>
      </c>
      <c r="M218" s="71">
        <f t="shared" si="18"/>
        <v>298.45999999999998</v>
      </c>
      <c r="N218" s="72">
        <v>27.11</v>
      </c>
      <c r="O218" s="74" t="s">
        <v>51</v>
      </c>
      <c r="P218" s="71">
        <f t="shared" si="17"/>
        <v>27.11</v>
      </c>
    </row>
    <row r="219" spans="2:16">
      <c r="B219" s="95">
        <v>120</v>
      </c>
      <c r="C219" s="96" t="s">
        <v>52</v>
      </c>
      <c r="D219" s="70">
        <f t="shared" si="19"/>
        <v>504.20168067226894</v>
      </c>
      <c r="E219" s="97">
        <v>14.25</v>
      </c>
      <c r="F219" s="98">
        <v>2.7599999999999999E-3</v>
      </c>
      <c r="G219" s="94">
        <f t="shared" si="22"/>
        <v>14.25276</v>
      </c>
      <c r="H219" s="72">
        <v>8.6</v>
      </c>
      <c r="I219" s="74" t="s">
        <v>5</v>
      </c>
      <c r="J219" s="75">
        <f t="shared" si="21"/>
        <v>8600</v>
      </c>
      <c r="K219" s="72">
        <v>332.23</v>
      </c>
      <c r="L219" s="74" t="s">
        <v>51</v>
      </c>
      <c r="M219" s="71">
        <f t="shared" si="18"/>
        <v>332.23</v>
      </c>
      <c r="N219" s="72">
        <v>30.27</v>
      </c>
      <c r="O219" s="74" t="s">
        <v>51</v>
      </c>
      <c r="P219" s="71">
        <f t="shared" si="17"/>
        <v>30.27</v>
      </c>
    </row>
    <row r="220" spans="2:16">
      <c r="B220" s="95">
        <v>130</v>
      </c>
      <c r="C220" s="96" t="s">
        <v>52</v>
      </c>
      <c r="D220" s="70">
        <f t="shared" si="19"/>
        <v>546.21848739495795</v>
      </c>
      <c r="E220" s="97">
        <v>13.85</v>
      </c>
      <c r="F220" s="98">
        <v>2.5660000000000001E-3</v>
      </c>
      <c r="G220" s="94">
        <f t="shared" si="22"/>
        <v>13.852565999999999</v>
      </c>
      <c r="H220" s="72">
        <v>9.67</v>
      </c>
      <c r="I220" s="74" t="s">
        <v>5</v>
      </c>
      <c r="J220" s="75">
        <f t="shared" si="21"/>
        <v>9670</v>
      </c>
      <c r="K220" s="72">
        <v>364.69</v>
      </c>
      <c r="L220" s="74" t="s">
        <v>51</v>
      </c>
      <c r="M220" s="71">
        <f t="shared" si="18"/>
        <v>364.69</v>
      </c>
      <c r="N220" s="72">
        <v>33.479999999999997</v>
      </c>
      <c r="O220" s="74" t="s">
        <v>51</v>
      </c>
      <c r="P220" s="71">
        <f t="shared" si="17"/>
        <v>33.479999999999997</v>
      </c>
    </row>
    <row r="221" spans="2:16">
      <c r="B221" s="95">
        <v>140</v>
      </c>
      <c r="C221" s="96" t="s">
        <v>52</v>
      </c>
      <c r="D221" s="70">
        <f t="shared" si="19"/>
        <v>588.23529411764707</v>
      </c>
      <c r="E221" s="97">
        <v>13.52</v>
      </c>
      <c r="F221" s="98">
        <v>2.3990000000000001E-3</v>
      </c>
      <c r="G221" s="94">
        <f t="shared" si="22"/>
        <v>13.522399</v>
      </c>
      <c r="H221" s="72">
        <v>10.76</v>
      </c>
      <c r="I221" s="74" t="s">
        <v>5</v>
      </c>
      <c r="J221" s="75">
        <f t="shared" si="21"/>
        <v>10760</v>
      </c>
      <c r="K221" s="72">
        <v>396.04</v>
      </c>
      <c r="L221" s="74" t="s">
        <v>51</v>
      </c>
      <c r="M221" s="71">
        <f t="shared" si="18"/>
        <v>396.04</v>
      </c>
      <c r="N221" s="72">
        <v>36.71</v>
      </c>
      <c r="O221" s="74" t="s">
        <v>51</v>
      </c>
      <c r="P221" s="71">
        <f t="shared" si="17"/>
        <v>36.71</v>
      </c>
    </row>
    <row r="222" spans="2:16">
      <c r="B222" s="95">
        <v>150</v>
      </c>
      <c r="C222" s="96" t="s">
        <v>52</v>
      </c>
      <c r="D222" s="70">
        <f t="shared" si="19"/>
        <v>630.25210084033608</v>
      </c>
      <c r="E222" s="97">
        <v>13.23</v>
      </c>
      <c r="F222" s="98">
        <v>2.2529999999999998E-3</v>
      </c>
      <c r="G222" s="94">
        <f t="shared" si="22"/>
        <v>13.232253</v>
      </c>
      <c r="H222" s="72">
        <v>11.87</v>
      </c>
      <c r="I222" s="74" t="s">
        <v>5</v>
      </c>
      <c r="J222" s="75">
        <f t="shared" si="21"/>
        <v>11870</v>
      </c>
      <c r="K222" s="72">
        <v>426.41</v>
      </c>
      <c r="L222" s="74" t="s">
        <v>51</v>
      </c>
      <c r="M222" s="71">
        <f t="shared" si="18"/>
        <v>426.41</v>
      </c>
      <c r="N222" s="72">
        <v>39.950000000000003</v>
      </c>
      <c r="O222" s="74" t="s">
        <v>51</v>
      </c>
      <c r="P222" s="71">
        <f t="shared" si="17"/>
        <v>39.950000000000003</v>
      </c>
    </row>
    <row r="223" spans="2:16">
      <c r="B223" s="95">
        <v>160</v>
      </c>
      <c r="C223" s="96" t="s">
        <v>52</v>
      </c>
      <c r="D223" s="70">
        <f t="shared" si="19"/>
        <v>672.26890756302521</v>
      </c>
      <c r="E223" s="97">
        <v>12.98</v>
      </c>
      <c r="F223" s="98">
        <v>2.124E-3</v>
      </c>
      <c r="G223" s="94">
        <f t="shared" si="22"/>
        <v>12.982124000000001</v>
      </c>
      <c r="H223" s="72">
        <v>13.01</v>
      </c>
      <c r="I223" s="74" t="s">
        <v>5</v>
      </c>
      <c r="J223" s="75">
        <f t="shared" si="21"/>
        <v>13010</v>
      </c>
      <c r="K223" s="72">
        <v>455.88</v>
      </c>
      <c r="L223" s="74" t="s">
        <v>51</v>
      </c>
      <c r="M223" s="71">
        <f t="shared" si="18"/>
        <v>455.88</v>
      </c>
      <c r="N223" s="72">
        <v>43.21</v>
      </c>
      <c r="O223" s="74" t="s">
        <v>51</v>
      </c>
      <c r="P223" s="71">
        <f t="shared" ref="P223:P228" si="23">N223</f>
        <v>43.21</v>
      </c>
    </row>
    <row r="224" spans="2:16">
      <c r="B224" s="95">
        <v>170</v>
      </c>
      <c r="C224" s="96" t="s">
        <v>52</v>
      </c>
      <c r="D224" s="70">
        <f t="shared" si="19"/>
        <v>714.28571428571433</v>
      </c>
      <c r="E224" s="97">
        <v>12.77</v>
      </c>
      <c r="F224" s="98">
        <v>2.0100000000000001E-3</v>
      </c>
      <c r="G224" s="94">
        <f t="shared" si="22"/>
        <v>12.77201</v>
      </c>
      <c r="H224" s="72">
        <v>14.17</v>
      </c>
      <c r="I224" s="74" t="s">
        <v>5</v>
      </c>
      <c r="J224" s="75">
        <f t="shared" si="21"/>
        <v>14170</v>
      </c>
      <c r="K224" s="72">
        <v>484.53</v>
      </c>
      <c r="L224" s="74" t="s">
        <v>51</v>
      </c>
      <c r="M224" s="71">
        <f t="shared" si="18"/>
        <v>484.53</v>
      </c>
      <c r="N224" s="72">
        <v>46.46</v>
      </c>
      <c r="O224" s="74" t="s">
        <v>51</v>
      </c>
      <c r="P224" s="71">
        <f t="shared" si="23"/>
        <v>46.46</v>
      </c>
    </row>
    <row r="225" spans="1:16">
      <c r="B225" s="95">
        <v>180</v>
      </c>
      <c r="C225" s="96" t="s">
        <v>52</v>
      </c>
      <c r="D225" s="70">
        <f t="shared" si="19"/>
        <v>756.30252100840335</v>
      </c>
      <c r="E225" s="97">
        <v>12.58</v>
      </c>
      <c r="F225" s="98">
        <v>1.9070000000000001E-3</v>
      </c>
      <c r="G225" s="94">
        <f t="shared" si="22"/>
        <v>12.581906999999999</v>
      </c>
      <c r="H225" s="72">
        <v>15.35</v>
      </c>
      <c r="I225" s="74" t="s">
        <v>5</v>
      </c>
      <c r="J225" s="75">
        <f t="shared" si="21"/>
        <v>15350</v>
      </c>
      <c r="K225" s="72">
        <v>512.42999999999995</v>
      </c>
      <c r="L225" s="74" t="s">
        <v>51</v>
      </c>
      <c r="M225" s="71">
        <f t="shared" si="18"/>
        <v>512.42999999999995</v>
      </c>
      <c r="N225" s="72">
        <v>49.72</v>
      </c>
      <c r="O225" s="74" t="s">
        <v>51</v>
      </c>
      <c r="P225" s="71">
        <f t="shared" si="23"/>
        <v>49.72</v>
      </c>
    </row>
    <row r="226" spans="1:16">
      <c r="B226" s="95">
        <v>200</v>
      </c>
      <c r="C226" s="96" t="s">
        <v>52</v>
      </c>
      <c r="D226" s="70">
        <f t="shared" si="19"/>
        <v>840.33613445378148</v>
      </c>
      <c r="E226" s="97">
        <v>12.27</v>
      </c>
      <c r="F226" s="98">
        <v>1.732E-3</v>
      </c>
      <c r="G226" s="94">
        <f t="shared" si="22"/>
        <v>12.271732</v>
      </c>
      <c r="H226" s="72">
        <v>17.75</v>
      </c>
      <c r="I226" s="74" t="s">
        <v>5</v>
      </c>
      <c r="J226" s="75">
        <f t="shared" si="21"/>
        <v>17750</v>
      </c>
      <c r="K226" s="72">
        <v>615.02</v>
      </c>
      <c r="L226" s="74" t="s">
        <v>51</v>
      </c>
      <c r="M226" s="71">
        <f t="shared" si="18"/>
        <v>615.02</v>
      </c>
      <c r="N226" s="72">
        <v>56.21</v>
      </c>
      <c r="O226" s="74" t="s">
        <v>51</v>
      </c>
      <c r="P226" s="71">
        <f t="shared" si="23"/>
        <v>56.21</v>
      </c>
    </row>
    <row r="227" spans="1:16">
      <c r="B227" s="95">
        <v>225</v>
      </c>
      <c r="C227" s="96" t="s">
        <v>52</v>
      </c>
      <c r="D227" s="70">
        <f t="shared" si="19"/>
        <v>945.37815126050418</v>
      </c>
      <c r="E227" s="97">
        <v>11.98</v>
      </c>
      <c r="F227" s="98">
        <v>1.5560000000000001E-3</v>
      </c>
      <c r="G227" s="94">
        <f t="shared" si="22"/>
        <v>11.981556000000001</v>
      </c>
      <c r="H227" s="72">
        <v>20.83</v>
      </c>
      <c r="I227" s="74" t="s">
        <v>5</v>
      </c>
      <c r="J227" s="75">
        <f t="shared" si="21"/>
        <v>20830</v>
      </c>
      <c r="K227" s="72">
        <v>753.68</v>
      </c>
      <c r="L227" s="74" t="s">
        <v>51</v>
      </c>
      <c r="M227" s="71">
        <f t="shared" si="18"/>
        <v>753.68</v>
      </c>
      <c r="N227" s="72">
        <v>64.260000000000005</v>
      </c>
      <c r="O227" s="74" t="s">
        <v>51</v>
      </c>
      <c r="P227" s="71">
        <f t="shared" si="23"/>
        <v>64.260000000000005</v>
      </c>
    </row>
    <row r="228" spans="1:16">
      <c r="A228" s="4">
        <v>228</v>
      </c>
      <c r="B228" s="116">
        <v>250</v>
      </c>
      <c r="C228" s="102" t="s">
        <v>52</v>
      </c>
      <c r="D228" s="70">
        <f t="shared" si="19"/>
        <v>1050.420168067227</v>
      </c>
      <c r="E228" s="97">
        <v>11.76</v>
      </c>
      <c r="F228" s="98">
        <v>1.413E-3</v>
      </c>
      <c r="G228" s="94">
        <f t="shared" si="22"/>
        <v>11.761412999999999</v>
      </c>
      <c r="H228" s="72">
        <v>23.98</v>
      </c>
      <c r="I228" s="74" t="s">
        <v>5</v>
      </c>
      <c r="J228" s="75">
        <f t="shared" si="21"/>
        <v>23980</v>
      </c>
      <c r="K228" s="72">
        <v>875.24</v>
      </c>
      <c r="L228" s="74" t="s">
        <v>51</v>
      </c>
      <c r="M228" s="71">
        <f t="shared" ref="M228" si="24">K228</f>
        <v>875.24</v>
      </c>
      <c r="N228" s="72">
        <v>72.19</v>
      </c>
      <c r="O228" s="74" t="s">
        <v>51</v>
      </c>
      <c r="P228" s="71">
        <f t="shared" si="23"/>
        <v>72.19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DC42B-3F64-4323-A37E-6CC69092EB52}">
  <dimension ref="A1:Y228"/>
  <sheetViews>
    <sheetView tabSelected="1" zoomScale="70" zoomScaleNormal="70" workbookViewId="0">
      <selection activeCell="C8" sqref="C8"/>
    </sheetView>
  </sheetViews>
  <sheetFormatPr defaultColWidth="9" defaultRowHeight="12"/>
  <cols>
    <col min="1" max="1" width="4.36328125" style="1" customWidth="1"/>
    <col min="2" max="2" width="9.90625" style="1" customWidth="1"/>
    <col min="3" max="3" width="8.6328125" style="1" customWidth="1"/>
    <col min="4" max="4" width="7.7265625" style="1" customWidth="1"/>
    <col min="5" max="6" width="8.90625" style="1" bestFit="1" customWidth="1"/>
    <col min="7" max="7" width="8.90625" style="1" customWidth="1"/>
    <col min="8" max="8" width="6.08984375" style="1" customWidth="1"/>
    <col min="9" max="9" width="5.36328125" style="1" customWidth="1"/>
    <col min="10" max="10" width="7.90625" style="1" customWidth="1"/>
    <col min="11" max="11" width="9.90625" style="1" customWidth="1"/>
    <col min="12" max="12" width="3.7265625" style="1" customWidth="1"/>
    <col min="13" max="13" width="7.453125" style="1" customWidth="1"/>
    <col min="14" max="14" width="6.36328125" style="1" customWidth="1"/>
    <col min="15" max="15" width="3.90625" style="1" customWidth="1"/>
    <col min="16" max="16" width="6.7265625" style="1" customWidth="1"/>
    <col min="17" max="17" width="3.08984375" style="1" customWidth="1"/>
    <col min="18" max="18" width="8" style="5" customWidth="1"/>
    <col min="19" max="19" width="9.6328125" style="55" customWidth="1"/>
    <col min="20" max="20" width="9" style="1"/>
    <col min="21" max="21" width="9.7265625" style="1" customWidth="1"/>
    <col min="22" max="22" width="8.90625" style="1" bestFit="1" customWidth="1"/>
    <col min="23" max="23" width="7.26953125" style="1" customWidth="1"/>
    <col min="24" max="24" width="9.08984375" style="1" customWidth="1"/>
    <col min="25" max="25" width="5.63281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03"/>
      <c r="T1" s="25"/>
      <c r="U1" s="25"/>
      <c r="V1" s="25"/>
      <c r="W1" s="25"/>
      <c r="X1" s="25"/>
      <c r="Y1" s="25"/>
    </row>
    <row r="2" spans="1:25" ht="19">
      <c r="A2" s="1">
        <v>2</v>
      </c>
      <c r="B2" s="6" t="s">
        <v>6</v>
      </c>
      <c r="F2" s="7"/>
      <c r="G2" s="7"/>
      <c r="L2" s="5" t="s">
        <v>55</v>
      </c>
      <c r="M2" s="8"/>
      <c r="N2" s="9" t="s">
        <v>7</v>
      </c>
      <c r="R2" s="46"/>
      <c r="S2" s="110"/>
      <c r="T2" s="25"/>
      <c r="U2" s="46"/>
      <c r="V2" s="111"/>
      <c r="W2" s="25"/>
      <c r="X2" s="25"/>
      <c r="Y2" s="25"/>
    </row>
    <row r="3" spans="1:25">
      <c r="A3" s="4">
        <v>3</v>
      </c>
      <c r="B3" s="12" t="s">
        <v>8</v>
      </c>
      <c r="C3" s="13" t="s">
        <v>9</v>
      </c>
      <c r="E3" s="12" t="s">
        <v>63</v>
      </c>
      <c r="F3" s="115"/>
      <c r="G3" s="14" t="s">
        <v>10</v>
      </c>
      <c r="H3" s="14"/>
      <c r="I3" s="14"/>
      <c r="K3" s="15"/>
      <c r="L3" s="5" t="s">
        <v>56</v>
      </c>
      <c r="M3" s="16"/>
      <c r="N3" s="9" t="s">
        <v>57</v>
      </c>
      <c r="O3" s="9"/>
      <c r="R3" s="25"/>
      <c r="S3" s="25"/>
      <c r="T3" s="25"/>
      <c r="U3" s="46"/>
      <c r="V3" s="104"/>
      <c r="W3" s="105"/>
      <c r="X3" s="25"/>
      <c r="Y3" s="25"/>
    </row>
    <row r="4" spans="1:25">
      <c r="A4" s="4">
        <v>4</v>
      </c>
      <c r="B4" s="12" t="s">
        <v>58</v>
      </c>
      <c r="C4" s="20">
        <v>92</v>
      </c>
      <c r="D4" s="21"/>
      <c r="F4" s="14" t="s">
        <v>4</v>
      </c>
      <c r="G4" s="14" t="s">
        <v>4</v>
      </c>
      <c r="H4" s="14" t="s">
        <v>11</v>
      </c>
      <c r="I4" s="14" t="s">
        <v>1</v>
      </c>
      <c r="J4" s="9"/>
      <c r="K4" s="22" t="s">
        <v>12</v>
      </c>
      <c r="L4" s="9"/>
      <c r="M4" s="9"/>
      <c r="N4" s="9"/>
      <c r="O4" s="9"/>
      <c r="R4" s="46"/>
      <c r="S4" s="23"/>
      <c r="T4" s="25"/>
      <c r="U4" s="25"/>
      <c r="V4" s="112"/>
      <c r="W4" s="25"/>
      <c r="X4" s="25"/>
      <c r="Y4" s="25"/>
    </row>
    <row r="5" spans="1:25">
      <c r="A5" s="1">
        <v>5</v>
      </c>
      <c r="B5" s="12" t="s">
        <v>13</v>
      </c>
      <c r="C5" s="20">
        <v>238</v>
      </c>
      <c r="D5" s="21" t="s">
        <v>14</v>
      </c>
      <c r="F5" s="14" t="s">
        <v>0</v>
      </c>
      <c r="G5" s="14" t="s">
        <v>15</v>
      </c>
      <c r="H5" s="14" t="s">
        <v>16</v>
      </c>
      <c r="I5" s="14" t="s">
        <v>16</v>
      </c>
      <c r="J5" s="24" t="s">
        <v>17</v>
      </c>
      <c r="K5" s="5" t="s">
        <v>18</v>
      </c>
      <c r="L5" s="14"/>
      <c r="M5" s="14"/>
      <c r="N5" s="9"/>
      <c r="O5" s="15" t="s">
        <v>62</v>
      </c>
      <c r="P5" s="1" t="str">
        <f ca="1">RIGHT(CELL("filename",A1),LEN(CELL("filename",A1))-FIND("]",CELL("filename",A1)))</f>
        <v>old238U_Fe(Te,Se)_D6</v>
      </c>
      <c r="R5" s="46"/>
      <c r="S5" s="23"/>
      <c r="T5" s="106"/>
      <c r="U5" s="103"/>
      <c r="V5" s="85"/>
      <c r="W5" s="25"/>
      <c r="X5" s="25"/>
      <c r="Y5" s="25"/>
    </row>
    <row r="6" spans="1:25">
      <c r="A6" s="4">
        <v>6</v>
      </c>
      <c r="B6" s="12" t="s">
        <v>19</v>
      </c>
      <c r="C6" s="26" t="s">
        <v>84</v>
      </c>
      <c r="D6" s="21" t="s">
        <v>20</v>
      </c>
      <c r="F6" s="27" t="s">
        <v>71</v>
      </c>
      <c r="G6" s="28">
        <v>26</v>
      </c>
      <c r="H6" s="28">
        <v>50</v>
      </c>
      <c r="I6" s="29">
        <v>35.1</v>
      </c>
      <c r="J6" s="4">
        <v>1</v>
      </c>
      <c r="K6" s="30">
        <v>59.997999999999998</v>
      </c>
      <c r="L6" s="22" t="s">
        <v>59</v>
      </c>
      <c r="M6" s="9"/>
      <c r="N6" s="9"/>
      <c r="O6" s="15" t="s">
        <v>61</v>
      </c>
      <c r="P6" s="113" t="s">
        <v>73</v>
      </c>
      <c r="R6" s="46"/>
      <c r="S6" s="23"/>
      <c r="T6" s="58"/>
      <c r="U6" s="103"/>
      <c r="V6" s="85"/>
      <c r="W6" s="25"/>
      <c r="X6" s="25"/>
      <c r="Y6" s="25"/>
    </row>
    <row r="7" spans="1:25">
      <c r="A7" s="1">
        <v>7</v>
      </c>
      <c r="B7" s="31"/>
      <c r="C7" s="26" t="s">
        <v>84</v>
      </c>
      <c r="F7" s="32" t="s">
        <v>82</v>
      </c>
      <c r="G7" s="33">
        <v>52</v>
      </c>
      <c r="H7" s="33">
        <v>25</v>
      </c>
      <c r="I7" s="34">
        <v>40.090000000000003</v>
      </c>
      <c r="J7" s="4">
        <v>2</v>
      </c>
      <c r="K7" s="35">
        <v>599.98</v>
      </c>
      <c r="L7" s="22" t="s">
        <v>60</v>
      </c>
      <c r="M7" s="9"/>
      <c r="N7" s="9"/>
      <c r="O7" s="9"/>
      <c r="R7" s="46"/>
      <c r="S7" s="23"/>
      <c r="T7" s="25"/>
      <c r="U7" s="103"/>
      <c r="V7" s="85"/>
      <c r="W7" s="25"/>
      <c r="X7" s="36"/>
      <c r="Y7" s="25"/>
    </row>
    <row r="8" spans="1:25">
      <c r="A8" s="1">
        <v>8</v>
      </c>
      <c r="B8" s="12" t="s">
        <v>21</v>
      </c>
      <c r="C8" s="37">
        <v>6</v>
      </c>
      <c r="D8" s="38" t="s">
        <v>2</v>
      </c>
      <c r="F8" s="32" t="s">
        <v>83</v>
      </c>
      <c r="G8" s="33">
        <v>34</v>
      </c>
      <c r="H8" s="33">
        <v>25</v>
      </c>
      <c r="I8" s="34">
        <v>24.81</v>
      </c>
      <c r="J8" s="4">
        <v>3</v>
      </c>
      <c r="K8" s="35">
        <v>599.98</v>
      </c>
      <c r="L8" s="22" t="s">
        <v>22</v>
      </c>
      <c r="M8" s="9"/>
      <c r="N8" s="9"/>
      <c r="O8" s="9"/>
      <c r="R8" s="46"/>
      <c r="S8" s="23"/>
      <c r="T8" s="25"/>
      <c r="U8" s="103"/>
      <c r="V8" s="86"/>
      <c r="W8" s="25"/>
      <c r="X8" s="40"/>
      <c r="Y8" s="107"/>
    </row>
    <row r="9" spans="1:25">
      <c r="A9" s="1">
        <v>9</v>
      </c>
      <c r="B9" s="31"/>
      <c r="C9" s="37">
        <v>4.5413000000000001E+22</v>
      </c>
      <c r="D9" s="21" t="s">
        <v>3</v>
      </c>
      <c r="F9" s="32"/>
      <c r="G9" s="33"/>
      <c r="H9" s="33"/>
      <c r="I9" s="34"/>
      <c r="J9" s="4">
        <v>4</v>
      </c>
      <c r="K9" s="35">
        <v>1</v>
      </c>
      <c r="L9" s="22" t="s">
        <v>23</v>
      </c>
      <c r="M9" s="9"/>
      <c r="N9" s="9"/>
      <c r="O9" s="9"/>
      <c r="R9" s="46"/>
      <c r="S9" s="41"/>
      <c r="T9" s="108"/>
      <c r="U9" s="103"/>
      <c r="V9" s="86"/>
      <c r="W9" s="25"/>
      <c r="X9" s="40"/>
      <c r="Y9" s="107"/>
    </row>
    <row r="10" spans="1:25">
      <c r="A10" s="1">
        <v>10</v>
      </c>
      <c r="B10" s="12" t="s">
        <v>24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25</v>
      </c>
      <c r="M10" s="9"/>
      <c r="N10" s="9"/>
      <c r="O10" s="9"/>
      <c r="R10" s="46"/>
      <c r="S10" s="41"/>
      <c r="T10" s="58"/>
      <c r="U10" s="103"/>
      <c r="V10" s="86"/>
      <c r="W10" s="25"/>
      <c r="X10" s="40"/>
      <c r="Y10" s="107"/>
    </row>
    <row r="11" spans="1:25">
      <c r="A11" s="1">
        <v>11</v>
      </c>
      <c r="C11" s="43" t="s">
        <v>26</v>
      </c>
      <c r="D11" s="7" t="s">
        <v>27</v>
      </c>
      <c r="F11" s="32"/>
      <c r="G11" s="33"/>
      <c r="H11" s="33"/>
      <c r="I11" s="34"/>
      <c r="J11" s="4">
        <v>6</v>
      </c>
      <c r="K11" s="35">
        <v>1000</v>
      </c>
      <c r="L11" s="22" t="s">
        <v>28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29</v>
      </c>
      <c r="C12" s="44">
        <v>20</v>
      </c>
      <c r="D12" s="45">
        <f>$C$5/100</f>
        <v>2.38</v>
      </c>
      <c r="E12" s="21" t="s">
        <v>54</v>
      </c>
      <c r="F12" s="32"/>
      <c r="G12" s="33"/>
      <c r="H12" s="33"/>
      <c r="I12" s="34"/>
      <c r="J12" s="4">
        <v>7</v>
      </c>
      <c r="K12" s="35">
        <v>132.12</v>
      </c>
      <c r="L12" s="22" t="s">
        <v>30</v>
      </c>
      <c r="M12" s="9"/>
      <c r="R12" s="46"/>
      <c r="S12" s="47"/>
      <c r="T12" s="25"/>
      <c r="U12" s="25"/>
      <c r="V12" s="81"/>
      <c r="W12" s="81"/>
      <c r="X12" s="81"/>
      <c r="Y12" s="25"/>
    </row>
    <row r="13" spans="1:25">
      <c r="A13" s="1">
        <v>13</v>
      </c>
      <c r="B13" s="5" t="s">
        <v>31</v>
      </c>
      <c r="C13" s="48">
        <v>228</v>
      </c>
      <c r="D13" s="45">
        <f>$C$5*1000000</f>
        <v>238000000</v>
      </c>
      <c r="E13" s="21" t="s">
        <v>53</v>
      </c>
      <c r="F13" s="49"/>
      <c r="G13" s="50"/>
      <c r="H13" s="50"/>
      <c r="I13" s="51"/>
      <c r="J13" s="4">
        <v>8</v>
      </c>
      <c r="K13" s="52">
        <v>3.6533000000000003E-2</v>
      </c>
      <c r="L13" s="22" t="s">
        <v>32</v>
      </c>
      <c r="R13" s="46"/>
      <c r="S13" s="47"/>
      <c r="T13" s="25"/>
      <c r="U13" s="46"/>
      <c r="V13" s="81"/>
      <c r="W13" s="81"/>
      <c r="X13" s="39"/>
      <c r="Y13" s="25"/>
    </row>
    <row r="14" spans="1:25" ht="13">
      <c r="A14" s="1">
        <v>14</v>
      </c>
      <c r="B14" s="5" t="s">
        <v>64</v>
      </c>
      <c r="C14" s="78"/>
      <c r="D14" s="21" t="s">
        <v>65</v>
      </c>
      <c r="E14" s="25"/>
      <c r="F14" s="25"/>
      <c r="G14" s="25"/>
      <c r="H14" s="80">
        <f>SUM(H6:H13)</f>
        <v>100</v>
      </c>
      <c r="I14" s="80">
        <f>SUM(I6:I13)</f>
        <v>100</v>
      </c>
      <c r="J14" s="4">
        <v>0</v>
      </c>
      <c r="K14" s="53" t="s">
        <v>33</v>
      </c>
      <c r="L14" s="54"/>
      <c r="N14" s="43"/>
      <c r="O14" s="43"/>
      <c r="P14" s="43"/>
      <c r="R14" s="46"/>
      <c r="S14" s="47"/>
      <c r="T14" s="25"/>
      <c r="U14" s="46"/>
      <c r="V14" s="83"/>
      <c r="W14" s="83"/>
      <c r="X14" s="109"/>
      <c r="Y14" s="25"/>
    </row>
    <row r="15" spans="1:25" ht="13">
      <c r="A15" s="1">
        <v>15</v>
      </c>
      <c r="B15" s="5" t="s">
        <v>66</v>
      </c>
      <c r="C15" s="79"/>
      <c r="D15" s="77" t="s">
        <v>67</v>
      </c>
      <c r="E15" s="87"/>
      <c r="F15" s="87"/>
      <c r="G15" s="87"/>
      <c r="H15" s="58"/>
      <c r="I15" s="58"/>
      <c r="J15" s="88"/>
      <c r="K15" s="59"/>
      <c r="L15" s="60"/>
      <c r="M15" s="88"/>
      <c r="N15" s="21"/>
      <c r="O15" s="21"/>
      <c r="P15" s="88"/>
      <c r="R15" s="46"/>
      <c r="S15" s="47"/>
      <c r="T15" s="25"/>
      <c r="U15" s="25"/>
      <c r="V15" s="84"/>
      <c r="W15" s="84"/>
      <c r="X15" s="40"/>
      <c r="Y15" s="25"/>
    </row>
    <row r="16" spans="1:25">
      <c r="A16" s="1">
        <v>16</v>
      </c>
      <c r="B16" s="21"/>
      <c r="C16" s="56"/>
      <c r="D16" s="57"/>
      <c r="F16" s="61" t="s">
        <v>34</v>
      </c>
      <c r="G16" s="87"/>
      <c r="H16" s="62"/>
      <c r="I16" s="58"/>
      <c r="J16" s="89"/>
      <c r="K16" s="59"/>
      <c r="L16" s="60"/>
      <c r="M16" s="21"/>
      <c r="N16" s="21"/>
      <c r="O16" s="21"/>
      <c r="P16" s="21"/>
      <c r="R16" s="46"/>
      <c r="S16" s="47"/>
      <c r="T16" s="25"/>
      <c r="U16" s="25"/>
      <c r="V16" s="84"/>
      <c r="W16" s="84"/>
      <c r="X16" s="40"/>
      <c r="Y16" s="25"/>
    </row>
    <row r="17" spans="1:16">
      <c r="A17" s="1">
        <v>17</v>
      </c>
      <c r="B17" s="63" t="s">
        <v>35</v>
      </c>
      <c r="C17" s="11"/>
      <c r="D17" s="10"/>
      <c r="E17" s="63" t="s">
        <v>36</v>
      </c>
      <c r="F17" s="64" t="s">
        <v>37</v>
      </c>
      <c r="G17" s="65" t="s">
        <v>38</v>
      </c>
      <c r="H17" s="63" t="s">
        <v>39</v>
      </c>
      <c r="I17" s="11"/>
      <c r="J17" s="10"/>
      <c r="K17" s="63" t="s">
        <v>40</v>
      </c>
      <c r="L17" s="66"/>
      <c r="M17" s="67"/>
      <c r="N17" s="63" t="s">
        <v>41</v>
      </c>
      <c r="O17" s="11"/>
      <c r="P17" s="10"/>
    </row>
    <row r="18" spans="1:16">
      <c r="A18" s="1">
        <v>18</v>
      </c>
      <c r="B18" s="68" t="s">
        <v>42</v>
      </c>
      <c r="C18" s="25"/>
      <c r="D18" s="114" t="s">
        <v>43</v>
      </c>
      <c r="E18" s="118" t="s">
        <v>44</v>
      </c>
      <c r="F18" s="119"/>
      <c r="G18" s="120"/>
      <c r="H18" s="68" t="s">
        <v>45</v>
      </c>
      <c r="I18" s="25"/>
      <c r="J18" s="114" t="s">
        <v>46</v>
      </c>
      <c r="K18" s="68" t="s">
        <v>47</v>
      </c>
      <c r="L18" s="69"/>
      <c r="M18" s="114" t="s">
        <v>46</v>
      </c>
      <c r="N18" s="68" t="s">
        <v>47</v>
      </c>
      <c r="O18" s="25"/>
      <c r="P18" s="114" t="s">
        <v>46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90">
        <v>2.5</v>
      </c>
      <c r="C20" s="91" t="s">
        <v>48</v>
      </c>
      <c r="D20" s="101">
        <f>B20/1000/$C$5</f>
        <v>1.0504201680672269E-5</v>
      </c>
      <c r="E20" s="92">
        <v>0.13</v>
      </c>
      <c r="F20" s="93">
        <v>1.827</v>
      </c>
      <c r="G20" s="94">
        <f>E20+F20</f>
        <v>1.9569999999999999</v>
      </c>
      <c r="H20" s="90">
        <v>36</v>
      </c>
      <c r="I20" s="91" t="s">
        <v>49</v>
      </c>
      <c r="J20" s="76">
        <f>H20/1000/10</f>
        <v>3.5999999999999999E-3</v>
      </c>
      <c r="K20" s="90">
        <v>17</v>
      </c>
      <c r="L20" s="91" t="s">
        <v>49</v>
      </c>
      <c r="M20" s="76">
        <f t="shared" ref="M20:M83" si="0">K20/1000/10</f>
        <v>1.7000000000000001E-3</v>
      </c>
      <c r="N20" s="90">
        <v>12</v>
      </c>
      <c r="O20" s="91" t="s">
        <v>49</v>
      </c>
      <c r="P20" s="76">
        <f t="shared" ref="P20:P83" si="1">N20/1000/10</f>
        <v>1.2000000000000001E-3</v>
      </c>
    </row>
    <row r="21" spans="1:16">
      <c r="B21" s="95">
        <v>2.75</v>
      </c>
      <c r="C21" s="96" t="s">
        <v>48</v>
      </c>
      <c r="D21" s="82">
        <f t="shared" ref="D21:D84" si="2">B21/1000/$C$5</f>
        <v>1.1554621848739495E-5</v>
      </c>
      <c r="E21" s="97">
        <v>0.1363</v>
      </c>
      <c r="F21" s="98">
        <v>1.921</v>
      </c>
      <c r="G21" s="94">
        <f t="shared" ref="G21:G84" si="3">E21+F21</f>
        <v>2.0573000000000001</v>
      </c>
      <c r="H21" s="95">
        <v>38</v>
      </c>
      <c r="I21" s="96" t="s">
        <v>49</v>
      </c>
      <c r="J21" s="70">
        <f t="shared" ref="J21:J84" si="4">H21/1000/10</f>
        <v>3.8E-3</v>
      </c>
      <c r="K21" s="95">
        <v>17</v>
      </c>
      <c r="L21" s="96" t="s">
        <v>49</v>
      </c>
      <c r="M21" s="70">
        <f t="shared" si="0"/>
        <v>1.7000000000000001E-3</v>
      </c>
      <c r="N21" s="95">
        <v>13</v>
      </c>
      <c r="O21" s="96" t="s">
        <v>49</v>
      </c>
      <c r="P21" s="70">
        <f t="shared" si="1"/>
        <v>1.2999999999999999E-3</v>
      </c>
    </row>
    <row r="22" spans="1:16">
      <c r="B22" s="95">
        <v>3</v>
      </c>
      <c r="C22" s="96" t="s">
        <v>48</v>
      </c>
      <c r="D22" s="82">
        <f t="shared" si="2"/>
        <v>1.2605042016806723E-5</v>
      </c>
      <c r="E22" s="97">
        <v>0.1424</v>
      </c>
      <c r="F22" s="98">
        <v>2.0089999999999999</v>
      </c>
      <c r="G22" s="94">
        <f t="shared" si="3"/>
        <v>2.1513999999999998</v>
      </c>
      <c r="H22" s="95">
        <v>39</v>
      </c>
      <c r="I22" s="96" t="s">
        <v>49</v>
      </c>
      <c r="J22" s="70">
        <f t="shared" si="4"/>
        <v>3.8999999999999998E-3</v>
      </c>
      <c r="K22" s="95">
        <v>18</v>
      </c>
      <c r="L22" s="96" t="s">
        <v>49</v>
      </c>
      <c r="M22" s="70">
        <f t="shared" si="0"/>
        <v>1.8E-3</v>
      </c>
      <c r="N22" s="95">
        <v>13</v>
      </c>
      <c r="O22" s="96" t="s">
        <v>49</v>
      </c>
      <c r="P22" s="70">
        <f t="shared" si="1"/>
        <v>1.2999999999999999E-3</v>
      </c>
    </row>
    <row r="23" spans="1:16">
      <c r="B23" s="95">
        <v>3.25</v>
      </c>
      <c r="C23" s="96" t="s">
        <v>48</v>
      </c>
      <c r="D23" s="82">
        <f t="shared" si="2"/>
        <v>1.3655462184873949E-5</v>
      </c>
      <c r="E23" s="97">
        <v>0.1482</v>
      </c>
      <c r="F23" s="98">
        <v>2.0939999999999999</v>
      </c>
      <c r="G23" s="94">
        <f t="shared" si="3"/>
        <v>2.2422</v>
      </c>
      <c r="H23" s="95">
        <v>40</v>
      </c>
      <c r="I23" s="96" t="s">
        <v>49</v>
      </c>
      <c r="J23" s="70">
        <f t="shared" si="4"/>
        <v>4.0000000000000001E-3</v>
      </c>
      <c r="K23" s="95">
        <v>18</v>
      </c>
      <c r="L23" s="96" t="s">
        <v>49</v>
      </c>
      <c r="M23" s="70">
        <f t="shared" si="0"/>
        <v>1.8E-3</v>
      </c>
      <c r="N23" s="95">
        <v>14</v>
      </c>
      <c r="O23" s="96" t="s">
        <v>49</v>
      </c>
      <c r="P23" s="70">
        <f t="shared" si="1"/>
        <v>1.4E-3</v>
      </c>
    </row>
    <row r="24" spans="1:16">
      <c r="B24" s="95">
        <v>3.5</v>
      </c>
      <c r="C24" s="96" t="s">
        <v>48</v>
      </c>
      <c r="D24" s="82">
        <f t="shared" si="2"/>
        <v>1.4705882352941177E-5</v>
      </c>
      <c r="E24" s="97">
        <v>0.15379999999999999</v>
      </c>
      <c r="F24" s="98">
        <v>2.1739999999999999</v>
      </c>
      <c r="G24" s="94">
        <f t="shared" si="3"/>
        <v>2.3277999999999999</v>
      </c>
      <c r="H24" s="95">
        <v>42</v>
      </c>
      <c r="I24" s="96" t="s">
        <v>49</v>
      </c>
      <c r="J24" s="70">
        <f t="shared" si="4"/>
        <v>4.2000000000000006E-3</v>
      </c>
      <c r="K24" s="95">
        <v>19</v>
      </c>
      <c r="L24" s="96" t="s">
        <v>49</v>
      </c>
      <c r="M24" s="70">
        <f t="shared" si="0"/>
        <v>1.9E-3</v>
      </c>
      <c r="N24" s="95">
        <v>14</v>
      </c>
      <c r="O24" s="96" t="s">
        <v>49</v>
      </c>
      <c r="P24" s="70">
        <f t="shared" si="1"/>
        <v>1.4E-3</v>
      </c>
    </row>
    <row r="25" spans="1:16">
      <c r="B25" s="95">
        <v>3.75</v>
      </c>
      <c r="C25" s="96" t="s">
        <v>48</v>
      </c>
      <c r="D25" s="82">
        <f t="shared" si="2"/>
        <v>1.5756302521008403E-5</v>
      </c>
      <c r="E25" s="97">
        <v>0.15920000000000001</v>
      </c>
      <c r="F25" s="98">
        <v>2.2519999999999998</v>
      </c>
      <c r="G25" s="94">
        <f t="shared" si="3"/>
        <v>2.4112</v>
      </c>
      <c r="H25" s="95">
        <v>43</v>
      </c>
      <c r="I25" s="96" t="s">
        <v>49</v>
      </c>
      <c r="J25" s="70">
        <f t="shared" si="4"/>
        <v>4.3E-3</v>
      </c>
      <c r="K25" s="95">
        <v>19</v>
      </c>
      <c r="L25" s="96" t="s">
        <v>49</v>
      </c>
      <c r="M25" s="70">
        <f t="shared" si="0"/>
        <v>1.9E-3</v>
      </c>
      <c r="N25" s="95">
        <v>14</v>
      </c>
      <c r="O25" s="96" t="s">
        <v>49</v>
      </c>
      <c r="P25" s="70">
        <f t="shared" si="1"/>
        <v>1.4E-3</v>
      </c>
    </row>
    <row r="26" spans="1:16">
      <c r="B26" s="95">
        <v>4</v>
      </c>
      <c r="C26" s="96" t="s">
        <v>48</v>
      </c>
      <c r="D26" s="82">
        <f t="shared" si="2"/>
        <v>1.6806722689075631E-5</v>
      </c>
      <c r="E26" s="97">
        <v>0.16439999999999999</v>
      </c>
      <c r="F26" s="98">
        <v>2.3260000000000001</v>
      </c>
      <c r="G26" s="94">
        <f t="shared" si="3"/>
        <v>2.4904000000000002</v>
      </c>
      <c r="H26" s="95">
        <v>44</v>
      </c>
      <c r="I26" s="96" t="s">
        <v>49</v>
      </c>
      <c r="J26" s="70">
        <f t="shared" si="4"/>
        <v>4.3999999999999994E-3</v>
      </c>
      <c r="K26" s="95">
        <v>20</v>
      </c>
      <c r="L26" s="96" t="s">
        <v>49</v>
      </c>
      <c r="M26" s="70">
        <f t="shared" si="0"/>
        <v>2E-3</v>
      </c>
      <c r="N26" s="95">
        <v>15</v>
      </c>
      <c r="O26" s="96" t="s">
        <v>49</v>
      </c>
      <c r="P26" s="70">
        <f t="shared" si="1"/>
        <v>1.5E-3</v>
      </c>
    </row>
    <row r="27" spans="1:16">
      <c r="B27" s="95">
        <v>4.5</v>
      </c>
      <c r="C27" s="96" t="s">
        <v>48</v>
      </c>
      <c r="D27" s="82">
        <f t="shared" si="2"/>
        <v>1.8907563025210083E-5</v>
      </c>
      <c r="E27" s="97">
        <v>0.17430000000000001</v>
      </c>
      <c r="F27" s="98">
        <v>2.4660000000000002</v>
      </c>
      <c r="G27" s="94">
        <f t="shared" si="3"/>
        <v>2.6403000000000003</v>
      </c>
      <c r="H27" s="95">
        <v>47</v>
      </c>
      <c r="I27" s="96" t="s">
        <v>49</v>
      </c>
      <c r="J27" s="70">
        <f t="shared" si="4"/>
        <v>4.7000000000000002E-3</v>
      </c>
      <c r="K27" s="95">
        <v>21</v>
      </c>
      <c r="L27" s="96" t="s">
        <v>49</v>
      </c>
      <c r="M27" s="70">
        <f t="shared" si="0"/>
        <v>2.1000000000000003E-3</v>
      </c>
      <c r="N27" s="95">
        <v>15</v>
      </c>
      <c r="O27" s="96" t="s">
        <v>49</v>
      </c>
      <c r="P27" s="70">
        <f t="shared" si="1"/>
        <v>1.5E-3</v>
      </c>
    </row>
    <row r="28" spans="1:16">
      <c r="B28" s="95">
        <v>5</v>
      </c>
      <c r="C28" s="96" t="s">
        <v>48</v>
      </c>
      <c r="D28" s="82">
        <f t="shared" si="2"/>
        <v>2.1008403361344538E-5</v>
      </c>
      <c r="E28" s="97">
        <v>0.18379999999999999</v>
      </c>
      <c r="F28" s="98">
        <v>2.597</v>
      </c>
      <c r="G28" s="94">
        <f t="shared" si="3"/>
        <v>2.7808000000000002</v>
      </c>
      <c r="H28" s="95">
        <v>49</v>
      </c>
      <c r="I28" s="96" t="s">
        <v>49</v>
      </c>
      <c r="J28" s="70">
        <f t="shared" si="4"/>
        <v>4.8999999999999998E-3</v>
      </c>
      <c r="K28" s="95">
        <v>22</v>
      </c>
      <c r="L28" s="96" t="s">
        <v>49</v>
      </c>
      <c r="M28" s="70">
        <f t="shared" si="0"/>
        <v>2.1999999999999997E-3</v>
      </c>
      <c r="N28" s="95">
        <v>16</v>
      </c>
      <c r="O28" s="96" t="s">
        <v>49</v>
      </c>
      <c r="P28" s="70">
        <f t="shared" si="1"/>
        <v>1.6000000000000001E-3</v>
      </c>
    </row>
    <row r="29" spans="1:16">
      <c r="B29" s="95">
        <v>5.5</v>
      </c>
      <c r="C29" s="96" t="s">
        <v>48</v>
      </c>
      <c r="D29" s="82">
        <f t="shared" si="2"/>
        <v>2.3109243697478991E-5</v>
      </c>
      <c r="E29" s="97">
        <v>0.19270000000000001</v>
      </c>
      <c r="F29" s="98">
        <v>2.72</v>
      </c>
      <c r="G29" s="94">
        <f t="shared" si="3"/>
        <v>2.9127000000000001</v>
      </c>
      <c r="H29" s="95">
        <v>51</v>
      </c>
      <c r="I29" s="96" t="s">
        <v>49</v>
      </c>
      <c r="J29" s="70">
        <f t="shared" si="4"/>
        <v>5.0999999999999995E-3</v>
      </c>
      <c r="K29" s="95">
        <v>23</v>
      </c>
      <c r="L29" s="96" t="s">
        <v>49</v>
      </c>
      <c r="M29" s="70">
        <f t="shared" si="0"/>
        <v>2.3E-3</v>
      </c>
      <c r="N29" s="95">
        <v>17</v>
      </c>
      <c r="O29" s="96" t="s">
        <v>49</v>
      </c>
      <c r="P29" s="70">
        <f t="shared" si="1"/>
        <v>1.7000000000000001E-3</v>
      </c>
    </row>
    <row r="30" spans="1:16">
      <c r="B30" s="95">
        <v>6</v>
      </c>
      <c r="C30" s="96" t="s">
        <v>48</v>
      </c>
      <c r="D30" s="82">
        <f t="shared" si="2"/>
        <v>2.5210084033613446E-5</v>
      </c>
      <c r="E30" s="97">
        <v>0.20130000000000001</v>
      </c>
      <c r="F30" s="98">
        <v>2.835</v>
      </c>
      <c r="G30" s="94">
        <f t="shared" si="3"/>
        <v>3.0362999999999998</v>
      </c>
      <c r="H30" s="95">
        <v>53</v>
      </c>
      <c r="I30" s="96" t="s">
        <v>49</v>
      </c>
      <c r="J30" s="70">
        <f t="shared" si="4"/>
        <v>5.3E-3</v>
      </c>
      <c r="K30" s="95">
        <v>24</v>
      </c>
      <c r="L30" s="96" t="s">
        <v>49</v>
      </c>
      <c r="M30" s="70">
        <f t="shared" si="0"/>
        <v>2.4000000000000002E-3</v>
      </c>
      <c r="N30" s="95">
        <v>17</v>
      </c>
      <c r="O30" s="96" t="s">
        <v>49</v>
      </c>
      <c r="P30" s="70">
        <f t="shared" si="1"/>
        <v>1.7000000000000001E-3</v>
      </c>
    </row>
    <row r="31" spans="1:16">
      <c r="B31" s="95">
        <v>6.5</v>
      </c>
      <c r="C31" s="96" t="s">
        <v>48</v>
      </c>
      <c r="D31" s="82">
        <f t="shared" si="2"/>
        <v>2.7310924369747898E-5</v>
      </c>
      <c r="E31" s="97">
        <v>0.20949999999999999</v>
      </c>
      <c r="F31" s="98">
        <v>2.9449999999999998</v>
      </c>
      <c r="G31" s="94">
        <f t="shared" si="3"/>
        <v>3.1544999999999996</v>
      </c>
      <c r="H31" s="95">
        <v>55</v>
      </c>
      <c r="I31" s="96" t="s">
        <v>49</v>
      </c>
      <c r="J31" s="70">
        <f t="shared" si="4"/>
        <v>5.4999999999999997E-3</v>
      </c>
      <c r="K31" s="95">
        <v>24</v>
      </c>
      <c r="L31" s="96" t="s">
        <v>49</v>
      </c>
      <c r="M31" s="70">
        <f t="shared" si="0"/>
        <v>2.4000000000000002E-3</v>
      </c>
      <c r="N31" s="95">
        <v>18</v>
      </c>
      <c r="O31" s="96" t="s">
        <v>49</v>
      </c>
      <c r="P31" s="70">
        <f t="shared" si="1"/>
        <v>1.8E-3</v>
      </c>
    </row>
    <row r="32" spans="1:16">
      <c r="B32" s="95">
        <v>7</v>
      </c>
      <c r="C32" s="96" t="s">
        <v>48</v>
      </c>
      <c r="D32" s="82">
        <f t="shared" si="2"/>
        <v>2.9411764705882354E-5</v>
      </c>
      <c r="E32" s="97">
        <v>0.21740000000000001</v>
      </c>
      <c r="F32" s="98">
        <v>3.0489999999999999</v>
      </c>
      <c r="G32" s="94">
        <f t="shared" si="3"/>
        <v>3.2664</v>
      </c>
      <c r="H32" s="95">
        <v>57</v>
      </c>
      <c r="I32" s="96" t="s">
        <v>49</v>
      </c>
      <c r="J32" s="70">
        <f t="shared" si="4"/>
        <v>5.7000000000000002E-3</v>
      </c>
      <c r="K32" s="95">
        <v>25</v>
      </c>
      <c r="L32" s="96" t="s">
        <v>49</v>
      </c>
      <c r="M32" s="70">
        <f t="shared" si="0"/>
        <v>2.5000000000000001E-3</v>
      </c>
      <c r="N32" s="95">
        <v>18</v>
      </c>
      <c r="O32" s="96" t="s">
        <v>49</v>
      </c>
      <c r="P32" s="70">
        <f t="shared" si="1"/>
        <v>1.8E-3</v>
      </c>
    </row>
    <row r="33" spans="2:16">
      <c r="B33" s="95">
        <v>8</v>
      </c>
      <c r="C33" s="96" t="s">
        <v>48</v>
      </c>
      <c r="D33" s="82">
        <f t="shared" si="2"/>
        <v>3.3613445378151261E-5</v>
      </c>
      <c r="E33" s="97">
        <v>0.23250000000000001</v>
      </c>
      <c r="F33" s="98">
        <v>3.2440000000000002</v>
      </c>
      <c r="G33" s="94">
        <f t="shared" si="3"/>
        <v>3.4765000000000001</v>
      </c>
      <c r="H33" s="95">
        <v>61</v>
      </c>
      <c r="I33" s="96" t="s">
        <v>49</v>
      </c>
      <c r="J33" s="70">
        <f t="shared" si="4"/>
        <v>6.0999999999999995E-3</v>
      </c>
      <c r="K33" s="95">
        <v>27</v>
      </c>
      <c r="L33" s="96" t="s">
        <v>49</v>
      </c>
      <c r="M33" s="70">
        <f t="shared" si="0"/>
        <v>2.7000000000000001E-3</v>
      </c>
      <c r="N33" s="95">
        <v>19</v>
      </c>
      <c r="O33" s="96" t="s">
        <v>49</v>
      </c>
      <c r="P33" s="70">
        <f t="shared" si="1"/>
        <v>1.9E-3</v>
      </c>
    </row>
    <row r="34" spans="2:16">
      <c r="B34" s="95">
        <v>9</v>
      </c>
      <c r="C34" s="96" t="s">
        <v>48</v>
      </c>
      <c r="D34" s="82">
        <f t="shared" si="2"/>
        <v>3.7815126050420166E-5</v>
      </c>
      <c r="E34" s="97">
        <v>0.24660000000000001</v>
      </c>
      <c r="F34" s="98">
        <v>3.4220000000000002</v>
      </c>
      <c r="G34" s="94">
        <f t="shared" si="3"/>
        <v>3.6686000000000001</v>
      </c>
      <c r="H34" s="95">
        <v>64</v>
      </c>
      <c r="I34" s="96" t="s">
        <v>49</v>
      </c>
      <c r="J34" s="70">
        <f t="shared" si="4"/>
        <v>6.4000000000000003E-3</v>
      </c>
      <c r="K34" s="95">
        <v>28</v>
      </c>
      <c r="L34" s="96" t="s">
        <v>49</v>
      </c>
      <c r="M34" s="70">
        <f t="shared" si="0"/>
        <v>2.8E-3</v>
      </c>
      <c r="N34" s="95">
        <v>20</v>
      </c>
      <c r="O34" s="96" t="s">
        <v>49</v>
      </c>
      <c r="P34" s="70">
        <f t="shared" si="1"/>
        <v>2E-3</v>
      </c>
    </row>
    <row r="35" spans="2:16">
      <c r="B35" s="95">
        <v>10</v>
      </c>
      <c r="C35" s="96" t="s">
        <v>48</v>
      </c>
      <c r="D35" s="82">
        <f t="shared" si="2"/>
        <v>4.2016806722689077E-5</v>
      </c>
      <c r="E35" s="97">
        <v>0.25990000000000002</v>
      </c>
      <c r="F35" s="98">
        <v>3.5870000000000002</v>
      </c>
      <c r="G35" s="94">
        <f t="shared" si="3"/>
        <v>3.8469000000000002</v>
      </c>
      <c r="H35" s="95">
        <v>67</v>
      </c>
      <c r="I35" s="96" t="s">
        <v>49</v>
      </c>
      <c r="J35" s="70">
        <f t="shared" si="4"/>
        <v>6.7000000000000002E-3</v>
      </c>
      <c r="K35" s="95">
        <v>29</v>
      </c>
      <c r="L35" s="96" t="s">
        <v>49</v>
      </c>
      <c r="M35" s="70">
        <f t="shared" si="0"/>
        <v>2.9000000000000002E-3</v>
      </c>
      <c r="N35" s="95">
        <v>21</v>
      </c>
      <c r="O35" s="96" t="s">
        <v>49</v>
      </c>
      <c r="P35" s="70">
        <f t="shared" si="1"/>
        <v>2.1000000000000003E-3</v>
      </c>
    </row>
    <row r="36" spans="2:16">
      <c r="B36" s="95">
        <v>11</v>
      </c>
      <c r="C36" s="96" t="s">
        <v>48</v>
      </c>
      <c r="D36" s="82">
        <f t="shared" si="2"/>
        <v>4.6218487394957981E-5</v>
      </c>
      <c r="E36" s="97">
        <v>0.27260000000000001</v>
      </c>
      <c r="F36" s="98">
        <v>3.74</v>
      </c>
      <c r="G36" s="94">
        <f t="shared" si="3"/>
        <v>4.0125999999999999</v>
      </c>
      <c r="H36" s="95">
        <v>70</v>
      </c>
      <c r="I36" s="96" t="s">
        <v>49</v>
      </c>
      <c r="J36" s="70">
        <f t="shared" si="4"/>
        <v>7.000000000000001E-3</v>
      </c>
      <c r="K36" s="95">
        <v>30</v>
      </c>
      <c r="L36" s="96" t="s">
        <v>49</v>
      </c>
      <c r="M36" s="70">
        <f t="shared" si="0"/>
        <v>3.0000000000000001E-3</v>
      </c>
      <c r="N36" s="95">
        <v>22</v>
      </c>
      <c r="O36" s="96" t="s">
        <v>49</v>
      </c>
      <c r="P36" s="70">
        <f t="shared" si="1"/>
        <v>2.1999999999999997E-3</v>
      </c>
    </row>
    <row r="37" spans="2:16">
      <c r="B37" s="95">
        <v>12</v>
      </c>
      <c r="C37" s="96" t="s">
        <v>48</v>
      </c>
      <c r="D37" s="82">
        <f t="shared" si="2"/>
        <v>5.0420168067226892E-5</v>
      </c>
      <c r="E37" s="97">
        <v>0.28470000000000001</v>
      </c>
      <c r="F37" s="98">
        <v>3.8839999999999999</v>
      </c>
      <c r="G37" s="94">
        <f t="shared" si="3"/>
        <v>4.1687000000000003</v>
      </c>
      <c r="H37" s="95">
        <v>73</v>
      </c>
      <c r="I37" s="96" t="s">
        <v>49</v>
      </c>
      <c r="J37" s="70">
        <f t="shared" si="4"/>
        <v>7.2999999999999992E-3</v>
      </c>
      <c r="K37" s="95">
        <v>32</v>
      </c>
      <c r="L37" s="96" t="s">
        <v>49</v>
      </c>
      <c r="M37" s="70">
        <f t="shared" si="0"/>
        <v>3.2000000000000002E-3</v>
      </c>
      <c r="N37" s="95">
        <v>23</v>
      </c>
      <c r="O37" s="96" t="s">
        <v>49</v>
      </c>
      <c r="P37" s="70">
        <f t="shared" si="1"/>
        <v>2.3E-3</v>
      </c>
    </row>
    <row r="38" spans="2:16">
      <c r="B38" s="95">
        <v>13</v>
      </c>
      <c r="C38" s="96" t="s">
        <v>48</v>
      </c>
      <c r="D38" s="82">
        <f t="shared" si="2"/>
        <v>5.4621848739495796E-5</v>
      </c>
      <c r="E38" s="97">
        <v>0.29630000000000001</v>
      </c>
      <c r="F38" s="98">
        <v>4.0190000000000001</v>
      </c>
      <c r="G38" s="94">
        <f t="shared" si="3"/>
        <v>4.3153000000000006</v>
      </c>
      <c r="H38" s="95">
        <v>76</v>
      </c>
      <c r="I38" s="96" t="s">
        <v>49</v>
      </c>
      <c r="J38" s="70">
        <f t="shared" si="4"/>
        <v>7.6E-3</v>
      </c>
      <c r="K38" s="95">
        <v>33</v>
      </c>
      <c r="L38" s="96" t="s">
        <v>49</v>
      </c>
      <c r="M38" s="70">
        <f t="shared" si="0"/>
        <v>3.3E-3</v>
      </c>
      <c r="N38" s="95">
        <v>24</v>
      </c>
      <c r="O38" s="96" t="s">
        <v>49</v>
      </c>
      <c r="P38" s="70">
        <f t="shared" si="1"/>
        <v>2.4000000000000002E-3</v>
      </c>
    </row>
    <row r="39" spans="2:16">
      <c r="B39" s="95">
        <v>14</v>
      </c>
      <c r="C39" s="96" t="s">
        <v>48</v>
      </c>
      <c r="D39" s="82">
        <f t="shared" si="2"/>
        <v>5.8823529411764708E-5</v>
      </c>
      <c r="E39" s="97">
        <v>0.3075</v>
      </c>
      <c r="F39" s="98">
        <v>4.1470000000000002</v>
      </c>
      <c r="G39" s="94">
        <f t="shared" si="3"/>
        <v>4.4545000000000003</v>
      </c>
      <c r="H39" s="95">
        <v>79</v>
      </c>
      <c r="I39" s="96" t="s">
        <v>49</v>
      </c>
      <c r="J39" s="70">
        <f t="shared" si="4"/>
        <v>7.9000000000000008E-3</v>
      </c>
      <c r="K39" s="95">
        <v>34</v>
      </c>
      <c r="L39" s="96" t="s">
        <v>49</v>
      </c>
      <c r="M39" s="70">
        <f t="shared" si="0"/>
        <v>3.4000000000000002E-3</v>
      </c>
      <c r="N39" s="95">
        <v>25</v>
      </c>
      <c r="O39" s="96" t="s">
        <v>49</v>
      </c>
      <c r="P39" s="70">
        <f t="shared" si="1"/>
        <v>2.5000000000000001E-3</v>
      </c>
    </row>
    <row r="40" spans="2:16">
      <c r="B40" s="95">
        <v>15</v>
      </c>
      <c r="C40" s="96" t="s">
        <v>48</v>
      </c>
      <c r="D40" s="82">
        <f t="shared" si="2"/>
        <v>6.3025210084033612E-5</v>
      </c>
      <c r="E40" s="97">
        <v>0.31830000000000003</v>
      </c>
      <c r="F40" s="98">
        <v>4.2679999999999998</v>
      </c>
      <c r="G40" s="94">
        <f t="shared" si="3"/>
        <v>4.5862999999999996</v>
      </c>
      <c r="H40" s="95">
        <v>82</v>
      </c>
      <c r="I40" s="96" t="s">
        <v>49</v>
      </c>
      <c r="J40" s="70">
        <f t="shared" si="4"/>
        <v>8.2000000000000007E-3</v>
      </c>
      <c r="K40" s="95">
        <v>35</v>
      </c>
      <c r="L40" s="96" t="s">
        <v>49</v>
      </c>
      <c r="M40" s="70">
        <f t="shared" si="0"/>
        <v>3.5000000000000005E-3</v>
      </c>
      <c r="N40" s="95">
        <v>25</v>
      </c>
      <c r="O40" s="96" t="s">
        <v>49</v>
      </c>
      <c r="P40" s="70">
        <f t="shared" si="1"/>
        <v>2.5000000000000001E-3</v>
      </c>
    </row>
    <row r="41" spans="2:16">
      <c r="B41" s="95">
        <v>16</v>
      </c>
      <c r="C41" s="96" t="s">
        <v>48</v>
      </c>
      <c r="D41" s="82">
        <f t="shared" si="2"/>
        <v>6.7226890756302523E-5</v>
      </c>
      <c r="E41" s="97">
        <v>0.32879999999999998</v>
      </c>
      <c r="F41" s="98">
        <v>4.383</v>
      </c>
      <c r="G41" s="94">
        <f t="shared" si="3"/>
        <v>4.7118000000000002</v>
      </c>
      <c r="H41" s="95">
        <v>85</v>
      </c>
      <c r="I41" s="96" t="s">
        <v>49</v>
      </c>
      <c r="J41" s="70">
        <f t="shared" si="4"/>
        <v>8.5000000000000006E-3</v>
      </c>
      <c r="K41" s="95">
        <v>36</v>
      </c>
      <c r="L41" s="96" t="s">
        <v>49</v>
      </c>
      <c r="M41" s="70">
        <f t="shared" si="0"/>
        <v>3.5999999999999999E-3</v>
      </c>
      <c r="N41" s="95">
        <v>26</v>
      </c>
      <c r="O41" s="96" t="s">
        <v>49</v>
      </c>
      <c r="P41" s="70">
        <f t="shared" si="1"/>
        <v>2.5999999999999999E-3</v>
      </c>
    </row>
    <row r="42" spans="2:16">
      <c r="B42" s="95">
        <v>17</v>
      </c>
      <c r="C42" s="96" t="s">
        <v>48</v>
      </c>
      <c r="D42" s="82">
        <f t="shared" si="2"/>
        <v>7.1428571428571434E-5</v>
      </c>
      <c r="E42" s="97">
        <v>0.33889999999999998</v>
      </c>
      <c r="F42" s="98">
        <v>4.492</v>
      </c>
      <c r="G42" s="94">
        <f t="shared" si="3"/>
        <v>4.8308999999999997</v>
      </c>
      <c r="H42" s="95">
        <v>87</v>
      </c>
      <c r="I42" s="96" t="s">
        <v>49</v>
      </c>
      <c r="J42" s="70">
        <f t="shared" si="4"/>
        <v>8.6999999999999994E-3</v>
      </c>
      <c r="K42" s="95">
        <v>37</v>
      </c>
      <c r="L42" s="96" t="s">
        <v>49</v>
      </c>
      <c r="M42" s="70">
        <f t="shared" si="0"/>
        <v>3.6999999999999997E-3</v>
      </c>
      <c r="N42" s="95">
        <v>27</v>
      </c>
      <c r="O42" s="96" t="s">
        <v>49</v>
      </c>
      <c r="P42" s="70">
        <f t="shared" si="1"/>
        <v>2.7000000000000001E-3</v>
      </c>
    </row>
    <row r="43" spans="2:16">
      <c r="B43" s="95">
        <v>18</v>
      </c>
      <c r="C43" s="96" t="s">
        <v>48</v>
      </c>
      <c r="D43" s="82">
        <f t="shared" si="2"/>
        <v>7.5630252100840331E-5</v>
      </c>
      <c r="E43" s="97">
        <v>0.34870000000000001</v>
      </c>
      <c r="F43" s="98">
        <v>4.5970000000000004</v>
      </c>
      <c r="G43" s="94">
        <f t="shared" si="3"/>
        <v>4.9457000000000004</v>
      </c>
      <c r="H43" s="95">
        <v>90</v>
      </c>
      <c r="I43" s="96" t="s">
        <v>49</v>
      </c>
      <c r="J43" s="70">
        <f t="shared" si="4"/>
        <v>8.9999999999999993E-3</v>
      </c>
      <c r="K43" s="95">
        <v>38</v>
      </c>
      <c r="L43" s="96" t="s">
        <v>49</v>
      </c>
      <c r="M43" s="70">
        <f t="shared" si="0"/>
        <v>3.8E-3</v>
      </c>
      <c r="N43" s="95">
        <v>28</v>
      </c>
      <c r="O43" s="96" t="s">
        <v>49</v>
      </c>
      <c r="P43" s="70">
        <f t="shared" si="1"/>
        <v>2.8E-3</v>
      </c>
    </row>
    <row r="44" spans="2:16">
      <c r="B44" s="95">
        <v>20</v>
      </c>
      <c r="C44" s="96" t="s">
        <v>48</v>
      </c>
      <c r="D44" s="82">
        <f t="shared" si="2"/>
        <v>8.4033613445378154E-5</v>
      </c>
      <c r="E44" s="97">
        <v>0.36759999999999998</v>
      </c>
      <c r="F44" s="98">
        <v>4.7919999999999998</v>
      </c>
      <c r="G44" s="94">
        <f t="shared" si="3"/>
        <v>5.1596000000000002</v>
      </c>
      <c r="H44" s="95">
        <v>95</v>
      </c>
      <c r="I44" s="96" t="s">
        <v>49</v>
      </c>
      <c r="J44" s="70">
        <f t="shared" si="4"/>
        <v>9.4999999999999998E-3</v>
      </c>
      <c r="K44" s="95">
        <v>39</v>
      </c>
      <c r="L44" s="96" t="s">
        <v>49</v>
      </c>
      <c r="M44" s="70">
        <f t="shared" si="0"/>
        <v>3.8999999999999998E-3</v>
      </c>
      <c r="N44" s="95">
        <v>29</v>
      </c>
      <c r="O44" s="96" t="s">
        <v>49</v>
      </c>
      <c r="P44" s="70">
        <f t="shared" si="1"/>
        <v>2.9000000000000002E-3</v>
      </c>
    </row>
    <row r="45" spans="2:16">
      <c r="B45" s="95">
        <v>22.5</v>
      </c>
      <c r="C45" s="96" t="s">
        <v>48</v>
      </c>
      <c r="D45" s="82">
        <f t="shared" si="2"/>
        <v>9.4537815126050418E-5</v>
      </c>
      <c r="E45" s="97">
        <v>0.38990000000000002</v>
      </c>
      <c r="F45" s="98">
        <v>5.016</v>
      </c>
      <c r="G45" s="94">
        <f t="shared" si="3"/>
        <v>5.4058999999999999</v>
      </c>
      <c r="H45" s="95">
        <v>101</v>
      </c>
      <c r="I45" s="96" t="s">
        <v>49</v>
      </c>
      <c r="J45" s="70">
        <f t="shared" si="4"/>
        <v>1.0100000000000001E-2</v>
      </c>
      <c r="K45" s="95">
        <v>42</v>
      </c>
      <c r="L45" s="96" t="s">
        <v>49</v>
      </c>
      <c r="M45" s="70">
        <f t="shared" si="0"/>
        <v>4.2000000000000006E-3</v>
      </c>
      <c r="N45" s="95">
        <v>31</v>
      </c>
      <c r="O45" s="96" t="s">
        <v>49</v>
      </c>
      <c r="P45" s="70">
        <f t="shared" si="1"/>
        <v>3.0999999999999999E-3</v>
      </c>
    </row>
    <row r="46" spans="2:16">
      <c r="B46" s="95">
        <v>25</v>
      </c>
      <c r="C46" s="96" t="s">
        <v>48</v>
      </c>
      <c r="D46" s="82">
        <f t="shared" si="2"/>
        <v>1.050420168067227E-4</v>
      </c>
      <c r="E46" s="97">
        <v>0.41089999999999999</v>
      </c>
      <c r="F46" s="98">
        <v>5.22</v>
      </c>
      <c r="G46" s="94">
        <f t="shared" si="3"/>
        <v>5.6308999999999996</v>
      </c>
      <c r="H46" s="95">
        <v>107</v>
      </c>
      <c r="I46" s="96" t="s">
        <v>49</v>
      </c>
      <c r="J46" s="70">
        <f t="shared" si="4"/>
        <v>1.0699999999999999E-2</v>
      </c>
      <c r="K46" s="95">
        <v>44</v>
      </c>
      <c r="L46" s="96" t="s">
        <v>49</v>
      </c>
      <c r="M46" s="70">
        <f t="shared" si="0"/>
        <v>4.3999999999999994E-3</v>
      </c>
      <c r="N46" s="95">
        <v>32</v>
      </c>
      <c r="O46" s="96" t="s">
        <v>49</v>
      </c>
      <c r="P46" s="70">
        <f t="shared" si="1"/>
        <v>3.2000000000000002E-3</v>
      </c>
    </row>
    <row r="47" spans="2:16">
      <c r="B47" s="95">
        <v>27.5</v>
      </c>
      <c r="C47" s="96" t="s">
        <v>48</v>
      </c>
      <c r="D47" s="82">
        <f t="shared" si="2"/>
        <v>1.1554621848739496E-4</v>
      </c>
      <c r="E47" s="97">
        <v>0.43099999999999999</v>
      </c>
      <c r="F47" s="98">
        <v>5.407</v>
      </c>
      <c r="G47" s="94">
        <f t="shared" si="3"/>
        <v>5.8380000000000001</v>
      </c>
      <c r="H47" s="95">
        <v>112</v>
      </c>
      <c r="I47" s="96" t="s">
        <v>49</v>
      </c>
      <c r="J47" s="70">
        <f t="shared" si="4"/>
        <v>1.12E-2</v>
      </c>
      <c r="K47" s="95">
        <v>46</v>
      </c>
      <c r="L47" s="96" t="s">
        <v>49</v>
      </c>
      <c r="M47" s="70">
        <f t="shared" si="0"/>
        <v>4.5999999999999999E-3</v>
      </c>
      <c r="N47" s="95">
        <v>34</v>
      </c>
      <c r="O47" s="96" t="s">
        <v>49</v>
      </c>
      <c r="P47" s="70">
        <f t="shared" si="1"/>
        <v>3.4000000000000002E-3</v>
      </c>
    </row>
    <row r="48" spans="2:16">
      <c r="B48" s="95">
        <v>30</v>
      </c>
      <c r="C48" s="96" t="s">
        <v>48</v>
      </c>
      <c r="D48" s="82">
        <f t="shared" si="2"/>
        <v>1.2605042016806722E-4</v>
      </c>
      <c r="E48" s="97">
        <v>0.45019999999999999</v>
      </c>
      <c r="F48" s="98">
        <v>5.58</v>
      </c>
      <c r="G48" s="94">
        <f t="shared" si="3"/>
        <v>6.0301999999999998</v>
      </c>
      <c r="H48" s="95">
        <v>118</v>
      </c>
      <c r="I48" s="96" t="s">
        <v>49</v>
      </c>
      <c r="J48" s="70">
        <f t="shared" si="4"/>
        <v>1.18E-2</v>
      </c>
      <c r="K48" s="95">
        <v>47</v>
      </c>
      <c r="L48" s="96" t="s">
        <v>49</v>
      </c>
      <c r="M48" s="70">
        <f t="shared" si="0"/>
        <v>4.7000000000000002E-3</v>
      </c>
      <c r="N48" s="95">
        <v>35</v>
      </c>
      <c r="O48" s="96" t="s">
        <v>49</v>
      </c>
      <c r="P48" s="70">
        <f t="shared" si="1"/>
        <v>3.5000000000000005E-3</v>
      </c>
    </row>
    <row r="49" spans="2:16">
      <c r="B49" s="95">
        <v>32.5</v>
      </c>
      <c r="C49" s="96" t="s">
        <v>48</v>
      </c>
      <c r="D49" s="82">
        <f t="shared" si="2"/>
        <v>1.3655462184873949E-4</v>
      </c>
      <c r="E49" s="97">
        <v>0.46850000000000003</v>
      </c>
      <c r="F49" s="98">
        <v>5.7409999999999997</v>
      </c>
      <c r="G49" s="94">
        <f t="shared" si="3"/>
        <v>6.2094999999999994</v>
      </c>
      <c r="H49" s="95">
        <v>123</v>
      </c>
      <c r="I49" s="96" t="s">
        <v>49</v>
      </c>
      <c r="J49" s="70">
        <f t="shared" si="4"/>
        <v>1.23E-2</v>
      </c>
      <c r="K49" s="95">
        <v>49</v>
      </c>
      <c r="L49" s="96" t="s">
        <v>49</v>
      </c>
      <c r="M49" s="70">
        <f t="shared" si="0"/>
        <v>4.8999999999999998E-3</v>
      </c>
      <c r="N49" s="95">
        <v>36</v>
      </c>
      <c r="O49" s="96" t="s">
        <v>49</v>
      </c>
      <c r="P49" s="70">
        <f t="shared" si="1"/>
        <v>3.5999999999999999E-3</v>
      </c>
    </row>
    <row r="50" spans="2:16">
      <c r="B50" s="95">
        <v>35</v>
      </c>
      <c r="C50" s="96" t="s">
        <v>48</v>
      </c>
      <c r="D50" s="82">
        <f t="shared" si="2"/>
        <v>1.4705882352941178E-4</v>
      </c>
      <c r="E50" s="97">
        <v>0.48620000000000002</v>
      </c>
      <c r="F50" s="98">
        <v>5.8920000000000003</v>
      </c>
      <c r="G50" s="94">
        <f t="shared" si="3"/>
        <v>6.3782000000000005</v>
      </c>
      <c r="H50" s="95">
        <v>128</v>
      </c>
      <c r="I50" s="96" t="s">
        <v>49</v>
      </c>
      <c r="J50" s="70">
        <f t="shared" si="4"/>
        <v>1.2800000000000001E-2</v>
      </c>
      <c r="K50" s="95">
        <v>51</v>
      </c>
      <c r="L50" s="96" t="s">
        <v>49</v>
      </c>
      <c r="M50" s="70">
        <f t="shared" si="0"/>
        <v>5.0999999999999995E-3</v>
      </c>
      <c r="N50" s="95">
        <v>38</v>
      </c>
      <c r="O50" s="96" t="s">
        <v>49</v>
      </c>
      <c r="P50" s="70">
        <f t="shared" si="1"/>
        <v>3.8E-3</v>
      </c>
    </row>
    <row r="51" spans="2:16">
      <c r="B51" s="95">
        <v>37.5</v>
      </c>
      <c r="C51" s="96" t="s">
        <v>48</v>
      </c>
      <c r="D51" s="82">
        <f t="shared" si="2"/>
        <v>1.5756302521008402E-4</v>
      </c>
      <c r="E51" s="97">
        <v>0.50329999999999997</v>
      </c>
      <c r="F51" s="98">
        <v>6.032</v>
      </c>
      <c r="G51" s="94">
        <f t="shared" si="3"/>
        <v>6.5353000000000003</v>
      </c>
      <c r="H51" s="95">
        <v>133</v>
      </c>
      <c r="I51" s="96" t="s">
        <v>49</v>
      </c>
      <c r="J51" s="70">
        <f t="shared" si="4"/>
        <v>1.3300000000000001E-2</v>
      </c>
      <c r="K51" s="95">
        <v>53</v>
      </c>
      <c r="L51" s="96" t="s">
        <v>49</v>
      </c>
      <c r="M51" s="70">
        <f t="shared" si="0"/>
        <v>5.3E-3</v>
      </c>
      <c r="N51" s="95">
        <v>39</v>
      </c>
      <c r="O51" s="96" t="s">
        <v>49</v>
      </c>
      <c r="P51" s="70">
        <f t="shared" si="1"/>
        <v>3.8999999999999998E-3</v>
      </c>
    </row>
    <row r="52" spans="2:16">
      <c r="B52" s="95">
        <v>40</v>
      </c>
      <c r="C52" s="96" t="s">
        <v>48</v>
      </c>
      <c r="D52" s="82">
        <f t="shared" si="2"/>
        <v>1.6806722689075631E-4</v>
      </c>
      <c r="E52" s="97">
        <v>0.51980000000000004</v>
      </c>
      <c r="F52" s="98">
        <v>6.165</v>
      </c>
      <c r="G52" s="94">
        <f t="shared" si="3"/>
        <v>6.6848000000000001</v>
      </c>
      <c r="H52" s="95">
        <v>138</v>
      </c>
      <c r="I52" s="96" t="s">
        <v>49</v>
      </c>
      <c r="J52" s="70">
        <f t="shared" si="4"/>
        <v>1.3800000000000002E-2</v>
      </c>
      <c r="K52" s="95">
        <v>54</v>
      </c>
      <c r="L52" s="96" t="s">
        <v>49</v>
      </c>
      <c r="M52" s="70">
        <f t="shared" si="0"/>
        <v>5.4000000000000003E-3</v>
      </c>
      <c r="N52" s="95">
        <v>40</v>
      </c>
      <c r="O52" s="96" t="s">
        <v>49</v>
      </c>
      <c r="P52" s="70">
        <f t="shared" si="1"/>
        <v>4.0000000000000001E-3</v>
      </c>
    </row>
    <row r="53" spans="2:16">
      <c r="B53" s="95">
        <v>45</v>
      </c>
      <c r="C53" s="96" t="s">
        <v>48</v>
      </c>
      <c r="D53" s="82">
        <f t="shared" si="2"/>
        <v>1.8907563025210084E-4</v>
      </c>
      <c r="E53" s="97">
        <v>0.55130000000000001</v>
      </c>
      <c r="F53" s="98">
        <v>6.4080000000000004</v>
      </c>
      <c r="G53" s="94">
        <f t="shared" si="3"/>
        <v>6.9593000000000007</v>
      </c>
      <c r="H53" s="95">
        <v>148</v>
      </c>
      <c r="I53" s="96" t="s">
        <v>49</v>
      </c>
      <c r="J53" s="70">
        <f t="shared" si="4"/>
        <v>1.4799999999999999E-2</v>
      </c>
      <c r="K53" s="95">
        <v>57</v>
      </c>
      <c r="L53" s="96" t="s">
        <v>49</v>
      </c>
      <c r="M53" s="70">
        <f t="shared" si="0"/>
        <v>5.7000000000000002E-3</v>
      </c>
      <c r="N53" s="95">
        <v>43</v>
      </c>
      <c r="O53" s="96" t="s">
        <v>49</v>
      </c>
      <c r="P53" s="70">
        <f t="shared" si="1"/>
        <v>4.3E-3</v>
      </c>
    </row>
    <row r="54" spans="2:16">
      <c r="B54" s="95">
        <v>50</v>
      </c>
      <c r="C54" s="96" t="s">
        <v>48</v>
      </c>
      <c r="D54" s="82">
        <f t="shared" si="2"/>
        <v>2.1008403361344539E-4</v>
      </c>
      <c r="E54" s="97">
        <v>0.58120000000000005</v>
      </c>
      <c r="F54" s="98">
        <v>6.6260000000000003</v>
      </c>
      <c r="G54" s="94">
        <f t="shared" si="3"/>
        <v>7.2072000000000003</v>
      </c>
      <c r="H54" s="95">
        <v>157</v>
      </c>
      <c r="I54" s="96" t="s">
        <v>49</v>
      </c>
      <c r="J54" s="70">
        <f t="shared" si="4"/>
        <v>1.5699999999999999E-2</v>
      </c>
      <c r="K54" s="95">
        <v>60</v>
      </c>
      <c r="L54" s="96" t="s">
        <v>49</v>
      </c>
      <c r="M54" s="70">
        <f t="shared" si="0"/>
        <v>6.0000000000000001E-3</v>
      </c>
      <c r="N54" s="95">
        <v>45</v>
      </c>
      <c r="O54" s="96" t="s">
        <v>49</v>
      </c>
      <c r="P54" s="70">
        <f t="shared" si="1"/>
        <v>4.4999999999999997E-3</v>
      </c>
    </row>
    <row r="55" spans="2:16">
      <c r="B55" s="95">
        <v>55</v>
      </c>
      <c r="C55" s="96" t="s">
        <v>48</v>
      </c>
      <c r="D55" s="82">
        <f t="shared" si="2"/>
        <v>2.3109243697478992E-4</v>
      </c>
      <c r="E55" s="97">
        <v>0.60950000000000004</v>
      </c>
      <c r="F55" s="98">
        <v>6.8250000000000002</v>
      </c>
      <c r="G55" s="94">
        <f t="shared" si="3"/>
        <v>7.4344999999999999</v>
      </c>
      <c r="H55" s="95">
        <v>166</v>
      </c>
      <c r="I55" s="96" t="s">
        <v>49</v>
      </c>
      <c r="J55" s="70">
        <f t="shared" si="4"/>
        <v>1.66E-2</v>
      </c>
      <c r="K55" s="95">
        <v>63</v>
      </c>
      <c r="L55" s="96" t="s">
        <v>49</v>
      </c>
      <c r="M55" s="70">
        <f t="shared" si="0"/>
        <v>6.3E-3</v>
      </c>
      <c r="N55" s="95">
        <v>48</v>
      </c>
      <c r="O55" s="96" t="s">
        <v>49</v>
      </c>
      <c r="P55" s="70">
        <f t="shared" si="1"/>
        <v>4.8000000000000004E-3</v>
      </c>
    </row>
    <row r="56" spans="2:16">
      <c r="B56" s="95">
        <v>60</v>
      </c>
      <c r="C56" s="96" t="s">
        <v>48</v>
      </c>
      <c r="D56" s="82">
        <f t="shared" si="2"/>
        <v>2.5210084033613445E-4</v>
      </c>
      <c r="E56" s="97">
        <v>0.63660000000000005</v>
      </c>
      <c r="F56" s="98">
        <v>7.0049999999999999</v>
      </c>
      <c r="G56" s="94">
        <f t="shared" si="3"/>
        <v>7.6416000000000004</v>
      </c>
      <c r="H56" s="95">
        <v>175</v>
      </c>
      <c r="I56" s="96" t="s">
        <v>49</v>
      </c>
      <c r="J56" s="70">
        <f t="shared" si="4"/>
        <v>1.7499999999999998E-2</v>
      </c>
      <c r="K56" s="95">
        <v>66</v>
      </c>
      <c r="L56" s="96" t="s">
        <v>49</v>
      </c>
      <c r="M56" s="70">
        <f t="shared" si="0"/>
        <v>6.6E-3</v>
      </c>
      <c r="N56" s="95">
        <v>50</v>
      </c>
      <c r="O56" s="96" t="s">
        <v>49</v>
      </c>
      <c r="P56" s="70">
        <f t="shared" si="1"/>
        <v>5.0000000000000001E-3</v>
      </c>
    </row>
    <row r="57" spans="2:16">
      <c r="B57" s="95">
        <v>65</v>
      </c>
      <c r="C57" s="96" t="s">
        <v>48</v>
      </c>
      <c r="D57" s="82">
        <f t="shared" si="2"/>
        <v>2.7310924369747898E-4</v>
      </c>
      <c r="E57" s="97">
        <v>0.66259999999999997</v>
      </c>
      <c r="F57" s="98">
        <v>7.1710000000000003</v>
      </c>
      <c r="G57" s="94">
        <f t="shared" si="3"/>
        <v>7.8336000000000006</v>
      </c>
      <c r="H57" s="95">
        <v>183</v>
      </c>
      <c r="I57" s="96" t="s">
        <v>49</v>
      </c>
      <c r="J57" s="70">
        <f t="shared" si="4"/>
        <v>1.83E-2</v>
      </c>
      <c r="K57" s="95">
        <v>69</v>
      </c>
      <c r="L57" s="96" t="s">
        <v>49</v>
      </c>
      <c r="M57" s="70">
        <f t="shared" si="0"/>
        <v>6.9000000000000008E-3</v>
      </c>
      <c r="N57" s="95">
        <v>52</v>
      </c>
      <c r="O57" s="96" t="s">
        <v>49</v>
      </c>
      <c r="P57" s="70">
        <f t="shared" si="1"/>
        <v>5.1999999999999998E-3</v>
      </c>
    </row>
    <row r="58" spans="2:16">
      <c r="B58" s="95">
        <v>70</v>
      </c>
      <c r="C58" s="96" t="s">
        <v>48</v>
      </c>
      <c r="D58" s="82">
        <f t="shared" si="2"/>
        <v>2.9411764705882356E-4</v>
      </c>
      <c r="E58" s="97">
        <v>0.68759999999999999</v>
      </c>
      <c r="F58" s="98">
        <v>7.3250000000000002</v>
      </c>
      <c r="G58" s="94">
        <f t="shared" si="3"/>
        <v>8.0126000000000008</v>
      </c>
      <c r="H58" s="95">
        <v>191</v>
      </c>
      <c r="I58" s="96" t="s">
        <v>49</v>
      </c>
      <c r="J58" s="70">
        <f t="shared" si="4"/>
        <v>1.9099999999999999E-2</v>
      </c>
      <c r="K58" s="95">
        <v>72</v>
      </c>
      <c r="L58" s="96" t="s">
        <v>49</v>
      </c>
      <c r="M58" s="70">
        <f t="shared" si="0"/>
        <v>7.1999999999999998E-3</v>
      </c>
      <c r="N58" s="95">
        <v>54</v>
      </c>
      <c r="O58" s="96" t="s">
        <v>49</v>
      </c>
      <c r="P58" s="70">
        <f t="shared" si="1"/>
        <v>5.4000000000000003E-3</v>
      </c>
    </row>
    <row r="59" spans="2:16">
      <c r="B59" s="95">
        <v>80</v>
      </c>
      <c r="C59" s="96" t="s">
        <v>48</v>
      </c>
      <c r="D59" s="82">
        <f t="shared" si="2"/>
        <v>3.3613445378151261E-4</v>
      </c>
      <c r="E59" s="97">
        <v>0.73509999999999998</v>
      </c>
      <c r="F59" s="98">
        <v>7.5990000000000002</v>
      </c>
      <c r="G59" s="94">
        <f t="shared" si="3"/>
        <v>8.3340999999999994</v>
      </c>
      <c r="H59" s="95">
        <v>208</v>
      </c>
      <c r="I59" s="96" t="s">
        <v>49</v>
      </c>
      <c r="J59" s="70">
        <f t="shared" si="4"/>
        <v>2.0799999999999999E-2</v>
      </c>
      <c r="K59" s="95">
        <v>77</v>
      </c>
      <c r="L59" s="96" t="s">
        <v>49</v>
      </c>
      <c r="M59" s="70">
        <f t="shared" si="0"/>
        <v>7.7000000000000002E-3</v>
      </c>
      <c r="N59" s="95">
        <v>58</v>
      </c>
      <c r="O59" s="96" t="s">
        <v>49</v>
      </c>
      <c r="P59" s="70">
        <f t="shared" si="1"/>
        <v>5.8000000000000005E-3</v>
      </c>
    </row>
    <row r="60" spans="2:16">
      <c r="B60" s="95">
        <v>90</v>
      </c>
      <c r="C60" s="96" t="s">
        <v>48</v>
      </c>
      <c r="D60" s="82">
        <f t="shared" si="2"/>
        <v>3.7815126050420167E-4</v>
      </c>
      <c r="E60" s="97">
        <v>0.77969999999999995</v>
      </c>
      <c r="F60" s="98">
        <v>7.8369999999999997</v>
      </c>
      <c r="G60" s="94">
        <f t="shared" si="3"/>
        <v>8.6166999999999998</v>
      </c>
      <c r="H60" s="95">
        <v>223</v>
      </c>
      <c r="I60" s="96" t="s">
        <v>49</v>
      </c>
      <c r="J60" s="70">
        <f t="shared" si="4"/>
        <v>2.23E-2</v>
      </c>
      <c r="K60" s="95">
        <v>81</v>
      </c>
      <c r="L60" s="96" t="s">
        <v>49</v>
      </c>
      <c r="M60" s="70">
        <f t="shared" si="0"/>
        <v>8.0999999999999996E-3</v>
      </c>
      <c r="N60" s="95">
        <v>62</v>
      </c>
      <c r="O60" s="96" t="s">
        <v>49</v>
      </c>
      <c r="P60" s="70">
        <f t="shared" si="1"/>
        <v>6.1999999999999998E-3</v>
      </c>
    </row>
    <row r="61" spans="2:16">
      <c r="B61" s="95">
        <v>100</v>
      </c>
      <c r="C61" s="96" t="s">
        <v>48</v>
      </c>
      <c r="D61" s="82">
        <f t="shared" si="2"/>
        <v>4.2016806722689078E-4</v>
      </c>
      <c r="E61" s="97">
        <v>0.82189999999999996</v>
      </c>
      <c r="F61" s="98">
        <v>8.048</v>
      </c>
      <c r="G61" s="94">
        <f t="shared" si="3"/>
        <v>8.8698999999999995</v>
      </c>
      <c r="H61" s="95">
        <v>239</v>
      </c>
      <c r="I61" s="96" t="s">
        <v>49</v>
      </c>
      <c r="J61" s="70">
        <f t="shared" si="4"/>
        <v>2.3899999999999998E-2</v>
      </c>
      <c r="K61" s="95">
        <v>86</v>
      </c>
      <c r="L61" s="96" t="s">
        <v>49</v>
      </c>
      <c r="M61" s="70">
        <f t="shared" si="0"/>
        <v>8.6E-3</v>
      </c>
      <c r="N61" s="95">
        <v>66</v>
      </c>
      <c r="O61" s="96" t="s">
        <v>49</v>
      </c>
      <c r="P61" s="70">
        <f t="shared" si="1"/>
        <v>6.6E-3</v>
      </c>
    </row>
    <row r="62" spans="2:16">
      <c r="B62" s="95">
        <v>110</v>
      </c>
      <c r="C62" s="96" t="s">
        <v>48</v>
      </c>
      <c r="D62" s="82">
        <f t="shared" si="2"/>
        <v>4.6218487394957984E-4</v>
      </c>
      <c r="E62" s="97">
        <v>0.86199999999999999</v>
      </c>
      <c r="F62" s="98">
        <v>8.234</v>
      </c>
      <c r="G62" s="94">
        <f t="shared" si="3"/>
        <v>9.0960000000000001</v>
      </c>
      <c r="H62" s="95">
        <v>254</v>
      </c>
      <c r="I62" s="96" t="s">
        <v>49</v>
      </c>
      <c r="J62" s="70">
        <f t="shared" si="4"/>
        <v>2.5399999999999999E-2</v>
      </c>
      <c r="K62" s="95">
        <v>91</v>
      </c>
      <c r="L62" s="96" t="s">
        <v>49</v>
      </c>
      <c r="M62" s="70">
        <f t="shared" si="0"/>
        <v>9.1000000000000004E-3</v>
      </c>
      <c r="N62" s="95">
        <v>69</v>
      </c>
      <c r="O62" s="96" t="s">
        <v>49</v>
      </c>
      <c r="P62" s="70">
        <f t="shared" si="1"/>
        <v>6.9000000000000008E-3</v>
      </c>
    </row>
    <row r="63" spans="2:16">
      <c r="B63" s="95">
        <v>120</v>
      </c>
      <c r="C63" s="96" t="s">
        <v>48</v>
      </c>
      <c r="D63" s="82">
        <f t="shared" si="2"/>
        <v>5.0420168067226889E-4</v>
      </c>
      <c r="E63" s="97">
        <v>0.90029999999999999</v>
      </c>
      <c r="F63" s="98">
        <v>8.4019999999999992</v>
      </c>
      <c r="G63" s="94">
        <f t="shared" si="3"/>
        <v>9.3022999999999989</v>
      </c>
      <c r="H63" s="95">
        <v>268</v>
      </c>
      <c r="I63" s="96" t="s">
        <v>49</v>
      </c>
      <c r="J63" s="70">
        <f t="shared" si="4"/>
        <v>2.6800000000000001E-2</v>
      </c>
      <c r="K63" s="95">
        <v>95</v>
      </c>
      <c r="L63" s="96" t="s">
        <v>49</v>
      </c>
      <c r="M63" s="70">
        <f t="shared" si="0"/>
        <v>9.4999999999999998E-3</v>
      </c>
      <c r="N63" s="95">
        <v>73</v>
      </c>
      <c r="O63" s="96" t="s">
        <v>49</v>
      </c>
      <c r="P63" s="70">
        <f t="shared" si="1"/>
        <v>7.2999999999999992E-3</v>
      </c>
    </row>
    <row r="64" spans="2:16">
      <c r="B64" s="95">
        <v>130</v>
      </c>
      <c r="C64" s="96" t="s">
        <v>48</v>
      </c>
      <c r="D64" s="82">
        <f t="shared" si="2"/>
        <v>5.4621848739495795E-4</v>
      </c>
      <c r="E64" s="97">
        <v>0.93710000000000004</v>
      </c>
      <c r="F64" s="98">
        <v>8.5530000000000008</v>
      </c>
      <c r="G64" s="94">
        <f t="shared" si="3"/>
        <v>9.4901000000000018</v>
      </c>
      <c r="H64" s="95">
        <v>283</v>
      </c>
      <c r="I64" s="96" t="s">
        <v>49</v>
      </c>
      <c r="J64" s="70">
        <f t="shared" si="4"/>
        <v>2.8299999999999999E-2</v>
      </c>
      <c r="K64" s="95">
        <v>99</v>
      </c>
      <c r="L64" s="96" t="s">
        <v>49</v>
      </c>
      <c r="M64" s="70">
        <f t="shared" si="0"/>
        <v>9.9000000000000008E-3</v>
      </c>
      <c r="N64" s="95">
        <v>76</v>
      </c>
      <c r="O64" s="96" t="s">
        <v>49</v>
      </c>
      <c r="P64" s="70">
        <f t="shared" si="1"/>
        <v>7.6E-3</v>
      </c>
    </row>
    <row r="65" spans="2:16">
      <c r="B65" s="95">
        <v>140</v>
      </c>
      <c r="C65" s="96" t="s">
        <v>48</v>
      </c>
      <c r="D65" s="82">
        <f t="shared" si="2"/>
        <v>5.8823529411764712E-4</v>
      </c>
      <c r="E65" s="97">
        <v>0.97250000000000003</v>
      </c>
      <c r="F65" s="98">
        <v>8.6890000000000001</v>
      </c>
      <c r="G65" s="94">
        <f t="shared" si="3"/>
        <v>9.6615000000000002</v>
      </c>
      <c r="H65" s="95">
        <v>297</v>
      </c>
      <c r="I65" s="96" t="s">
        <v>49</v>
      </c>
      <c r="J65" s="70">
        <f t="shared" si="4"/>
        <v>2.9699999999999997E-2</v>
      </c>
      <c r="K65" s="95">
        <v>104</v>
      </c>
      <c r="L65" s="96" t="s">
        <v>49</v>
      </c>
      <c r="M65" s="70">
        <f t="shared" si="0"/>
        <v>1.04E-2</v>
      </c>
      <c r="N65" s="95">
        <v>80</v>
      </c>
      <c r="O65" s="96" t="s">
        <v>49</v>
      </c>
      <c r="P65" s="70">
        <f t="shared" si="1"/>
        <v>8.0000000000000002E-3</v>
      </c>
    </row>
    <row r="66" spans="2:16">
      <c r="B66" s="95">
        <v>150</v>
      </c>
      <c r="C66" s="96" t="s">
        <v>48</v>
      </c>
      <c r="D66" s="82">
        <f t="shared" si="2"/>
        <v>6.3025210084033606E-4</v>
      </c>
      <c r="E66" s="97">
        <v>1.0069999999999999</v>
      </c>
      <c r="F66" s="98">
        <v>8.8140000000000001</v>
      </c>
      <c r="G66" s="94">
        <f t="shared" si="3"/>
        <v>9.8209999999999997</v>
      </c>
      <c r="H66" s="95">
        <v>311</v>
      </c>
      <c r="I66" s="96" t="s">
        <v>49</v>
      </c>
      <c r="J66" s="70">
        <f t="shared" si="4"/>
        <v>3.1099999999999999E-2</v>
      </c>
      <c r="K66" s="95">
        <v>108</v>
      </c>
      <c r="L66" s="96" t="s">
        <v>49</v>
      </c>
      <c r="M66" s="70">
        <f t="shared" si="0"/>
        <v>1.0800000000000001E-2</v>
      </c>
      <c r="N66" s="95">
        <v>83</v>
      </c>
      <c r="O66" s="96" t="s">
        <v>49</v>
      </c>
      <c r="P66" s="70">
        <f t="shared" si="1"/>
        <v>8.3000000000000001E-3</v>
      </c>
    </row>
    <row r="67" spans="2:16">
      <c r="B67" s="95">
        <v>160</v>
      </c>
      <c r="C67" s="96" t="s">
        <v>48</v>
      </c>
      <c r="D67" s="82">
        <f t="shared" si="2"/>
        <v>6.7226890756302523E-4</v>
      </c>
      <c r="E67" s="97">
        <v>1.04</v>
      </c>
      <c r="F67" s="98">
        <v>8.9280000000000008</v>
      </c>
      <c r="G67" s="94">
        <f t="shared" si="3"/>
        <v>9.968</v>
      </c>
      <c r="H67" s="95">
        <v>325</v>
      </c>
      <c r="I67" s="96" t="s">
        <v>49</v>
      </c>
      <c r="J67" s="70">
        <f t="shared" si="4"/>
        <v>3.2500000000000001E-2</v>
      </c>
      <c r="K67" s="95">
        <v>112</v>
      </c>
      <c r="L67" s="96" t="s">
        <v>49</v>
      </c>
      <c r="M67" s="70">
        <f t="shared" si="0"/>
        <v>1.12E-2</v>
      </c>
      <c r="N67" s="95">
        <v>86</v>
      </c>
      <c r="O67" s="96" t="s">
        <v>49</v>
      </c>
      <c r="P67" s="70">
        <f t="shared" si="1"/>
        <v>8.6E-3</v>
      </c>
    </row>
    <row r="68" spans="2:16">
      <c r="B68" s="95">
        <v>170</v>
      </c>
      <c r="C68" s="96" t="s">
        <v>48</v>
      </c>
      <c r="D68" s="82">
        <f t="shared" si="2"/>
        <v>7.1428571428571429E-4</v>
      </c>
      <c r="E68" s="97">
        <v>1.0720000000000001</v>
      </c>
      <c r="F68" s="98">
        <v>9.032</v>
      </c>
      <c r="G68" s="94">
        <f t="shared" si="3"/>
        <v>10.103999999999999</v>
      </c>
      <c r="H68" s="95">
        <v>338</v>
      </c>
      <c r="I68" s="96" t="s">
        <v>49</v>
      </c>
      <c r="J68" s="70">
        <f t="shared" si="4"/>
        <v>3.3800000000000004E-2</v>
      </c>
      <c r="K68" s="95">
        <v>116</v>
      </c>
      <c r="L68" s="96" t="s">
        <v>49</v>
      </c>
      <c r="M68" s="70">
        <f t="shared" si="0"/>
        <v>1.1600000000000001E-2</v>
      </c>
      <c r="N68" s="95">
        <v>89</v>
      </c>
      <c r="O68" s="96" t="s">
        <v>49</v>
      </c>
      <c r="P68" s="70">
        <f t="shared" si="1"/>
        <v>8.8999999999999999E-3</v>
      </c>
    </row>
    <row r="69" spans="2:16">
      <c r="B69" s="95">
        <v>180</v>
      </c>
      <c r="C69" s="96" t="s">
        <v>48</v>
      </c>
      <c r="D69" s="82">
        <f t="shared" si="2"/>
        <v>7.5630252100840334E-4</v>
      </c>
      <c r="E69" s="97">
        <v>1.103</v>
      </c>
      <c r="F69" s="98">
        <v>9.1280000000000001</v>
      </c>
      <c r="G69" s="94">
        <f t="shared" si="3"/>
        <v>10.231</v>
      </c>
      <c r="H69" s="95">
        <v>352</v>
      </c>
      <c r="I69" s="96" t="s">
        <v>49</v>
      </c>
      <c r="J69" s="70">
        <f t="shared" si="4"/>
        <v>3.5199999999999995E-2</v>
      </c>
      <c r="K69" s="95">
        <v>119</v>
      </c>
      <c r="L69" s="96" t="s">
        <v>49</v>
      </c>
      <c r="M69" s="70">
        <f t="shared" si="0"/>
        <v>1.1899999999999999E-2</v>
      </c>
      <c r="N69" s="95">
        <v>92</v>
      </c>
      <c r="O69" s="96" t="s">
        <v>49</v>
      </c>
      <c r="P69" s="70">
        <f t="shared" si="1"/>
        <v>9.1999999999999998E-3</v>
      </c>
    </row>
    <row r="70" spans="2:16">
      <c r="B70" s="95">
        <v>200</v>
      </c>
      <c r="C70" s="96" t="s">
        <v>48</v>
      </c>
      <c r="D70" s="82">
        <f t="shared" si="2"/>
        <v>8.4033613445378156E-4</v>
      </c>
      <c r="E70" s="97">
        <v>1.1619999999999999</v>
      </c>
      <c r="F70" s="98">
        <v>9.298</v>
      </c>
      <c r="G70" s="94">
        <f t="shared" si="3"/>
        <v>10.46</v>
      </c>
      <c r="H70" s="95">
        <v>378</v>
      </c>
      <c r="I70" s="96" t="s">
        <v>49</v>
      </c>
      <c r="J70" s="70">
        <f t="shared" si="4"/>
        <v>3.78E-2</v>
      </c>
      <c r="K70" s="95">
        <v>127</v>
      </c>
      <c r="L70" s="96" t="s">
        <v>49</v>
      </c>
      <c r="M70" s="70">
        <f t="shared" si="0"/>
        <v>1.2699999999999999E-2</v>
      </c>
      <c r="N70" s="95">
        <v>98</v>
      </c>
      <c r="O70" s="96" t="s">
        <v>49</v>
      </c>
      <c r="P70" s="70">
        <f t="shared" si="1"/>
        <v>9.7999999999999997E-3</v>
      </c>
    </row>
    <row r="71" spans="2:16">
      <c r="B71" s="95">
        <v>225</v>
      </c>
      <c r="C71" s="96" t="s">
        <v>48</v>
      </c>
      <c r="D71" s="82">
        <f t="shared" si="2"/>
        <v>9.453781512605042E-4</v>
      </c>
      <c r="E71" s="97">
        <v>1.2330000000000001</v>
      </c>
      <c r="F71" s="98">
        <v>9.4770000000000003</v>
      </c>
      <c r="G71" s="94">
        <f t="shared" si="3"/>
        <v>10.71</v>
      </c>
      <c r="H71" s="95">
        <v>411</v>
      </c>
      <c r="I71" s="96" t="s">
        <v>49</v>
      </c>
      <c r="J71" s="70">
        <f t="shared" si="4"/>
        <v>4.1099999999999998E-2</v>
      </c>
      <c r="K71" s="95">
        <v>136</v>
      </c>
      <c r="L71" s="96" t="s">
        <v>49</v>
      </c>
      <c r="M71" s="70">
        <f t="shared" si="0"/>
        <v>1.3600000000000001E-2</v>
      </c>
      <c r="N71" s="95">
        <v>106</v>
      </c>
      <c r="O71" s="96" t="s">
        <v>49</v>
      </c>
      <c r="P71" s="70">
        <f t="shared" si="1"/>
        <v>1.06E-2</v>
      </c>
    </row>
    <row r="72" spans="2:16">
      <c r="B72" s="95">
        <v>250</v>
      </c>
      <c r="C72" s="96" t="s">
        <v>48</v>
      </c>
      <c r="D72" s="82">
        <f t="shared" si="2"/>
        <v>1.0504201680672268E-3</v>
      </c>
      <c r="E72" s="97">
        <v>1.3</v>
      </c>
      <c r="F72" s="98">
        <v>9.6259999999999994</v>
      </c>
      <c r="G72" s="94">
        <f t="shared" si="3"/>
        <v>10.926</v>
      </c>
      <c r="H72" s="95">
        <v>442</v>
      </c>
      <c r="I72" s="96" t="s">
        <v>49</v>
      </c>
      <c r="J72" s="70">
        <f t="shared" si="4"/>
        <v>4.4200000000000003E-2</v>
      </c>
      <c r="K72" s="95">
        <v>145</v>
      </c>
      <c r="L72" s="96" t="s">
        <v>49</v>
      </c>
      <c r="M72" s="70">
        <f t="shared" si="0"/>
        <v>1.4499999999999999E-2</v>
      </c>
      <c r="N72" s="95">
        <v>113</v>
      </c>
      <c r="O72" s="96" t="s">
        <v>49</v>
      </c>
      <c r="P72" s="70">
        <f t="shared" si="1"/>
        <v>1.1300000000000001E-2</v>
      </c>
    </row>
    <row r="73" spans="2:16">
      <c r="B73" s="95">
        <v>275</v>
      </c>
      <c r="C73" s="96" t="s">
        <v>48</v>
      </c>
      <c r="D73" s="82">
        <f t="shared" si="2"/>
        <v>1.1554621848739496E-3</v>
      </c>
      <c r="E73" s="97">
        <v>1.363</v>
      </c>
      <c r="F73" s="98">
        <v>9.7509999999999994</v>
      </c>
      <c r="G73" s="94">
        <f t="shared" si="3"/>
        <v>11.113999999999999</v>
      </c>
      <c r="H73" s="95">
        <v>474</v>
      </c>
      <c r="I73" s="96" t="s">
        <v>49</v>
      </c>
      <c r="J73" s="70">
        <f t="shared" si="4"/>
        <v>4.7399999999999998E-2</v>
      </c>
      <c r="K73" s="95">
        <v>154</v>
      </c>
      <c r="L73" s="96" t="s">
        <v>49</v>
      </c>
      <c r="M73" s="70">
        <f t="shared" si="0"/>
        <v>1.54E-2</v>
      </c>
      <c r="N73" s="95">
        <v>120</v>
      </c>
      <c r="O73" s="96" t="s">
        <v>49</v>
      </c>
      <c r="P73" s="70">
        <f t="shared" si="1"/>
        <v>1.2E-2</v>
      </c>
    </row>
    <row r="74" spans="2:16">
      <c r="B74" s="95">
        <v>300</v>
      </c>
      <c r="C74" s="96" t="s">
        <v>48</v>
      </c>
      <c r="D74" s="82">
        <f t="shared" si="2"/>
        <v>1.2605042016806721E-3</v>
      </c>
      <c r="E74" s="97">
        <v>1.4239999999999999</v>
      </c>
      <c r="F74" s="98">
        <v>9.8559999999999999</v>
      </c>
      <c r="G74" s="94">
        <f t="shared" si="3"/>
        <v>11.28</v>
      </c>
      <c r="H74" s="95">
        <v>505</v>
      </c>
      <c r="I74" s="96" t="s">
        <v>49</v>
      </c>
      <c r="J74" s="70">
        <f t="shared" si="4"/>
        <v>5.0500000000000003E-2</v>
      </c>
      <c r="K74" s="95">
        <v>163</v>
      </c>
      <c r="L74" s="96" t="s">
        <v>49</v>
      </c>
      <c r="M74" s="70">
        <f t="shared" si="0"/>
        <v>1.6300000000000002E-2</v>
      </c>
      <c r="N74" s="95">
        <v>127</v>
      </c>
      <c r="O74" s="96" t="s">
        <v>49</v>
      </c>
      <c r="P74" s="70">
        <f t="shared" si="1"/>
        <v>1.2699999999999999E-2</v>
      </c>
    </row>
    <row r="75" spans="2:16">
      <c r="B75" s="95">
        <v>325</v>
      </c>
      <c r="C75" s="96" t="s">
        <v>48</v>
      </c>
      <c r="D75" s="82">
        <f t="shared" si="2"/>
        <v>1.3655462184873951E-3</v>
      </c>
      <c r="E75" s="97">
        <v>1.482</v>
      </c>
      <c r="F75" s="98">
        <v>9.9450000000000003</v>
      </c>
      <c r="G75" s="94">
        <f t="shared" si="3"/>
        <v>11.427</v>
      </c>
      <c r="H75" s="95">
        <v>536</v>
      </c>
      <c r="I75" s="96" t="s">
        <v>49</v>
      </c>
      <c r="J75" s="70">
        <f t="shared" si="4"/>
        <v>5.3600000000000002E-2</v>
      </c>
      <c r="K75" s="95">
        <v>171</v>
      </c>
      <c r="L75" s="96" t="s">
        <v>49</v>
      </c>
      <c r="M75" s="70">
        <f t="shared" si="0"/>
        <v>1.7100000000000001E-2</v>
      </c>
      <c r="N75" s="95">
        <v>133</v>
      </c>
      <c r="O75" s="96" t="s">
        <v>49</v>
      </c>
      <c r="P75" s="70">
        <f t="shared" si="1"/>
        <v>1.3300000000000001E-2</v>
      </c>
    </row>
    <row r="76" spans="2:16">
      <c r="B76" s="95">
        <v>350</v>
      </c>
      <c r="C76" s="96" t="s">
        <v>48</v>
      </c>
      <c r="D76" s="82">
        <f t="shared" si="2"/>
        <v>1.4705882352941176E-3</v>
      </c>
      <c r="E76" s="97">
        <v>1.538</v>
      </c>
      <c r="F76" s="98">
        <v>10.02</v>
      </c>
      <c r="G76" s="94">
        <f t="shared" si="3"/>
        <v>11.558</v>
      </c>
      <c r="H76" s="95">
        <v>566</v>
      </c>
      <c r="I76" s="96" t="s">
        <v>49</v>
      </c>
      <c r="J76" s="70">
        <f t="shared" si="4"/>
        <v>5.6599999999999998E-2</v>
      </c>
      <c r="K76" s="95">
        <v>179</v>
      </c>
      <c r="L76" s="96" t="s">
        <v>49</v>
      </c>
      <c r="M76" s="70">
        <f t="shared" si="0"/>
        <v>1.7899999999999999E-2</v>
      </c>
      <c r="N76" s="95">
        <v>140</v>
      </c>
      <c r="O76" s="96" t="s">
        <v>49</v>
      </c>
      <c r="P76" s="70">
        <f t="shared" si="1"/>
        <v>1.4000000000000002E-2</v>
      </c>
    </row>
    <row r="77" spans="2:16">
      <c r="B77" s="95">
        <v>375</v>
      </c>
      <c r="C77" s="96" t="s">
        <v>48</v>
      </c>
      <c r="D77" s="82">
        <f t="shared" si="2"/>
        <v>1.5756302521008404E-3</v>
      </c>
      <c r="E77" s="97">
        <v>1.5920000000000001</v>
      </c>
      <c r="F77" s="98">
        <v>10.08</v>
      </c>
      <c r="G77" s="94">
        <f t="shared" si="3"/>
        <v>11.672000000000001</v>
      </c>
      <c r="H77" s="95">
        <v>596</v>
      </c>
      <c r="I77" s="96" t="s">
        <v>49</v>
      </c>
      <c r="J77" s="70">
        <f t="shared" si="4"/>
        <v>5.96E-2</v>
      </c>
      <c r="K77" s="95">
        <v>188</v>
      </c>
      <c r="L77" s="96" t="s">
        <v>49</v>
      </c>
      <c r="M77" s="70">
        <f t="shared" si="0"/>
        <v>1.8800000000000001E-2</v>
      </c>
      <c r="N77" s="95">
        <v>146</v>
      </c>
      <c r="O77" s="96" t="s">
        <v>49</v>
      </c>
      <c r="P77" s="70">
        <f t="shared" si="1"/>
        <v>1.4599999999999998E-2</v>
      </c>
    </row>
    <row r="78" spans="2:16">
      <c r="B78" s="95">
        <v>400</v>
      </c>
      <c r="C78" s="96" t="s">
        <v>48</v>
      </c>
      <c r="D78" s="82">
        <f t="shared" si="2"/>
        <v>1.6806722689075631E-3</v>
      </c>
      <c r="E78" s="97">
        <v>1.6439999999999999</v>
      </c>
      <c r="F78" s="98">
        <v>10.14</v>
      </c>
      <c r="G78" s="94">
        <f t="shared" si="3"/>
        <v>11.784000000000001</v>
      </c>
      <c r="H78" s="95">
        <v>626</v>
      </c>
      <c r="I78" s="96" t="s">
        <v>49</v>
      </c>
      <c r="J78" s="70">
        <f t="shared" si="4"/>
        <v>6.2600000000000003E-2</v>
      </c>
      <c r="K78" s="95">
        <v>196</v>
      </c>
      <c r="L78" s="96" t="s">
        <v>49</v>
      </c>
      <c r="M78" s="70">
        <f t="shared" si="0"/>
        <v>1.9599999999999999E-2</v>
      </c>
      <c r="N78" s="95">
        <v>153</v>
      </c>
      <c r="O78" s="96" t="s">
        <v>49</v>
      </c>
      <c r="P78" s="70">
        <f t="shared" si="1"/>
        <v>1.5299999999999999E-2</v>
      </c>
    </row>
    <row r="79" spans="2:16">
      <c r="B79" s="95">
        <v>450</v>
      </c>
      <c r="C79" s="96" t="s">
        <v>48</v>
      </c>
      <c r="D79" s="82">
        <f t="shared" si="2"/>
        <v>1.8907563025210084E-3</v>
      </c>
      <c r="E79" s="97">
        <v>1.7430000000000001</v>
      </c>
      <c r="F79" s="98">
        <v>10.220000000000001</v>
      </c>
      <c r="G79" s="94">
        <f t="shared" si="3"/>
        <v>11.963000000000001</v>
      </c>
      <c r="H79" s="95">
        <v>685</v>
      </c>
      <c r="I79" s="96" t="s">
        <v>49</v>
      </c>
      <c r="J79" s="70">
        <f t="shared" si="4"/>
        <v>6.8500000000000005E-2</v>
      </c>
      <c r="K79" s="95">
        <v>211</v>
      </c>
      <c r="L79" s="96" t="s">
        <v>49</v>
      </c>
      <c r="M79" s="70">
        <f t="shared" si="0"/>
        <v>2.1100000000000001E-2</v>
      </c>
      <c r="N79" s="95">
        <v>165</v>
      </c>
      <c r="O79" s="96" t="s">
        <v>49</v>
      </c>
      <c r="P79" s="70">
        <f t="shared" si="1"/>
        <v>1.6500000000000001E-2</v>
      </c>
    </row>
    <row r="80" spans="2:16">
      <c r="B80" s="95">
        <v>500</v>
      </c>
      <c r="C80" s="96" t="s">
        <v>48</v>
      </c>
      <c r="D80" s="82">
        <f t="shared" si="2"/>
        <v>2.1008403361344537E-3</v>
      </c>
      <c r="E80" s="97">
        <v>1.78</v>
      </c>
      <c r="F80" s="98">
        <v>10.28</v>
      </c>
      <c r="G80" s="94">
        <f t="shared" si="3"/>
        <v>12.059999999999999</v>
      </c>
      <c r="H80" s="95">
        <v>744</v>
      </c>
      <c r="I80" s="96" t="s">
        <v>49</v>
      </c>
      <c r="J80" s="70">
        <f t="shared" si="4"/>
        <v>7.4399999999999994E-2</v>
      </c>
      <c r="K80" s="95">
        <v>227</v>
      </c>
      <c r="L80" s="96" t="s">
        <v>49</v>
      </c>
      <c r="M80" s="70">
        <f t="shared" si="0"/>
        <v>2.2700000000000001E-2</v>
      </c>
      <c r="N80" s="95">
        <v>177</v>
      </c>
      <c r="O80" s="96" t="s">
        <v>49</v>
      </c>
      <c r="P80" s="70">
        <f t="shared" si="1"/>
        <v>1.77E-2</v>
      </c>
    </row>
    <row r="81" spans="2:16">
      <c r="B81" s="95">
        <v>550</v>
      </c>
      <c r="C81" s="96" t="s">
        <v>48</v>
      </c>
      <c r="D81" s="82">
        <f t="shared" si="2"/>
        <v>2.3109243697478992E-3</v>
      </c>
      <c r="E81" s="97">
        <v>1.796</v>
      </c>
      <c r="F81" s="98">
        <v>10.32</v>
      </c>
      <c r="G81" s="94">
        <f t="shared" si="3"/>
        <v>12.116</v>
      </c>
      <c r="H81" s="95">
        <v>803</v>
      </c>
      <c r="I81" s="96" t="s">
        <v>49</v>
      </c>
      <c r="J81" s="70">
        <f t="shared" si="4"/>
        <v>8.030000000000001E-2</v>
      </c>
      <c r="K81" s="95">
        <v>242</v>
      </c>
      <c r="L81" s="96" t="s">
        <v>49</v>
      </c>
      <c r="M81" s="70">
        <f t="shared" si="0"/>
        <v>2.4199999999999999E-2</v>
      </c>
      <c r="N81" s="95">
        <v>189</v>
      </c>
      <c r="O81" s="96" t="s">
        <v>49</v>
      </c>
      <c r="P81" s="70">
        <f t="shared" si="1"/>
        <v>1.89E-2</v>
      </c>
    </row>
    <row r="82" spans="2:16">
      <c r="B82" s="95">
        <v>600</v>
      </c>
      <c r="C82" s="96" t="s">
        <v>48</v>
      </c>
      <c r="D82" s="82">
        <f t="shared" si="2"/>
        <v>2.5210084033613443E-3</v>
      </c>
      <c r="E82" s="97">
        <v>1.8440000000000001</v>
      </c>
      <c r="F82" s="98">
        <v>10.34</v>
      </c>
      <c r="G82" s="94">
        <f t="shared" si="3"/>
        <v>12.183999999999999</v>
      </c>
      <c r="H82" s="95">
        <v>861</v>
      </c>
      <c r="I82" s="96" t="s">
        <v>49</v>
      </c>
      <c r="J82" s="70">
        <f t="shared" si="4"/>
        <v>8.6099999999999996E-2</v>
      </c>
      <c r="K82" s="95">
        <v>258</v>
      </c>
      <c r="L82" s="96" t="s">
        <v>49</v>
      </c>
      <c r="M82" s="70">
        <f t="shared" si="0"/>
        <v>2.58E-2</v>
      </c>
      <c r="N82" s="95">
        <v>201</v>
      </c>
      <c r="O82" s="96" t="s">
        <v>49</v>
      </c>
      <c r="P82" s="70">
        <f t="shared" si="1"/>
        <v>2.01E-2</v>
      </c>
    </row>
    <row r="83" spans="2:16">
      <c r="B83" s="95">
        <v>650</v>
      </c>
      <c r="C83" s="96" t="s">
        <v>48</v>
      </c>
      <c r="D83" s="82">
        <f t="shared" si="2"/>
        <v>2.7310924369747902E-3</v>
      </c>
      <c r="E83" s="97">
        <v>1.91</v>
      </c>
      <c r="F83" s="98">
        <v>10.34</v>
      </c>
      <c r="G83" s="94">
        <f t="shared" si="3"/>
        <v>12.25</v>
      </c>
      <c r="H83" s="95">
        <v>920</v>
      </c>
      <c r="I83" s="96" t="s">
        <v>49</v>
      </c>
      <c r="J83" s="70">
        <f t="shared" si="4"/>
        <v>9.1999999999999998E-2</v>
      </c>
      <c r="K83" s="95">
        <v>273</v>
      </c>
      <c r="L83" s="96" t="s">
        <v>49</v>
      </c>
      <c r="M83" s="70">
        <f t="shared" si="0"/>
        <v>2.7300000000000001E-2</v>
      </c>
      <c r="N83" s="95">
        <v>212</v>
      </c>
      <c r="O83" s="96" t="s">
        <v>49</v>
      </c>
      <c r="P83" s="70">
        <f t="shared" si="1"/>
        <v>2.12E-2</v>
      </c>
    </row>
    <row r="84" spans="2:16">
      <c r="B84" s="95">
        <v>700</v>
      </c>
      <c r="C84" s="96" t="s">
        <v>48</v>
      </c>
      <c r="D84" s="82">
        <f t="shared" si="2"/>
        <v>2.9411764705882353E-3</v>
      </c>
      <c r="E84" s="97">
        <v>1.986</v>
      </c>
      <c r="F84" s="98">
        <v>10.34</v>
      </c>
      <c r="G84" s="94">
        <f t="shared" si="3"/>
        <v>12.326000000000001</v>
      </c>
      <c r="H84" s="95">
        <v>978</v>
      </c>
      <c r="I84" s="96" t="s">
        <v>49</v>
      </c>
      <c r="J84" s="70">
        <f t="shared" si="4"/>
        <v>9.7799999999999998E-2</v>
      </c>
      <c r="K84" s="95">
        <v>288</v>
      </c>
      <c r="L84" s="96" t="s">
        <v>49</v>
      </c>
      <c r="M84" s="70">
        <f t="shared" ref="M84:M147" si="5">K84/1000/10</f>
        <v>2.8799999999999999E-2</v>
      </c>
      <c r="N84" s="95">
        <v>224</v>
      </c>
      <c r="O84" s="96" t="s">
        <v>49</v>
      </c>
      <c r="P84" s="70">
        <f t="shared" ref="P84:P142" si="6">N84/1000/10</f>
        <v>2.24E-2</v>
      </c>
    </row>
    <row r="85" spans="2:16">
      <c r="B85" s="95">
        <v>800</v>
      </c>
      <c r="C85" s="96" t="s">
        <v>48</v>
      </c>
      <c r="D85" s="82">
        <f t="shared" ref="D85:D86" si="7">B85/1000/$C$5</f>
        <v>3.3613445378151263E-3</v>
      </c>
      <c r="E85" s="97">
        <v>2.1589999999999998</v>
      </c>
      <c r="F85" s="98">
        <v>10.31</v>
      </c>
      <c r="G85" s="94">
        <f t="shared" ref="G85:G148" si="8">E85+F85</f>
        <v>12.469000000000001</v>
      </c>
      <c r="H85" s="95">
        <v>1094</v>
      </c>
      <c r="I85" s="96" t="s">
        <v>49</v>
      </c>
      <c r="J85" s="70">
        <f t="shared" ref="J85:J111" si="9">H85/1000/10</f>
        <v>0.10940000000000001</v>
      </c>
      <c r="K85" s="95">
        <v>317</v>
      </c>
      <c r="L85" s="96" t="s">
        <v>49</v>
      </c>
      <c r="M85" s="70">
        <f t="shared" si="5"/>
        <v>3.1699999999999999E-2</v>
      </c>
      <c r="N85" s="95">
        <v>246</v>
      </c>
      <c r="O85" s="96" t="s">
        <v>49</v>
      </c>
      <c r="P85" s="70">
        <f t="shared" si="6"/>
        <v>2.46E-2</v>
      </c>
    </row>
    <row r="86" spans="2:16">
      <c r="B86" s="95">
        <v>900</v>
      </c>
      <c r="C86" s="96" t="s">
        <v>48</v>
      </c>
      <c r="D86" s="82">
        <f t="shared" si="7"/>
        <v>3.7815126050420168E-3</v>
      </c>
      <c r="E86" s="97">
        <v>2.3380000000000001</v>
      </c>
      <c r="F86" s="98">
        <v>10.26</v>
      </c>
      <c r="G86" s="94">
        <f t="shared" si="8"/>
        <v>12.597999999999999</v>
      </c>
      <c r="H86" s="95">
        <v>1208</v>
      </c>
      <c r="I86" s="96" t="s">
        <v>49</v>
      </c>
      <c r="J86" s="70">
        <f t="shared" si="9"/>
        <v>0.12079999999999999</v>
      </c>
      <c r="K86" s="95">
        <v>346</v>
      </c>
      <c r="L86" s="96" t="s">
        <v>49</v>
      </c>
      <c r="M86" s="70">
        <f t="shared" si="5"/>
        <v>3.4599999999999999E-2</v>
      </c>
      <c r="N86" s="95">
        <v>268</v>
      </c>
      <c r="O86" s="96" t="s">
        <v>49</v>
      </c>
      <c r="P86" s="70">
        <f t="shared" si="6"/>
        <v>2.6800000000000001E-2</v>
      </c>
    </row>
    <row r="87" spans="2:16">
      <c r="B87" s="95">
        <v>1</v>
      </c>
      <c r="C87" s="102" t="s">
        <v>50</v>
      </c>
      <c r="D87" s="82">
        <f t="shared" ref="D87:D150" si="10">B87/$C$5</f>
        <v>4.2016806722689074E-3</v>
      </c>
      <c r="E87" s="97">
        <v>2.5019999999999998</v>
      </c>
      <c r="F87" s="98">
        <v>10.19</v>
      </c>
      <c r="G87" s="94">
        <f t="shared" si="8"/>
        <v>12.692</v>
      </c>
      <c r="H87" s="95">
        <v>1323</v>
      </c>
      <c r="I87" s="96" t="s">
        <v>49</v>
      </c>
      <c r="J87" s="70">
        <f t="shared" si="9"/>
        <v>0.1323</v>
      </c>
      <c r="K87" s="95">
        <v>374</v>
      </c>
      <c r="L87" s="96" t="s">
        <v>49</v>
      </c>
      <c r="M87" s="70">
        <f t="shared" si="5"/>
        <v>3.7400000000000003E-2</v>
      </c>
      <c r="N87" s="95">
        <v>290</v>
      </c>
      <c r="O87" s="96" t="s">
        <v>49</v>
      </c>
      <c r="P87" s="70">
        <f t="shared" si="6"/>
        <v>2.8999999999999998E-2</v>
      </c>
    </row>
    <row r="88" spans="2:16">
      <c r="B88" s="95">
        <v>1.1000000000000001</v>
      </c>
      <c r="C88" s="96" t="s">
        <v>50</v>
      </c>
      <c r="D88" s="82">
        <f t="shared" si="10"/>
        <v>4.6218487394957984E-3</v>
      </c>
      <c r="E88" s="97">
        <v>2.645</v>
      </c>
      <c r="F88" s="98">
        <v>10.119999999999999</v>
      </c>
      <c r="G88" s="94">
        <f t="shared" si="8"/>
        <v>12.764999999999999</v>
      </c>
      <c r="H88" s="95">
        <v>1437</v>
      </c>
      <c r="I88" s="96" t="s">
        <v>49</v>
      </c>
      <c r="J88" s="70">
        <f t="shared" si="9"/>
        <v>0.14369999999999999</v>
      </c>
      <c r="K88" s="95">
        <v>401</v>
      </c>
      <c r="L88" s="96" t="s">
        <v>49</v>
      </c>
      <c r="M88" s="70">
        <f t="shared" si="5"/>
        <v>4.0100000000000004E-2</v>
      </c>
      <c r="N88" s="95">
        <v>312</v>
      </c>
      <c r="O88" s="96" t="s">
        <v>49</v>
      </c>
      <c r="P88" s="70">
        <f t="shared" si="6"/>
        <v>3.1199999999999999E-2</v>
      </c>
    </row>
    <row r="89" spans="2:16">
      <c r="B89" s="95">
        <v>1.2</v>
      </c>
      <c r="C89" s="96" t="s">
        <v>50</v>
      </c>
      <c r="D89" s="70">
        <f t="shared" si="10"/>
        <v>5.0420168067226885E-3</v>
      </c>
      <c r="E89" s="97">
        <v>2.7690000000000001</v>
      </c>
      <c r="F89" s="98">
        <v>10.029999999999999</v>
      </c>
      <c r="G89" s="94">
        <f t="shared" si="8"/>
        <v>12.798999999999999</v>
      </c>
      <c r="H89" s="95">
        <v>1551</v>
      </c>
      <c r="I89" s="96" t="s">
        <v>49</v>
      </c>
      <c r="J89" s="70">
        <f t="shared" si="9"/>
        <v>0.15509999999999999</v>
      </c>
      <c r="K89" s="95">
        <v>428</v>
      </c>
      <c r="L89" s="96" t="s">
        <v>49</v>
      </c>
      <c r="M89" s="70">
        <f t="shared" si="5"/>
        <v>4.2799999999999998E-2</v>
      </c>
      <c r="N89" s="95">
        <v>333</v>
      </c>
      <c r="O89" s="96" t="s">
        <v>49</v>
      </c>
      <c r="P89" s="70">
        <f t="shared" si="6"/>
        <v>3.3300000000000003E-2</v>
      </c>
    </row>
    <row r="90" spans="2:16">
      <c r="B90" s="95">
        <v>1.3</v>
      </c>
      <c r="C90" s="96" t="s">
        <v>50</v>
      </c>
      <c r="D90" s="70">
        <f t="shared" si="10"/>
        <v>5.4621848739495804E-3</v>
      </c>
      <c r="E90" s="97">
        <v>2.8759999999999999</v>
      </c>
      <c r="F90" s="98">
        <v>9.9380000000000006</v>
      </c>
      <c r="G90" s="94">
        <f t="shared" si="8"/>
        <v>12.814</v>
      </c>
      <c r="H90" s="95">
        <v>1665</v>
      </c>
      <c r="I90" s="96" t="s">
        <v>49</v>
      </c>
      <c r="J90" s="70">
        <f t="shared" si="9"/>
        <v>0.16650000000000001</v>
      </c>
      <c r="K90" s="95">
        <v>455</v>
      </c>
      <c r="L90" s="96" t="s">
        <v>49</v>
      </c>
      <c r="M90" s="70">
        <f t="shared" si="5"/>
        <v>4.5499999999999999E-2</v>
      </c>
      <c r="N90" s="95">
        <v>353</v>
      </c>
      <c r="O90" s="96" t="s">
        <v>49</v>
      </c>
      <c r="P90" s="70">
        <f t="shared" si="6"/>
        <v>3.5299999999999998E-2</v>
      </c>
    </row>
    <row r="91" spans="2:16">
      <c r="B91" s="95">
        <v>1.4</v>
      </c>
      <c r="C91" s="96" t="s">
        <v>50</v>
      </c>
      <c r="D91" s="70">
        <f t="shared" si="10"/>
        <v>5.8823529411764705E-3</v>
      </c>
      <c r="E91" s="97">
        <v>2.9710000000000001</v>
      </c>
      <c r="F91" s="98">
        <v>9.843</v>
      </c>
      <c r="G91" s="94">
        <f t="shared" si="8"/>
        <v>12.814</v>
      </c>
      <c r="H91" s="95">
        <v>1779</v>
      </c>
      <c r="I91" s="96" t="s">
        <v>49</v>
      </c>
      <c r="J91" s="70">
        <f t="shared" si="9"/>
        <v>0.1779</v>
      </c>
      <c r="K91" s="95">
        <v>482</v>
      </c>
      <c r="L91" s="96" t="s">
        <v>49</v>
      </c>
      <c r="M91" s="70">
        <f t="shared" si="5"/>
        <v>4.82E-2</v>
      </c>
      <c r="N91" s="95">
        <v>374</v>
      </c>
      <c r="O91" s="96" t="s">
        <v>49</v>
      </c>
      <c r="P91" s="70">
        <f t="shared" si="6"/>
        <v>3.7400000000000003E-2</v>
      </c>
    </row>
    <row r="92" spans="2:16">
      <c r="B92" s="95">
        <v>1.5</v>
      </c>
      <c r="C92" s="96" t="s">
        <v>50</v>
      </c>
      <c r="D92" s="70">
        <f t="shared" si="10"/>
        <v>6.3025210084033615E-3</v>
      </c>
      <c r="E92" s="97">
        <v>3.0550000000000002</v>
      </c>
      <c r="F92" s="98">
        <v>9.7469999999999999</v>
      </c>
      <c r="G92" s="94">
        <f t="shared" si="8"/>
        <v>12.802</v>
      </c>
      <c r="H92" s="95">
        <v>1893</v>
      </c>
      <c r="I92" s="96" t="s">
        <v>49</v>
      </c>
      <c r="J92" s="70">
        <f t="shared" si="9"/>
        <v>0.1893</v>
      </c>
      <c r="K92" s="95">
        <v>508</v>
      </c>
      <c r="L92" s="96" t="s">
        <v>49</v>
      </c>
      <c r="M92" s="70">
        <f t="shared" si="5"/>
        <v>5.0799999999999998E-2</v>
      </c>
      <c r="N92" s="95">
        <v>394</v>
      </c>
      <c r="O92" s="96" t="s">
        <v>49</v>
      </c>
      <c r="P92" s="70">
        <f t="shared" si="6"/>
        <v>3.9400000000000004E-2</v>
      </c>
    </row>
    <row r="93" spans="2:16">
      <c r="B93" s="95">
        <v>1.6</v>
      </c>
      <c r="C93" s="96" t="s">
        <v>50</v>
      </c>
      <c r="D93" s="70">
        <f t="shared" si="10"/>
        <v>6.7226890756302525E-3</v>
      </c>
      <c r="E93" s="97">
        <v>3.1320000000000001</v>
      </c>
      <c r="F93" s="98">
        <v>9.6489999999999991</v>
      </c>
      <c r="G93" s="94">
        <f t="shared" si="8"/>
        <v>12.780999999999999</v>
      </c>
      <c r="H93" s="95">
        <v>2008</v>
      </c>
      <c r="I93" s="96" t="s">
        <v>49</v>
      </c>
      <c r="J93" s="70">
        <f t="shared" si="9"/>
        <v>0.20080000000000001</v>
      </c>
      <c r="K93" s="95">
        <v>534</v>
      </c>
      <c r="L93" s="96" t="s">
        <v>49</v>
      </c>
      <c r="M93" s="70">
        <f t="shared" si="5"/>
        <v>5.3400000000000003E-2</v>
      </c>
      <c r="N93" s="95">
        <v>415</v>
      </c>
      <c r="O93" s="96" t="s">
        <v>49</v>
      </c>
      <c r="P93" s="70">
        <f t="shared" si="6"/>
        <v>4.1499999999999995E-2</v>
      </c>
    </row>
    <row r="94" spans="2:16">
      <c r="B94" s="95">
        <v>1.7</v>
      </c>
      <c r="C94" s="96" t="s">
        <v>50</v>
      </c>
      <c r="D94" s="70">
        <f t="shared" si="10"/>
        <v>7.1428571428571426E-3</v>
      </c>
      <c r="E94" s="97">
        <v>3.2040000000000002</v>
      </c>
      <c r="F94" s="98">
        <v>9.5510000000000002</v>
      </c>
      <c r="G94" s="94">
        <f t="shared" si="8"/>
        <v>12.755000000000001</v>
      </c>
      <c r="H94" s="95">
        <v>2124</v>
      </c>
      <c r="I94" s="96" t="s">
        <v>49</v>
      </c>
      <c r="J94" s="70">
        <f t="shared" si="9"/>
        <v>0.21240000000000001</v>
      </c>
      <c r="K94" s="95">
        <v>560</v>
      </c>
      <c r="L94" s="96" t="s">
        <v>49</v>
      </c>
      <c r="M94" s="70">
        <f t="shared" si="5"/>
        <v>5.6000000000000008E-2</v>
      </c>
      <c r="N94" s="95">
        <v>435</v>
      </c>
      <c r="O94" s="96" t="s">
        <v>49</v>
      </c>
      <c r="P94" s="70">
        <f t="shared" si="6"/>
        <v>4.3499999999999997E-2</v>
      </c>
    </row>
    <row r="95" spans="2:16">
      <c r="B95" s="95">
        <v>1.8</v>
      </c>
      <c r="C95" s="96" t="s">
        <v>50</v>
      </c>
      <c r="D95" s="70">
        <f t="shared" si="10"/>
        <v>7.5630252100840336E-3</v>
      </c>
      <c r="E95" s="97">
        <v>3.2709999999999999</v>
      </c>
      <c r="F95" s="98">
        <v>9.4529999999999994</v>
      </c>
      <c r="G95" s="94">
        <f t="shared" si="8"/>
        <v>12.724</v>
      </c>
      <c r="H95" s="95">
        <v>2240</v>
      </c>
      <c r="I95" s="96" t="s">
        <v>49</v>
      </c>
      <c r="J95" s="70">
        <f t="shared" si="9"/>
        <v>0.22400000000000003</v>
      </c>
      <c r="K95" s="95">
        <v>586</v>
      </c>
      <c r="L95" s="96" t="s">
        <v>49</v>
      </c>
      <c r="M95" s="70">
        <f t="shared" si="5"/>
        <v>5.8599999999999999E-2</v>
      </c>
      <c r="N95" s="95">
        <v>455</v>
      </c>
      <c r="O95" s="96" t="s">
        <v>49</v>
      </c>
      <c r="P95" s="70">
        <f t="shared" si="6"/>
        <v>4.5499999999999999E-2</v>
      </c>
    </row>
    <row r="96" spans="2:16">
      <c r="B96" s="95">
        <v>2</v>
      </c>
      <c r="C96" s="96" t="s">
        <v>50</v>
      </c>
      <c r="D96" s="70">
        <f t="shared" si="10"/>
        <v>8.4033613445378148E-3</v>
      </c>
      <c r="E96" s="97">
        <v>3.399</v>
      </c>
      <c r="F96" s="98">
        <v>9.2590000000000003</v>
      </c>
      <c r="G96" s="94">
        <f t="shared" si="8"/>
        <v>12.658000000000001</v>
      </c>
      <c r="H96" s="95">
        <v>2473</v>
      </c>
      <c r="I96" s="96" t="s">
        <v>49</v>
      </c>
      <c r="J96" s="70">
        <f t="shared" si="9"/>
        <v>0.24729999999999999</v>
      </c>
      <c r="K96" s="95">
        <v>638</v>
      </c>
      <c r="L96" s="96" t="s">
        <v>49</v>
      </c>
      <c r="M96" s="70">
        <f t="shared" si="5"/>
        <v>6.3799999999999996E-2</v>
      </c>
      <c r="N96" s="95">
        <v>495</v>
      </c>
      <c r="O96" s="96" t="s">
        <v>49</v>
      </c>
      <c r="P96" s="70">
        <f t="shared" si="6"/>
        <v>4.9500000000000002E-2</v>
      </c>
    </row>
    <row r="97" spans="2:16">
      <c r="B97" s="95">
        <v>2.25</v>
      </c>
      <c r="C97" s="96" t="s">
        <v>50</v>
      </c>
      <c r="D97" s="70">
        <f t="shared" si="10"/>
        <v>9.4537815126050414E-3</v>
      </c>
      <c r="E97" s="97">
        <v>3.5529999999999999</v>
      </c>
      <c r="F97" s="98">
        <v>9.0229999999999997</v>
      </c>
      <c r="G97" s="94">
        <f t="shared" si="8"/>
        <v>12.576000000000001</v>
      </c>
      <c r="H97" s="95">
        <v>2768</v>
      </c>
      <c r="I97" s="96" t="s">
        <v>49</v>
      </c>
      <c r="J97" s="70">
        <f t="shared" si="9"/>
        <v>0.27679999999999999</v>
      </c>
      <c r="K97" s="95">
        <v>702</v>
      </c>
      <c r="L97" s="96" t="s">
        <v>49</v>
      </c>
      <c r="M97" s="70">
        <f t="shared" si="5"/>
        <v>7.0199999999999999E-2</v>
      </c>
      <c r="N97" s="95">
        <v>544</v>
      </c>
      <c r="O97" s="96" t="s">
        <v>49</v>
      </c>
      <c r="P97" s="70">
        <f t="shared" si="6"/>
        <v>5.4400000000000004E-2</v>
      </c>
    </row>
    <row r="98" spans="2:16">
      <c r="B98" s="95">
        <v>2.5</v>
      </c>
      <c r="C98" s="96" t="s">
        <v>50</v>
      </c>
      <c r="D98" s="70">
        <f t="shared" si="10"/>
        <v>1.050420168067227E-2</v>
      </c>
      <c r="E98" s="97">
        <v>3.706</v>
      </c>
      <c r="F98" s="98">
        <v>8.7959999999999994</v>
      </c>
      <c r="G98" s="94">
        <f t="shared" si="8"/>
        <v>12.501999999999999</v>
      </c>
      <c r="H98" s="95">
        <v>3065</v>
      </c>
      <c r="I98" s="96" t="s">
        <v>49</v>
      </c>
      <c r="J98" s="70">
        <f t="shared" si="9"/>
        <v>0.30649999999999999</v>
      </c>
      <c r="K98" s="95">
        <v>765</v>
      </c>
      <c r="L98" s="96" t="s">
        <v>49</v>
      </c>
      <c r="M98" s="70">
        <f t="shared" si="5"/>
        <v>7.6499999999999999E-2</v>
      </c>
      <c r="N98" s="95">
        <v>594</v>
      </c>
      <c r="O98" s="96" t="s">
        <v>49</v>
      </c>
      <c r="P98" s="70">
        <f t="shared" si="6"/>
        <v>5.9399999999999994E-2</v>
      </c>
    </row>
    <row r="99" spans="2:16">
      <c r="B99" s="95">
        <v>2.75</v>
      </c>
      <c r="C99" s="96" t="s">
        <v>50</v>
      </c>
      <c r="D99" s="70">
        <f t="shared" si="10"/>
        <v>1.1554621848739496E-2</v>
      </c>
      <c r="E99" s="97">
        <v>3.8610000000000002</v>
      </c>
      <c r="F99" s="98">
        <v>8.5790000000000006</v>
      </c>
      <c r="G99" s="94">
        <f t="shared" si="8"/>
        <v>12.440000000000001</v>
      </c>
      <c r="H99" s="95">
        <v>3366</v>
      </c>
      <c r="I99" s="96" t="s">
        <v>49</v>
      </c>
      <c r="J99" s="70">
        <f t="shared" si="9"/>
        <v>0.33660000000000001</v>
      </c>
      <c r="K99" s="95">
        <v>827</v>
      </c>
      <c r="L99" s="96" t="s">
        <v>49</v>
      </c>
      <c r="M99" s="70">
        <f t="shared" si="5"/>
        <v>8.2699999999999996E-2</v>
      </c>
      <c r="N99" s="95">
        <v>643</v>
      </c>
      <c r="O99" s="96" t="s">
        <v>49</v>
      </c>
      <c r="P99" s="70">
        <f t="shared" si="6"/>
        <v>6.4299999999999996E-2</v>
      </c>
    </row>
    <row r="100" spans="2:16">
      <c r="B100" s="95">
        <v>3</v>
      </c>
      <c r="C100" s="96" t="s">
        <v>50</v>
      </c>
      <c r="D100" s="70">
        <f t="shared" si="10"/>
        <v>1.2605042016806723E-2</v>
      </c>
      <c r="E100" s="97">
        <v>4.0179999999999998</v>
      </c>
      <c r="F100" s="98">
        <v>8.3719999999999999</v>
      </c>
      <c r="G100" s="94">
        <f t="shared" si="8"/>
        <v>12.39</v>
      </c>
      <c r="H100" s="95">
        <v>3668</v>
      </c>
      <c r="I100" s="96" t="s">
        <v>49</v>
      </c>
      <c r="J100" s="70">
        <f t="shared" si="9"/>
        <v>0.36680000000000001</v>
      </c>
      <c r="K100" s="95">
        <v>888</v>
      </c>
      <c r="L100" s="96" t="s">
        <v>49</v>
      </c>
      <c r="M100" s="70">
        <f t="shared" si="5"/>
        <v>8.8800000000000004E-2</v>
      </c>
      <c r="N100" s="95">
        <v>692</v>
      </c>
      <c r="O100" s="96" t="s">
        <v>49</v>
      </c>
      <c r="P100" s="70">
        <f t="shared" si="6"/>
        <v>6.9199999999999998E-2</v>
      </c>
    </row>
    <row r="101" spans="2:16">
      <c r="B101" s="95">
        <v>3.25</v>
      </c>
      <c r="C101" s="96" t="s">
        <v>50</v>
      </c>
      <c r="D101" s="70">
        <f t="shared" si="10"/>
        <v>1.365546218487395E-2</v>
      </c>
      <c r="E101" s="97">
        <v>4.1779999999999999</v>
      </c>
      <c r="F101" s="98">
        <v>8.1750000000000007</v>
      </c>
      <c r="G101" s="94">
        <f t="shared" si="8"/>
        <v>12.353000000000002</v>
      </c>
      <c r="H101" s="95">
        <v>3972</v>
      </c>
      <c r="I101" s="96" t="s">
        <v>49</v>
      </c>
      <c r="J101" s="70">
        <f t="shared" si="9"/>
        <v>0.3972</v>
      </c>
      <c r="K101" s="95">
        <v>949</v>
      </c>
      <c r="L101" s="96" t="s">
        <v>49</v>
      </c>
      <c r="M101" s="70">
        <f t="shared" si="5"/>
        <v>9.4899999999999998E-2</v>
      </c>
      <c r="N101" s="95">
        <v>740</v>
      </c>
      <c r="O101" s="96" t="s">
        <v>49</v>
      </c>
      <c r="P101" s="70">
        <f t="shared" si="6"/>
        <v>7.3999999999999996E-2</v>
      </c>
    </row>
    <row r="102" spans="2:16">
      <c r="B102" s="95">
        <v>3.5</v>
      </c>
      <c r="C102" s="96" t="s">
        <v>50</v>
      </c>
      <c r="D102" s="70">
        <f t="shared" si="10"/>
        <v>1.4705882352941176E-2</v>
      </c>
      <c r="E102" s="97">
        <v>4.3390000000000004</v>
      </c>
      <c r="F102" s="98">
        <v>7.9880000000000004</v>
      </c>
      <c r="G102" s="94">
        <f t="shared" si="8"/>
        <v>12.327000000000002</v>
      </c>
      <c r="H102" s="95">
        <v>4278</v>
      </c>
      <c r="I102" s="96" t="s">
        <v>49</v>
      </c>
      <c r="J102" s="70">
        <f t="shared" si="9"/>
        <v>0.42779999999999996</v>
      </c>
      <c r="K102" s="95">
        <v>1008</v>
      </c>
      <c r="L102" s="96" t="s">
        <v>49</v>
      </c>
      <c r="M102" s="70">
        <f t="shared" si="5"/>
        <v>0.1008</v>
      </c>
      <c r="N102" s="95">
        <v>789</v>
      </c>
      <c r="O102" s="96" t="s">
        <v>49</v>
      </c>
      <c r="P102" s="70">
        <f t="shared" si="6"/>
        <v>7.8899999999999998E-2</v>
      </c>
    </row>
    <row r="103" spans="2:16">
      <c r="B103" s="95">
        <v>3.75</v>
      </c>
      <c r="C103" s="96" t="s">
        <v>50</v>
      </c>
      <c r="D103" s="70">
        <f t="shared" si="10"/>
        <v>1.5756302521008403E-2</v>
      </c>
      <c r="E103" s="97">
        <v>4.5</v>
      </c>
      <c r="F103" s="98">
        <v>7.81</v>
      </c>
      <c r="G103" s="94">
        <f t="shared" si="8"/>
        <v>12.309999999999999</v>
      </c>
      <c r="H103" s="95">
        <v>4585</v>
      </c>
      <c r="I103" s="96" t="s">
        <v>49</v>
      </c>
      <c r="J103" s="70">
        <f t="shared" si="9"/>
        <v>0.45850000000000002</v>
      </c>
      <c r="K103" s="95">
        <v>1067</v>
      </c>
      <c r="L103" s="96" t="s">
        <v>49</v>
      </c>
      <c r="M103" s="70">
        <f t="shared" si="5"/>
        <v>0.10669999999999999</v>
      </c>
      <c r="N103" s="95">
        <v>838</v>
      </c>
      <c r="O103" s="96" t="s">
        <v>49</v>
      </c>
      <c r="P103" s="70">
        <f t="shared" si="6"/>
        <v>8.3799999999999999E-2</v>
      </c>
    </row>
    <row r="104" spans="2:16">
      <c r="B104" s="95">
        <v>4</v>
      </c>
      <c r="C104" s="96" t="s">
        <v>50</v>
      </c>
      <c r="D104" s="70">
        <f t="shared" si="10"/>
        <v>1.680672268907563E-2</v>
      </c>
      <c r="E104" s="97">
        <v>4.6609999999999996</v>
      </c>
      <c r="F104" s="98">
        <v>7.64</v>
      </c>
      <c r="G104" s="94">
        <f t="shared" si="8"/>
        <v>12.300999999999998</v>
      </c>
      <c r="H104" s="95">
        <v>4893</v>
      </c>
      <c r="I104" s="96" t="s">
        <v>49</v>
      </c>
      <c r="J104" s="70">
        <f t="shared" si="9"/>
        <v>0.48929999999999996</v>
      </c>
      <c r="K104" s="95">
        <v>1124</v>
      </c>
      <c r="L104" s="96" t="s">
        <v>49</v>
      </c>
      <c r="M104" s="70">
        <f t="shared" si="5"/>
        <v>0.11240000000000001</v>
      </c>
      <c r="N104" s="95">
        <v>886</v>
      </c>
      <c r="O104" s="96" t="s">
        <v>49</v>
      </c>
      <c r="P104" s="70">
        <f t="shared" si="6"/>
        <v>8.8599999999999998E-2</v>
      </c>
    </row>
    <row r="105" spans="2:16">
      <c r="B105" s="95">
        <v>4.5</v>
      </c>
      <c r="C105" s="96" t="s">
        <v>50</v>
      </c>
      <c r="D105" s="70">
        <f t="shared" si="10"/>
        <v>1.8907563025210083E-2</v>
      </c>
      <c r="E105" s="97">
        <v>4.9779999999999998</v>
      </c>
      <c r="F105" s="98">
        <v>7.3250000000000002</v>
      </c>
      <c r="G105" s="94">
        <f t="shared" si="8"/>
        <v>12.303000000000001</v>
      </c>
      <c r="H105" s="95">
        <v>5511</v>
      </c>
      <c r="I105" s="96" t="s">
        <v>49</v>
      </c>
      <c r="J105" s="70">
        <f t="shared" si="9"/>
        <v>0.55110000000000003</v>
      </c>
      <c r="K105" s="95">
        <v>1237</v>
      </c>
      <c r="L105" s="96" t="s">
        <v>49</v>
      </c>
      <c r="M105" s="70">
        <f t="shared" si="5"/>
        <v>0.1237</v>
      </c>
      <c r="N105" s="95">
        <v>982</v>
      </c>
      <c r="O105" s="96" t="s">
        <v>49</v>
      </c>
      <c r="P105" s="70">
        <f t="shared" si="6"/>
        <v>9.8199999999999996E-2</v>
      </c>
    </row>
    <row r="106" spans="2:16">
      <c r="B106" s="95">
        <v>5</v>
      </c>
      <c r="C106" s="96" t="s">
        <v>50</v>
      </c>
      <c r="D106" s="70">
        <f t="shared" si="10"/>
        <v>2.100840336134454E-2</v>
      </c>
      <c r="E106" s="97">
        <v>5.2839999999999998</v>
      </c>
      <c r="F106" s="98">
        <v>7.0380000000000003</v>
      </c>
      <c r="G106" s="94">
        <f t="shared" si="8"/>
        <v>12.321999999999999</v>
      </c>
      <c r="H106" s="95">
        <v>6131</v>
      </c>
      <c r="I106" s="96" t="s">
        <v>49</v>
      </c>
      <c r="J106" s="70">
        <f t="shared" si="9"/>
        <v>0.61309999999999998</v>
      </c>
      <c r="K106" s="95">
        <v>1346</v>
      </c>
      <c r="L106" s="96" t="s">
        <v>49</v>
      </c>
      <c r="M106" s="70">
        <f t="shared" si="5"/>
        <v>0.1346</v>
      </c>
      <c r="N106" s="95">
        <v>1078</v>
      </c>
      <c r="O106" s="96" t="s">
        <v>49</v>
      </c>
      <c r="P106" s="70">
        <f t="shared" si="6"/>
        <v>0.10780000000000001</v>
      </c>
    </row>
    <row r="107" spans="2:16">
      <c r="B107" s="95">
        <v>5.5</v>
      </c>
      <c r="C107" s="96" t="s">
        <v>50</v>
      </c>
      <c r="D107" s="70">
        <f t="shared" si="10"/>
        <v>2.3109243697478993E-2</v>
      </c>
      <c r="E107" s="97">
        <v>5.5750000000000002</v>
      </c>
      <c r="F107" s="98">
        <v>6.7770000000000001</v>
      </c>
      <c r="G107" s="94">
        <f t="shared" si="8"/>
        <v>12.352</v>
      </c>
      <c r="H107" s="95">
        <v>6751</v>
      </c>
      <c r="I107" s="96" t="s">
        <v>49</v>
      </c>
      <c r="J107" s="70">
        <f t="shared" si="9"/>
        <v>0.67510000000000003</v>
      </c>
      <c r="K107" s="95">
        <v>1451</v>
      </c>
      <c r="L107" s="96" t="s">
        <v>49</v>
      </c>
      <c r="M107" s="70">
        <f t="shared" si="5"/>
        <v>0.14510000000000001</v>
      </c>
      <c r="N107" s="95">
        <v>1172</v>
      </c>
      <c r="O107" s="96" t="s">
        <v>49</v>
      </c>
      <c r="P107" s="70">
        <f t="shared" si="6"/>
        <v>0.1172</v>
      </c>
    </row>
    <row r="108" spans="2:16">
      <c r="B108" s="95">
        <v>6</v>
      </c>
      <c r="C108" s="96" t="s">
        <v>50</v>
      </c>
      <c r="D108" s="70">
        <f t="shared" si="10"/>
        <v>2.5210084033613446E-2</v>
      </c>
      <c r="E108" s="97">
        <v>5.8479999999999999</v>
      </c>
      <c r="F108" s="98">
        <v>6.5369999999999999</v>
      </c>
      <c r="G108" s="94">
        <f t="shared" si="8"/>
        <v>12.385</v>
      </c>
      <c r="H108" s="95">
        <v>7372</v>
      </c>
      <c r="I108" s="96" t="s">
        <v>49</v>
      </c>
      <c r="J108" s="70">
        <f t="shared" si="9"/>
        <v>0.73719999999999997</v>
      </c>
      <c r="K108" s="95">
        <v>1553</v>
      </c>
      <c r="L108" s="96" t="s">
        <v>49</v>
      </c>
      <c r="M108" s="70">
        <f t="shared" si="5"/>
        <v>0.15529999999999999</v>
      </c>
      <c r="N108" s="95">
        <v>1265</v>
      </c>
      <c r="O108" s="96" t="s">
        <v>49</v>
      </c>
      <c r="P108" s="70">
        <f t="shared" si="6"/>
        <v>0.1265</v>
      </c>
    </row>
    <row r="109" spans="2:16">
      <c r="B109" s="95">
        <v>6.5</v>
      </c>
      <c r="C109" s="96" t="s">
        <v>50</v>
      </c>
      <c r="D109" s="70">
        <f t="shared" si="10"/>
        <v>2.7310924369747899E-2</v>
      </c>
      <c r="E109" s="97">
        <v>6.1020000000000003</v>
      </c>
      <c r="F109" s="98">
        <v>6.3159999999999998</v>
      </c>
      <c r="G109" s="94">
        <f t="shared" si="8"/>
        <v>12.417999999999999</v>
      </c>
      <c r="H109" s="95">
        <v>7992</v>
      </c>
      <c r="I109" s="96" t="s">
        <v>49</v>
      </c>
      <c r="J109" s="70">
        <f t="shared" si="9"/>
        <v>0.79920000000000002</v>
      </c>
      <c r="K109" s="95">
        <v>1651</v>
      </c>
      <c r="L109" s="96" t="s">
        <v>49</v>
      </c>
      <c r="M109" s="70">
        <f t="shared" si="5"/>
        <v>0.1651</v>
      </c>
      <c r="N109" s="95">
        <v>1358</v>
      </c>
      <c r="O109" s="96" t="s">
        <v>49</v>
      </c>
      <c r="P109" s="70">
        <f t="shared" si="6"/>
        <v>0.1358</v>
      </c>
    </row>
    <row r="110" spans="2:16">
      <c r="B110" s="95">
        <v>7</v>
      </c>
      <c r="C110" s="96" t="s">
        <v>50</v>
      </c>
      <c r="D110" s="70">
        <f t="shared" si="10"/>
        <v>2.9411764705882353E-2</v>
      </c>
      <c r="E110" s="97">
        <v>6.3380000000000001</v>
      </c>
      <c r="F110" s="98">
        <v>6.1120000000000001</v>
      </c>
      <c r="G110" s="94">
        <f t="shared" si="8"/>
        <v>12.45</v>
      </c>
      <c r="H110" s="95">
        <v>8613</v>
      </c>
      <c r="I110" s="96" t="s">
        <v>49</v>
      </c>
      <c r="J110" s="70">
        <f t="shared" si="9"/>
        <v>0.86129999999999995</v>
      </c>
      <c r="K110" s="95">
        <v>1746</v>
      </c>
      <c r="L110" s="96" t="s">
        <v>49</v>
      </c>
      <c r="M110" s="70">
        <f t="shared" si="5"/>
        <v>0.17460000000000001</v>
      </c>
      <c r="N110" s="95">
        <v>1449</v>
      </c>
      <c r="O110" s="96" t="s">
        <v>49</v>
      </c>
      <c r="P110" s="70">
        <f t="shared" si="6"/>
        <v>0.1449</v>
      </c>
    </row>
    <row r="111" spans="2:16">
      <c r="B111" s="95">
        <v>8</v>
      </c>
      <c r="C111" s="96" t="s">
        <v>50</v>
      </c>
      <c r="D111" s="70">
        <f t="shared" si="10"/>
        <v>3.3613445378151259E-2</v>
      </c>
      <c r="E111" s="97">
        <v>6.7519999999999998</v>
      </c>
      <c r="F111" s="98">
        <v>5.7480000000000002</v>
      </c>
      <c r="G111" s="94">
        <f t="shared" si="8"/>
        <v>12.5</v>
      </c>
      <c r="H111" s="95">
        <v>9854</v>
      </c>
      <c r="I111" s="96" t="s">
        <v>49</v>
      </c>
      <c r="J111" s="70">
        <f t="shared" si="9"/>
        <v>0.98539999999999994</v>
      </c>
      <c r="K111" s="95">
        <v>1932</v>
      </c>
      <c r="L111" s="96" t="s">
        <v>49</v>
      </c>
      <c r="M111" s="70">
        <f t="shared" si="5"/>
        <v>0.19319999999999998</v>
      </c>
      <c r="N111" s="95">
        <v>1627</v>
      </c>
      <c r="O111" s="96" t="s">
        <v>49</v>
      </c>
      <c r="P111" s="70">
        <f t="shared" si="6"/>
        <v>0.16270000000000001</v>
      </c>
    </row>
    <row r="112" spans="2:16">
      <c r="B112" s="95">
        <v>9</v>
      </c>
      <c r="C112" s="96" t="s">
        <v>50</v>
      </c>
      <c r="D112" s="70">
        <f t="shared" si="10"/>
        <v>3.7815126050420166E-2</v>
      </c>
      <c r="E112" s="97">
        <v>7.0979999999999999</v>
      </c>
      <c r="F112" s="98">
        <v>5.431</v>
      </c>
      <c r="G112" s="94">
        <f t="shared" si="8"/>
        <v>12.529</v>
      </c>
      <c r="H112" s="95">
        <v>1.1100000000000001</v>
      </c>
      <c r="I112" s="102" t="s">
        <v>51</v>
      </c>
      <c r="J112" s="71">
        <f t="shared" ref="J112:J177" si="11">H112</f>
        <v>1.1100000000000001</v>
      </c>
      <c r="K112" s="95">
        <v>2108</v>
      </c>
      <c r="L112" s="96" t="s">
        <v>49</v>
      </c>
      <c r="M112" s="70">
        <f t="shared" si="5"/>
        <v>0.21080000000000002</v>
      </c>
      <c r="N112" s="95">
        <v>1802</v>
      </c>
      <c r="O112" s="96" t="s">
        <v>49</v>
      </c>
      <c r="P112" s="70">
        <f t="shared" si="6"/>
        <v>0.1802</v>
      </c>
    </row>
    <row r="113" spans="1:16">
      <c r="B113" s="95">
        <v>10</v>
      </c>
      <c r="C113" s="96" t="s">
        <v>50</v>
      </c>
      <c r="D113" s="70">
        <f t="shared" si="10"/>
        <v>4.2016806722689079E-2</v>
      </c>
      <c r="E113" s="97">
        <v>7.3849999999999998</v>
      </c>
      <c r="F113" s="98">
        <v>5.1529999999999996</v>
      </c>
      <c r="G113" s="94">
        <f t="shared" si="8"/>
        <v>12.538</v>
      </c>
      <c r="H113" s="95">
        <v>1.23</v>
      </c>
      <c r="I113" s="96" t="s">
        <v>51</v>
      </c>
      <c r="J113" s="71">
        <f t="shared" si="11"/>
        <v>1.23</v>
      </c>
      <c r="K113" s="95">
        <v>2275</v>
      </c>
      <c r="L113" s="96" t="s">
        <v>49</v>
      </c>
      <c r="M113" s="70">
        <f t="shared" si="5"/>
        <v>0.22749999999999998</v>
      </c>
      <c r="N113" s="95">
        <v>1973</v>
      </c>
      <c r="O113" s="96" t="s">
        <v>49</v>
      </c>
      <c r="P113" s="70">
        <f t="shared" si="6"/>
        <v>0.1973</v>
      </c>
    </row>
    <row r="114" spans="1:16">
      <c r="B114" s="95">
        <v>11</v>
      </c>
      <c r="C114" s="96" t="s">
        <v>50</v>
      </c>
      <c r="D114" s="70">
        <f t="shared" si="10"/>
        <v>4.6218487394957986E-2</v>
      </c>
      <c r="E114" s="97">
        <v>7.6239999999999997</v>
      </c>
      <c r="F114" s="98">
        <v>4.9059999999999997</v>
      </c>
      <c r="G114" s="94">
        <f t="shared" si="8"/>
        <v>12.53</v>
      </c>
      <c r="H114" s="95">
        <v>1.36</v>
      </c>
      <c r="I114" s="96" t="s">
        <v>51</v>
      </c>
      <c r="J114" s="71">
        <f t="shared" si="11"/>
        <v>1.36</v>
      </c>
      <c r="K114" s="95">
        <v>2436</v>
      </c>
      <c r="L114" s="96" t="s">
        <v>49</v>
      </c>
      <c r="M114" s="70">
        <f t="shared" si="5"/>
        <v>0.24359999999999998</v>
      </c>
      <c r="N114" s="95">
        <v>2140</v>
      </c>
      <c r="O114" s="96" t="s">
        <v>49</v>
      </c>
      <c r="P114" s="70">
        <f t="shared" si="6"/>
        <v>0.21400000000000002</v>
      </c>
    </row>
    <row r="115" spans="1:16">
      <c r="B115" s="95">
        <v>12</v>
      </c>
      <c r="C115" s="96" t="s">
        <v>50</v>
      </c>
      <c r="D115" s="70">
        <f t="shared" si="10"/>
        <v>5.0420168067226892E-2</v>
      </c>
      <c r="E115" s="97">
        <v>7.8239999999999998</v>
      </c>
      <c r="F115" s="98">
        <v>4.6859999999999999</v>
      </c>
      <c r="G115" s="94">
        <f t="shared" si="8"/>
        <v>12.51</v>
      </c>
      <c r="H115" s="95">
        <v>1.48</v>
      </c>
      <c r="I115" s="96" t="s">
        <v>51</v>
      </c>
      <c r="J115" s="71">
        <f t="shared" si="11"/>
        <v>1.48</v>
      </c>
      <c r="K115" s="95">
        <v>2591</v>
      </c>
      <c r="L115" s="96" t="s">
        <v>49</v>
      </c>
      <c r="M115" s="70">
        <f t="shared" si="5"/>
        <v>0.2591</v>
      </c>
      <c r="N115" s="95">
        <v>2305</v>
      </c>
      <c r="O115" s="96" t="s">
        <v>49</v>
      </c>
      <c r="P115" s="70">
        <f t="shared" si="6"/>
        <v>0.23050000000000001</v>
      </c>
    </row>
    <row r="116" spans="1:16">
      <c r="B116" s="95">
        <v>13</v>
      </c>
      <c r="C116" s="96" t="s">
        <v>50</v>
      </c>
      <c r="D116" s="70">
        <f t="shared" si="10"/>
        <v>5.4621848739495799E-2</v>
      </c>
      <c r="E116" s="97">
        <v>7.9950000000000001</v>
      </c>
      <c r="F116" s="98">
        <v>4.4870000000000001</v>
      </c>
      <c r="G116" s="94">
        <f t="shared" si="8"/>
        <v>12.481999999999999</v>
      </c>
      <c r="H116" s="95">
        <v>1.61</v>
      </c>
      <c r="I116" s="96" t="s">
        <v>51</v>
      </c>
      <c r="J116" s="71">
        <f t="shared" si="11"/>
        <v>1.61</v>
      </c>
      <c r="K116" s="95">
        <v>2742</v>
      </c>
      <c r="L116" s="96" t="s">
        <v>49</v>
      </c>
      <c r="M116" s="70">
        <f t="shared" si="5"/>
        <v>0.2742</v>
      </c>
      <c r="N116" s="95">
        <v>2466</v>
      </c>
      <c r="O116" s="96" t="s">
        <v>49</v>
      </c>
      <c r="P116" s="70">
        <f t="shared" si="6"/>
        <v>0.24660000000000001</v>
      </c>
    </row>
    <row r="117" spans="1:16">
      <c r="B117" s="95">
        <v>14</v>
      </c>
      <c r="C117" s="96" t="s">
        <v>50</v>
      </c>
      <c r="D117" s="70">
        <f t="shared" si="10"/>
        <v>5.8823529411764705E-2</v>
      </c>
      <c r="E117" s="97">
        <v>8.1430000000000007</v>
      </c>
      <c r="F117" s="98">
        <v>4.3079999999999998</v>
      </c>
      <c r="G117" s="94">
        <f t="shared" si="8"/>
        <v>12.451000000000001</v>
      </c>
      <c r="H117" s="95">
        <v>1.74</v>
      </c>
      <c r="I117" s="96" t="s">
        <v>51</v>
      </c>
      <c r="J117" s="71">
        <f t="shared" si="11"/>
        <v>1.74</v>
      </c>
      <c r="K117" s="95">
        <v>2887</v>
      </c>
      <c r="L117" s="96" t="s">
        <v>49</v>
      </c>
      <c r="M117" s="70">
        <f t="shared" si="5"/>
        <v>0.28870000000000001</v>
      </c>
      <c r="N117" s="95">
        <v>2625</v>
      </c>
      <c r="O117" s="96" t="s">
        <v>49</v>
      </c>
      <c r="P117" s="70">
        <f t="shared" si="6"/>
        <v>0.26250000000000001</v>
      </c>
    </row>
    <row r="118" spans="1:16">
      <c r="B118" s="95">
        <v>15</v>
      </c>
      <c r="C118" s="96" t="s">
        <v>50</v>
      </c>
      <c r="D118" s="70">
        <f t="shared" si="10"/>
        <v>6.3025210084033612E-2</v>
      </c>
      <c r="E118" s="97">
        <v>8.2759999999999998</v>
      </c>
      <c r="F118" s="98">
        <v>4.1440000000000001</v>
      </c>
      <c r="G118" s="94">
        <f t="shared" si="8"/>
        <v>12.42</v>
      </c>
      <c r="H118" s="95">
        <v>1.86</v>
      </c>
      <c r="I118" s="96" t="s">
        <v>51</v>
      </c>
      <c r="J118" s="71">
        <f t="shared" si="11"/>
        <v>1.86</v>
      </c>
      <c r="K118" s="95">
        <v>3029</v>
      </c>
      <c r="L118" s="96" t="s">
        <v>49</v>
      </c>
      <c r="M118" s="70">
        <f t="shared" si="5"/>
        <v>0.3029</v>
      </c>
      <c r="N118" s="95">
        <v>2782</v>
      </c>
      <c r="O118" s="96" t="s">
        <v>49</v>
      </c>
      <c r="P118" s="70">
        <f t="shared" si="6"/>
        <v>0.2782</v>
      </c>
    </row>
    <row r="119" spans="1:16">
      <c r="B119" s="95">
        <v>16</v>
      </c>
      <c r="C119" s="96" t="s">
        <v>50</v>
      </c>
      <c r="D119" s="70">
        <f t="shared" si="10"/>
        <v>6.7226890756302518E-2</v>
      </c>
      <c r="E119" s="97">
        <v>8.3989999999999991</v>
      </c>
      <c r="F119" s="98">
        <v>3.9940000000000002</v>
      </c>
      <c r="G119" s="94">
        <f t="shared" si="8"/>
        <v>12.392999999999999</v>
      </c>
      <c r="H119" s="95">
        <v>1.99</v>
      </c>
      <c r="I119" s="96" t="s">
        <v>51</v>
      </c>
      <c r="J119" s="71">
        <f t="shared" si="11"/>
        <v>1.99</v>
      </c>
      <c r="K119" s="95">
        <v>3168</v>
      </c>
      <c r="L119" s="96" t="s">
        <v>49</v>
      </c>
      <c r="M119" s="70">
        <f t="shared" si="5"/>
        <v>0.31680000000000003</v>
      </c>
      <c r="N119" s="95">
        <v>2937</v>
      </c>
      <c r="O119" s="96" t="s">
        <v>49</v>
      </c>
      <c r="P119" s="70">
        <f t="shared" si="6"/>
        <v>0.29369999999999996</v>
      </c>
    </row>
    <row r="120" spans="1:16">
      <c r="B120" s="95">
        <v>17</v>
      </c>
      <c r="C120" s="96" t="s">
        <v>50</v>
      </c>
      <c r="D120" s="70">
        <f t="shared" si="10"/>
        <v>7.1428571428571425E-2</v>
      </c>
      <c r="E120" s="97">
        <v>8.5169999999999995</v>
      </c>
      <c r="F120" s="98">
        <v>3.8570000000000002</v>
      </c>
      <c r="G120" s="94">
        <f t="shared" si="8"/>
        <v>12.373999999999999</v>
      </c>
      <c r="H120" s="95">
        <v>2.12</v>
      </c>
      <c r="I120" s="96" t="s">
        <v>51</v>
      </c>
      <c r="J120" s="71">
        <f t="shared" si="11"/>
        <v>2.12</v>
      </c>
      <c r="K120" s="95">
        <v>3303</v>
      </c>
      <c r="L120" s="96" t="s">
        <v>49</v>
      </c>
      <c r="M120" s="70">
        <f t="shared" si="5"/>
        <v>0.33029999999999998</v>
      </c>
      <c r="N120" s="95">
        <v>3090</v>
      </c>
      <c r="O120" s="96" t="s">
        <v>49</v>
      </c>
      <c r="P120" s="70">
        <f t="shared" si="6"/>
        <v>0.309</v>
      </c>
    </row>
    <row r="121" spans="1:16">
      <c r="B121" s="95">
        <v>18</v>
      </c>
      <c r="C121" s="96" t="s">
        <v>50</v>
      </c>
      <c r="D121" s="70">
        <f t="shared" si="10"/>
        <v>7.5630252100840331E-2</v>
      </c>
      <c r="E121" s="97">
        <v>8.6319999999999997</v>
      </c>
      <c r="F121" s="98">
        <v>3.73</v>
      </c>
      <c r="G121" s="94">
        <f t="shared" si="8"/>
        <v>12.362</v>
      </c>
      <c r="H121" s="95">
        <v>2.25</v>
      </c>
      <c r="I121" s="96" t="s">
        <v>51</v>
      </c>
      <c r="J121" s="71">
        <f t="shared" si="11"/>
        <v>2.25</v>
      </c>
      <c r="K121" s="95">
        <v>3435</v>
      </c>
      <c r="L121" s="96" t="s">
        <v>49</v>
      </c>
      <c r="M121" s="70">
        <f t="shared" si="5"/>
        <v>0.34350000000000003</v>
      </c>
      <c r="N121" s="95">
        <v>3241</v>
      </c>
      <c r="O121" s="96" t="s">
        <v>49</v>
      </c>
      <c r="P121" s="70">
        <f t="shared" si="6"/>
        <v>0.3241</v>
      </c>
    </row>
    <row r="122" spans="1:16">
      <c r="B122" s="95">
        <v>20</v>
      </c>
      <c r="C122" s="96" t="s">
        <v>50</v>
      </c>
      <c r="D122" s="70">
        <f t="shared" si="10"/>
        <v>8.4033613445378158E-2</v>
      </c>
      <c r="E122" s="97">
        <v>8.8670000000000009</v>
      </c>
      <c r="F122" s="98">
        <v>3.5030000000000001</v>
      </c>
      <c r="G122" s="94">
        <f t="shared" si="8"/>
        <v>12.370000000000001</v>
      </c>
      <c r="H122" s="95">
        <v>2.5099999999999998</v>
      </c>
      <c r="I122" s="96" t="s">
        <v>51</v>
      </c>
      <c r="J122" s="71">
        <f t="shared" si="11"/>
        <v>2.5099999999999998</v>
      </c>
      <c r="K122" s="95">
        <v>3697</v>
      </c>
      <c r="L122" s="96" t="s">
        <v>49</v>
      </c>
      <c r="M122" s="70">
        <f t="shared" si="5"/>
        <v>0.36970000000000003</v>
      </c>
      <c r="N122" s="95">
        <v>3538</v>
      </c>
      <c r="O122" s="96" t="s">
        <v>49</v>
      </c>
      <c r="P122" s="70">
        <f t="shared" si="6"/>
        <v>0.3538</v>
      </c>
    </row>
    <row r="123" spans="1:16">
      <c r="B123" s="95">
        <v>22.5</v>
      </c>
      <c r="C123" s="96" t="s">
        <v>50</v>
      </c>
      <c r="D123" s="70">
        <f t="shared" si="10"/>
        <v>9.4537815126050417E-2</v>
      </c>
      <c r="E123" s="97">
        <v>9.1880000000000006</v>
      </c>
      <c r="F123" s="98">
        <v>3.26</v>
      </c>
      <c r="G123" s="94">
        <f t="shared" si="8"/>
        <v>12.448</v>
      </c>
      <c r="H123" s="95">
        <v>2.83</v>
      </c>
      <c r="I123" s="96" t="s">
        <v>51</v>
      </c>
      <c r="J123" s="71">
        <f t="shared" si="11"/>
        <v>2.83</v>
      </c>
      <c r="K123" s="95">
        <v>4010</v>
      </c>
      <c r="L123" s="96" t="s">
        <v>49</v>
      </c>
      <c r="M123" s="70">
        <f t="shared" si="5"/>
        <v>0.40099999999999997</v>
      </c>
      <c r="N123" s="95">
        <v>3899</v>
      </c>
      <c r="O123" s="96" t="s">
        <v>49</v>
      </c>
      <c r="P123" s="70">
        <f t="shared" si="6"/>
        <v>0.38990000000000002</v>
      </c>
    </row>
    <row r="124" spans="1:16">
      <c r="B124" s="95">
        <v>25</v>
      </c>
      <c r="C124" s="96" t="s">
        <v>50</v>
      </c>
      <c r="D124" s="70">
        <f t="shared" si="10"/>
        <v>0.10504201680672269</v>
      </c>
      <c r="E124" s="97">
        <v>9.5540000000000003</v>
      </c>
      <c r="F124" s="98">
        <v>3.0539999999999998</v>
      </c>
      <c r="G124" s="94">
        <f t="shared" si="8"/>
        <v>12.608000000000001</v>
      </c>
      <c r="H124" s="95">
        <v>3.15</v>
      </c>
      <c r="I124" s="96" t="s">
        <v>51</v>
      </c>
      <c r="J124" s="71">
        <f t="shared" si="11"/>
        <v>3.15</v>
      </c>
      <c r="K124" s="95">
        <v>4302</v>
      </c>
      <c r="L124" s="96" t="s">
        <v>49</v>
      </c>
      <c r="M124" s="70">
        <f t="shared" si="5"/>
        <v>0.43019999999999997</v>
      </c>
      <c r="N124" s="95">
        <v>4248</v>
      </c>
      <c r="O124" s="96" t="s">
        <v>49</v>
      </c>
      <c r="P124" s="70">
        <f t="shared" si="6"/>
        <v>0.42480000000000001</v>
      </c>
    </row>
    <row r="125" spans="1:16">
      <c r="B125" s="72">
        <v>27.5</v>
      </c>
      <c r="C125" s="74" t="s">
        <v>50</v>
      </c>
      <c r="D125" s="70">
        <f t="shared" si="10"/>
        <v>0.11554621848739496</v>
      </c>
      <c r="E125" s="97">
        <v>9.9730000000000008</v>
      </c>
      <c r="F125" s="98">
        <v>2.875</v>
      </c>
      <c r="G125" s="94">
        <f t="shared" si="8"/>
        <v>12.848000000000001</v>
      </c>
      <c r="H125" s="95">
        <v>3.46</v>
      </c>
      <c r="I125" s="96" t="s">
        <v>51</v>
      </c>
      <c r="J125" s="71">
        <f t="shared" si="11"/>
        <v>3.46</v>
      </c>
      <c r="K125" s="95">
        <v>4572</v>
      </c>
      <c r="L125" s="96" t="s">
        <v>49</v>
      </c>
      <c r="M125" s="70">
        <f t="shared" si="5"/>
        <v>0.4572</v>
      </c>
      <c r="N125" s="95">
        <v>4583</v>
      </c>
      <c r="O125" s="96" t="s">
        <v>49</v>
      </c>
      <c r="P125" s="70">
        <f t="shared" si="6"/>
        <v>0.45830000000000004</v>
      </c>
    </row>
    <row r="126" spans="1:16">
      <c r="B126" s="72">
        <v>30</v>
      </c>
      <c r="C126" s="74" t="s">
        <v>50</v>
      </c>
      <c r="D126" s="70">
        <f t="shared" si="10"/>
        <v>0.12605042016806722</v>
      </c>
      <c r="E126" s="97">
        <v>10.44</v>
      </c>
      <c r="F126" s="98">
        <v>2.7189999999999999</v>
      </c>
      <c r="G126" s="94">
        <f t="shared" si="8"/>
        <v>13.158999999999999</v>
      </c>
      <c r="H126" s="72">
        <v>3.77</v>
      </c>
      <c r="I126" s="74" t="s">
        <v>51</v>
      </c>
      <c r="J126" s="71">
        <f t="shared" si="11"/>
        <v>3.77</v>
      </c>
      <c r="K126" s="72">
        <v>4823</v>
      </c>
      <c r="L126" s="74" t="s">
        <v>49</v>
      </c>
      <c r="M126" s="70">
        <f t="shared" si="5"/>
        <v>0.48230000000000006</v>
      </c>
      <c r="N126" s="72">
        <v>4904</v>
      </c>
      <c r="O126" s="74" t="s">
        <v>49</v>
      </c>
      <c r="P126" s="70">
        <f t="shared" si="6"/>
        <v>0.4904</v>
      </c>
    </row>
    <row r="127" spans="1:16">
      <c r="B127" s="72">
        <v>32.5</v>
      </c>
      <c r="C127" s="74" t="s">
        <v>50</v>
      </c>
      <c r="D127" s="70">
        <f t="shared" si="10"/>
        <v>0.13655462184873948</v>
      </c>
      <c r="E127" s="97">
        <v>10.97</v>
      </c>
      <c r="F127" s="98">
        <v>2.581</v>
      </c>
      <c r="G127" s="94">
        <f t="shared" si="8"/>
        <v>13.551</v>
      </c>
      <c r="H127" s="72">
        <v>4.07</v>
      </c>
      <c r="I127" s="74" t="s">
        <v>51</v>
      </c>
      <c r="J127" s="71">
        <f t="shared" si="11"/>
        <v>4.07</v>
      </c>
      <c r="K127" s="72">
        <v>5053</v>
      </c>
      <c r="L127" s="74" t="s">
        <v>49</v>
      </c>
      <c r="M127" s="70">
        <f t="shared" si="5"/>
        <v>0.50529999999999997</v>
      </c>
      <c r="N127" s="72">
        <v>5209</v>
      </c>
      <c r="O127" s="74" t="s">
        <v>49</v>
      </c>
      <c r="P127" s="70">
        <f t="shared" si="6"/>
        <v>0.52089999999999992</v>
      </c>
    </row>
    <row r="128" spans="1:16">
      <c r="A128" s="99"/>
      <c r="B128" s="95">
        <v>35</v>
      </c>
      <c r="C128" s="96" t="s">
        <v>50</v>
      </c>
      <c r="D128" s="70">
        <f t="shared" si="10"/>
        <v>0.14705882352941177</v>
      </c>
      <c r="E128" s="97">
        <v>11.53</v>
      </c>
      <c r="F128" s="98">
        <v>2.4580000000000002</v>
      </c>
      <c r="G128" s="94">
        <f t="shared" si="8"/>
        <v>13.988</v>
      </c>
      <c r="H128" s="95">
        <v>4.3600000000000003</v>
      </c>
      <c r="I128" s="96" t="s">
        <v>51</v>
      </c>
      <c r="J128" s="71">
        <f t="shared" si="11"/>
        <v>4.3600000000000003</v>
      </c>
      <c r="K128" s="72">
        <v>5263</v>
      </c>
      <c r="L128" s="74" t="s">
        <v>49</v>
      </c>
      <c r="M128" s="70">
        <f t="shared" si="5"/>
        <v>0.52629999999999999</v>
      </c>
      <c r="N128" s="72">
        <v>5499</v>
      </c>
      <c r="O128" s="74" t="s">
        <v>49</v>
      </c>
      <c r="P128" s="70">
        <f t="shared" si="6"/>
        <v>0.54989999999999994</v>
      </c>
    </row>
    <row r="129" spans="1:16">
      <c r="A129" s="99"/>
      <c r="B129" s="95">
        <v>37.5</v>
      </c>
      <c r="C129" s="96" t="s">
        <v>50</v>
      </c>
      <c r="D129" s="70">
        <f t="shared" si="10"/>
        <v>0.15756302521008403</v>
      </c>
      <c r="E129" s="97">
        <v>12.14</v>
      </c>
      <c r="F129" s="98">
        <v>2.3479999999999999</v>
      </c>
      <c r="G129" s="94">
        <f t="shared" si="8"/>
        <v>14.488</v>
      </c>
      <c r="H129" s="95">
        <v>4.6500000000000004</v>
      </c>
      <c r="I129" s="96" t="s">
        <v>51</v>
      </c>
      <c r="J129" s="71">
        <f t="shared" si="11"/>
        <v>4.6500000000000004</v>
      </c>
      <c r="K129" s="72">
        <v>5456</v>
      </c>
      <c r="L129" s="74" t="s">
        <v>49</v>
      </c>
      <c r="M129" s="70">
        <f t="shared" si="5"/>
        <v>0.54560000000000008</v>
      </c>
      <c r="N129" s="72">
        <v>5773</v>
      </c>
      <c r="O129" s="74" t="s">
        <v>49</v>
      </c>
      <c r="P129" s="70">
        <f t="shared" si="6"/>
        <v>0.57729999999999992</v>
      </c>
    </row>
    <row r="130" spans="1:16">
      <c r="A130" s="99"/>
      <c r="B130" s="95">
        <v>40</v>
      </c>
      <c r="C130" s="96" t="s">
        <v>50</v>
      </c>
      <c r="D130" s="70">
        <f t="shared" si="10"/>
        <v>0.16806722689075632</v>
      </c>
      <c r="E130" s="97">
        <v>12.78</v>
      </c>
      <c r="F130" s="98">
        <v>2.2480000000000002</v>
      </c>
      <c r="G130" s="94">
        <f t="shared" si="8"/>
        <v>15.027999999999999</v>
      </c>
      <c r="H130" s="95">
        <v>4.92</v>
      </c>
      <c r="I130" s="96" t="s">
        <v>51</v>
      </c>
      <c r="J130" s="71">
        <f t="shared" si="11"/>
        <v>4.92</v>
      </c>
      <c r="K130" s="72">
        <v>5632</v>
      </c>
      <c r="L130" s="74" t="s">
        <v>49</v>
      </c>
      <c r="M130" s="70">
        <f t="shared" si="5"/>
        <v>0.56319999999999992</v>
      </c>
      <c r="N130" s="72">
        <v>6032</v>
      </c>
      <c r="O130" s="74" t="s">
        <v>49</v>
      </c>
      <c r="P130" s="70">
        <f t="shared" si="6"/>
        <v>0.60319999999999996</v>
      </c>
    </row>
    <row r="131" spans="1:16">
      <c r="A131" s="99"/>
      <c r="B131" s="95">
        <v>45</v>
      </c>
      <c r="C131" s="96" t="s">
        <v>50</v>
      </c>
      <c r="D131" s="70">
        <f t="shared" si="10"/>
        <v>0.18907563025210083</v>
      </c>
      <c r="E131" s="97">
        <v>14.14</v>
      </c>
      <c r="F131" s="98">
        <v>2.0750000000000002</v>
      </c>
      <c r="G131" s="94">
        <f t="shared" si="8"/>
        <v>16.215</v>
      </c>
      <c r="H131" s="95">
        <v>5.44</v>
      </c>
      <c r="I131" s="96" t="s">
        <v>51</v>
      </c>
      <c r="J131" s="71">
        <f t="shared" si="11"/>
        <v>5.44</v>
      </c>
      <c r="K131" s="72">
        <v>5960</v>
      </c>
      <c r="L131" s="74" t="s">
        <v>49</v>
      </c>
      <c r="M131" s="70">
        <f t="shared" si="5"/>
        <v>0.59599999999999997</v>
      </c>
      <c r="N131" s="72">
        <v>6504</v>
      </c>
      <c r="O131" s="74" t="s">
        <v>49</v>
      </c>
      <c r="P131" s="70">
        <f t="shared" si="6"/>
        <v>0.65039999999999998</v>
      </c>
    </row>
    <row r="132" spans="1:16">
      <c r="A132" s="99"/>
      <c r="B132" s="95">
        <v>50</v>
      </c>
      <c r="C132" s="96" t="s">
        <v>50</v>
      </c>
      <c r="D132" s="70">
        <f t="shared" si="10"/>
        <v>0.21008403361344538</v>
      </c>
      <c r="E132" s="97">
        <v>15.58</v>
      </c>
      <c r="F132" s="98">
        <v>1.93</v>
      </c>
      <c r="G132" s="94">
        <f t="shared" si="8"/>
        <v>17.510000000000002</v>
      </c>
      <c r="H132" s="95">
        <v>5.92</v>
      </c>
      <c r="I132" s="96" t="s">
        <v>51</v>
      </c>
      <c r="J132" s="71">
        <f t="shared" si="11"/>
        <v>5.92</v>
      </c>
      <c r="K132" s="72">
        <v>6233</v>
      </c>
      <c r="L132" s="74" t="s">
        <v>49</v>
      </c>
      <c r="M132" s="70">
        <f t="shared" si="5"/>
        <v>0.62329999999999997</v>
      </c>
      <c r="N132" s="72">
        <v>6920</v>
      </c>
      <c r="O132" s="74" t="s">
        <v>49</v>
      </c>
      <c r="P132" s="70">
        <f t="shared" si="6"/>
        <v>0.69199999999999995</v>
      </c>
    </row>
    <row r="133" spans="1:16">
      <c r="A133" s="99"/>
      <c r="B133" s="95">
        <v>55</v>
      </c>
      <c r="C133" s="96" t="s">
        <v>50</v>
      </c>
      <c r="D133" s="70">
        <f t="shared" si="10"/>
        <v>0.23109243697478993</v>
      </c>
      <c r="E133" s="97">
        <v>17.059999999999999</v>
      </c>
      <c r="F133" s="98">
        <v>1.806</v>
      </c>
      <c r="G133" s="94">
        <f t="shared" si="8"/>
        <v>18.866</v>
      </c>
      <c r="H133" s="95">
        <v>6.37</v>
      </c>
      <c r="I133" s="96" t="s">
        <v>51</v>
      </c>
      <c r="J133" s="71">
        <f t="shared" si="11"/>
        <v>6.37</v>
      </c>
      <c r="K133" s="72">
        <v>6462</v>
      </c>
      <c r="L133" s="74" t="s">
        <v>49</v>
      </c>
      <c r="M133" s="70">
        <f t="shared" si="5"/>
        <v>0.6462</v>
      </c>
      <c r="N133" s="72">
        <v>7288</v>
      </c>
      <c r="O133" s="74" t="s">
        <v>49</v>
      </c>
      <c r="P133" s="70">
        <f t="shared" si="6"/>
        <v>0.7288</v>
      </c>
    </row>
    <row r="134" spans="1:16">
      <c r="A134" s="99"/>
      <c r="B134" s="95">
        <v>60</v>
      </c>
      <c r="C134" s="96" t="s">
        <v>50</v>
      </c>
      <c r="D134" s="70">
        <f t="shared" si="10"/>
        <v>0.25210084033613445</v>
      </c>
      <c r="E134" s="97">
        <v>18.55</v>
      </c>
      <c r="F134" s="98">
        <v>1.698</v>
      </c>
      <c r="G134" s="94">
        <f t="shared" si="8"/>
        <v>20.248000000000001</v>
      </c>
      <c r="H134" s="95">
        <v>6.79</v>
      </c>
      <c r="I134" s="96" t="s">
        <v>51</v>
      </c>
      <c r="J134" s="71">
        <f t="shared" si="11"/>
        <v>6.79</v>
      </c>
      <c r="K134" s="72">
        <v>6655</v>
      </c>
      <c r="L134" s="74" t="s">
        <v>49</v>
      </c>
      <c r="M134" s="70">
        <f t="shared" si="5"/>
        <v>0.66549999999999998</v>
      </c>
      <c r="N134" s="72">
        <v>7612</v>
      </c>
      <c r="O134" s="74" t="s">
        <v>49</v>
      </c>
      <c r="P134" s="70">
        <f t="shared" si="6"/>
        <v>0.76119999999999999</v>
      </c>
    </row>
    <row r="135" spans="1:16">
      <c r="A135" s="99"/>
      <c r="B135" s="95">
        <v>65</v>
      </c>
      <c r="C135" s="96" t="s">
        <v>50</v>
      </c>
      <c r="D135" s="70">
        <f t="shared" si="10"/>
        <v>0.27310924369747897</v>
      </c>
      <c r="E135" s="97">
        <v>20.04</v>
      </c>
      <c r="F135" s="98">
        <v>1.6040000000000001</v>
      </c>
      <c r="G135" s="94">
        <f t="shared" si="8"/>
        <v>21.643999999999998</v>
      </c>
      <c r="H135" s="95">
        <v>7.18</v>
      </c>
      <c r="I135" s="96" t="s">
        <v>51</v>
      </c>
      <c r="J135" s="71">
        <f t="shared" si="11"/>
        <v>7.18</v>
      </c>
      <c r="K135" s="72">
        <v>6820</v>
      </c>
      <c r="L135" s="74" t="s">
        <v>49</v>
      </c>
      <c r="M135" s="70">
        <f t="shared" si="5"/>
        <v>0.68200000000000005</v>
      </c>
      <c r="N135" s="72">
        <v>7901</v>
      </c>
      <c r="O135" s="74" t="s">
        <v>49</v>
      </c>
      <c r="P135" s="70">
        <f t="shared" si="6"/>
        <v>0.79010000000000002</v>
      </c>
    </row>
    <row r="136" spans="1:16">
      <c r="A136" s="99"/>
      <c r="B136" s="95">
        <v>70</v>
      </c>
      <c r="C136" s="96" t="s">
        <v>50</v>
      </c>
      <c r="D136" s="70">
        <f t="shared" si="10"/>
        <v>0.29411764705882354</v>
      </c>
      <c r="E136" s="97">
        <v>21.52</v>
      </c>
      <c r="F136" s="98">
        <v>1.5209999999999999</v>
      </c>
      <c r="G136" s="94">
        <f t="shared" si="8"/>
        <v>23.041</v>
      </c>
      <c r="H136" s="95">
        <v>7.54</v>
      </c>
      <c r="I136" s="96" t="s">
        <v>51</v>
      </c>
      <c r="J136" s="71">
        <f t="shared" si="11"/>
        <v>7.54</v>
      </c>
      <c r="K136" s="72">
        <v>6963</v>
      </c>
      <c r="L136" s="74" t="s">
        <v>49</v>
      </c>
      <c r="M136" s="70">
        <f t="shared" si="5"/>
        <v>0.69630000000000003</v>
      </c>
      <c r="N136" s="72">
        <v>8158</v>
      </c>
      <c r="O136" s="74" t="s">
        <v>49</v>
      </c>
      <c r="P136" s="70">
        <f t="shared" si="6"/>
        <v>0.81579999999999997</v>
      </c>
    </row>
    <row r="137" spans="1:16">
      <c r="A137" s="99"/>
      <c r="B137" s="95">
        <v>80</v>
      </c>
      <c r="C137" s="96" t="s">
        <v>50</v>
      </c>
      <c r="D137" s="70">
        <f t="shared" si="10"/>
        <v>0.33613445378151263</v>
      </c>
      <c r="E137" s="97">
        <v>24.38</v>
      </c>
      <c r="F137" s="98">
        <v>1.381</v>
      </c>
      <c r="G137" s="94">
        <f t="shared" si="8"/>
        <v>25.760999999999999</v>
      </c>
      <c r="H137" s="95">
        <v>8.2200000000000006</v>
      </c>
      <c r="I137" s="96" t="s">
        <v>51</v>
      </c>
      <c r="J137" s="71">
        <f t="shared" si="11"/>
        <v>8.2200000000000006</v>
      </c>
      <c r="K137" s="72">
        <v>7226</v>
      </c>
      <c r="L137" s="74" t="s">
        <v>49</v>
      </c>
      <c r="M137" s="70">
        <f t="shared" si="5"/>
        <v>0.72260000000000002</v>
      </c>
      <c r="N137" s="72">
        <v>8597</v>
      </c>
      <c r="O137" s="74" t="s">
        <v>49</v>
      </c>
      <c r="P137" s="70">
        <f t="shared" si="6"/>
        <v>0.85969999999999991</v>
      </c>
    </row>
    <row r="138" spans="1:16">
      <c r="A138" s="99"/>
      <c r="B138" s="95">
        <v>90</v>
      </c>
      <c r="C138" s="96" t="s">
        <v>50</v>
      </c>
      <c r="D138" s="70">
        <f t="shared" si="10"/>
        <v>0.37815126050420167</v>
      </c>
      <c r="E138" s="97">
        <v>27.08</v>
      </c>
      <c r="F138" s="98">
        <v>1.2669999999999999</v>
      </c>
      <c r="G138" s="94">
        <f t="shared" si="8"/>
        <v>28.346999999999998</v>
      </c>
      <c r="H138" s="95">
        <v>8.82</v>
      </c>
      <c r="I138" s="96" t="s">
        <v>51</v>
      </c>
      <c r="J138" s="71">
        <f t="shared" si="11"/>
        <v>8.82</v>
      </c>
      <c r="K138" s="72">
        <v>7432</v>
      </c>
      <c r="L138" s="74" t="s">
        <v>49</v>
      </c>
      <c r="M138" s="70">
        <f t="shared" si="5"/>
        <v>0.74320000000000008</v>
      </c>
      <c r="N138" s="72">
        <v>8958</v>
      </c>
      <c r="O138" s="74" t="s">
        <v>49</v>
      </c>
      <c r="P138" s="70">
        <f t="shared" si="6"/>
        <v>0.89580000000000004</v>
      </c>
    </row>
    <row r="139" spans="1:16">
      <c r="A139" s="99"/>
      <c r="B139" s="95">
        <v>100</v>
      </c>
      <c r="C139" s="96" t="s">
        <v>50</v>
      </c>
      <c r="D139" s="70">
        <f t="shared" si="10"/>
        <v>0.42016806722689076</v>
      </c>
      <c r="E139" s="97">
        <v>29.62</v>
      </c>
      <c r="F139" s="98">
        <v>1.1719999999999999</v>
      </c>
      <c r="G139" s="94">
        <f t="shared" si="8"/>
        <v>30.792000000000002</v>
      </c>
      <c r="H139" s="95">
        <v>9.3800000000000008</v>
      </c>
      <c r="I139" s="96" t="s">
        <v>51</v>
      </c>
      <c r="J139" s="71">
        <f t="shared" si="11"/>
        <v>9.3800000000000008</v>
      </c>
      <c r="K139" s="72">
        <v>7598</v>
      </c>
      <c r="L139" s="74" t="s">
        <v>49</v>
      </c>
      <c r="M139" s="70">
        <f t="shared" si="5"/>
        <v>0.75980000000000003</v>
      </c>
      <c r="N139" s="72">
        <v>9260</v>
      </c>
      <c r="O139" s="74" t="s">
        <v>49</v>
      </c>
      <c r="P139" s="70">
        <f t="shared" si="6"/>
        <v>0.92599999999999993</v>
      </c>
    </row>
    <row r="140" spans="1:16">
      <c r="A140" s="99"/>
      <c r="B140" s="95">
        <v>110</v>
      </c>
      <c r="C140" s="100" t="s">
        <v>50</v>
      </c>
      <c r="D140" s="70">
        <f t="shared" si="10"/>
        <v>0.46218487394957986</v>
      </c>
      <c r="E140" s="97">
        <v>31.98</v>
      </c>
      <c r="F140" s="98">
        <v>1.0920000000000001</v>
      </c>
      <c r="G140" s="94">
        <f t="shared" si="8"/>
        <v>33.072000000000003</v>
      </c>
      <c r="H140" s="95">
        <v>9.9</v>
      </c>
      <c r="I140" s="96" t="s">
        <v>51</v>
      </c>
      <c r="J140" s="71">
        <f t="shared" si="11"/>
        <v>9.9</v>
      </c>
      <c r="K140" s="72">
        <v>7736</v>
      </c>
      <c r="L140" s="74" t="s">
        <v>49</v>
      </c>
      <c r="M140" s="70">
        <f t="shared" si="5"/>
        <v>0.77359999999999995</v>
      </c>
      <c r="N140" s="72">
        <v>9518</v>
      </c>
      <c r="O140" s="74" t="s">
        <v>49</v>
      </c>
      <c r="P140" s="70">
        <f t="shared" si="6"/>
        <v>0.95180000000000009</v>
      </c>
    </row>
    <row r="141" spans="1:16">
      <c r="B141" s="95">
        <v>120</v>
      </c>
      <c r="C141" s="74" t="s">
        <v>50</v>
      </c>
      <c r="D141" s="70">
        <f t="shared" si="10"/>
        <v>0.50420168067226889</v>
      </c>
      <c r="E141" s="97">
        <v>34.18</v>
      </c>
      <c r="F141" s="98">
        <v>1.0229999999999999</v>
      </c>
      <c r="G141" s="94">
        <f t="shared" si="8"/>
        <v>35.203000000000003</v>
      </c>
      <c r="H141" s="72">
        <v>10.38</v>
      </c>
      <c r="I141" s="74" t="s">
        <v>51</v>
      </c>
      <c r="J141" s="71">
        <f t="shared" si="11"/>
        <v>10.38</v>
      </c>
      <c r="K141" s="72">
        <v>7853</v>
      </c>
      <c r="L141" s="74" t="s">
        <v>49</v>
      </c>
      <c r="M141" s="70">
        <f t="shared" si="5"/>
        <v>0.7853</v>
      </c>
      <c r="N141" s="72">
        <v>9742</v>
      </c>
      <c r="O141" s="74" t="s">
        <v>49</v>
      </c>
      <c r="P141" s="70">
        <f t="shared" si="6"/>
        <v>0.97420000000000007</v>
      </c>
    </row>
    <row r="142" spans="1:16">
      <c r="B142" s="95">
        <v>130</v>
      </c>
      <c r="C142" s="74" t="s">
        <v>50</v>
      </c>
      <c r="D142" s="70">
        <f t="shared" si="10"/>
        <v>0.54621848739495793</v>
      </c>
      <c r="E142" s="97">
        <v>36.22</v>
      </c>
      <c r="F142" s="98">
        <v>0.96250000000000002</v>
      </c>
      <c r="G142" s="94">
        <f t="shared" si="8"/>
        <v>37.182499999999997</v>
      </c>
      <c r="H142" s="72">
        <v>10.83</v>
      </c>
      <c r="I142" s="74" t="s">
        <v>51</v>
      </c>
      <c r="J142" s="71">
        <f t="shared" si="11"/>
        <v>10.83</v>
      </c>
      <c r="K142" s="72">
        <v>7954</v>
      </c>
      <c r="L142" s="74" t="s">
        <v>49</v>
      </c>
      <c r="M142" s="70">
        <f t="shared" si="5"/>
        <v>0.7954</v>
      </c>
      <c r="N142" s="72">
        <v>9938</v>
      </c>
      <c r="O142" s="74" t="s">
        <v>49</v>
      </c>
      <c r="P142" s="70">
        <f t="shared" si="6"/>
        <v>0.99380000000000002</v>
      </c>
    </row>
    <row r="143" spans="1:16">
      <c r="B143" s="95">
        <v>140</v>
      </c>
      <c r="C143" s="74" t="s">
        <v>50</v>
      </c>
      <c r="D143" s="70">
        <f t="shared" si="10"/>
        <v>0.58823529411764708</v>
      </c>
      <c r="E143" s="97">
        <v>38.11</v>
      </c>
      <c r="F143" s="98">
        <v>0.90980000000000005</v>
      </c>
      <c r="G143" s="94">
        <f t="shared" si="8"/>
        <v>39.019799999999996</v>
      </c>
      <c r="H143" s="72">
        <v>11.27</v>
      </c>
      <c r="I143" s="74" t="s">
        <v>51</v>
      </c>
      <c r="J143" s="71">
        <f t="shared" si="11"/>
        <v>11.27</v>
      </c>
      <c r="K143" s="72">
        <v>8042</v>
      </c>
      <c r="L143" s="74" t="s">
        <v>49</v>
      </c>
      <c r="M143" s="70">
        <f t="shared" si="5"/>
        <v>0.80420000000000003</v>
      </c>
      <c r="N143" s="72">
        <v>1.01</v>
      </c>
      <c r="O143" s="73" t="s">
        <v>51</v>
      </c>
      <c r="P143" s="71">
        <f t="shared" ref="P143:P149" si="12">N143</f>
        <v>1.01</v>
      </c>
    </row>
    <row r="144" spans="1:16">
      <c r="B144" s="95">
        <v>150</v>
      </c>
      <c r="C144" s="74" t="s">
        <v>50</v>
      </c>
      <c r="D144" s="70">
        <f t="shared" si="10"/>
        <v>0.63025210084033612</v>
      </c>
      <c r="E144" s="97">
        <v>39.869999999999997</v>
      </c>
      <c r="F144" s="98">
        <v>0.86309999999999998</v>
      </c>
      <c r="G144" s="94">
        <f t="shared" si="8"/>
        <v>40.7331</v>
      </c>
      <c r="H144" s="72">
        <v>11.68</v>
      </c>
      <c r="I144" s="74" t="s">
        <v>51</v>
      </c>
      <c r="J144" s="71">
        <f t="shared" si="11"/>
        <v>11.68</v>
      </c>
      <c r="K144" s="72">
        <v>8121</v>
      </c>
      <c r="L144" s="74" t="s">
        <v>49</v>
      </c>
      <c r="M144" s="70">
        <f t="shared" si="5"/>
        <v>0.81210000000000004</v>
      </c>
      <c r="N144" s="72">
        <v>1.03</v>
      </c>
      <c r="O144" s="74" t="s">
        <v>51</v>
      </c>
      <c r="P144" s="71">
        <f t="shared" si="12"/>
        <v>1.03</v>
      </c>
    </row>
    <row r="145" spans="2:16">
      <c r="B145" s="95">
        <v>160</v>
      </c>
      <c r="C145" s="74" t="s">
        <v>50</v>
      </c>
      <c r="D145" s="70">
        <f t="shared" si="10"/>
        <v>0.67226890756302526</v>
      </c>
      <c r="E145" s="97">
        <v>41.51</v>
      </c>
      <c r="F145" s="98">
        <v>0.82140000000000002</v>
      </c>
      <c r="G145" s="94">
        <f t="shared" si="8"/>
        <v>42.331399999999995</v>
      </c>
      <c r="H145" s="72">
        <v>12.08</v>
      </c>
      <c r="I145" s="74" t="s">
        <v>51</v>
      </c>
      <c r="J145" s="71">
        <f t="shared" si="11"/>
        <v>12.08</v>
      </c>
      <c r="K145" s="72">
        <v>8191</v>
      </c>
      <c r="L145" s="74" t="s">
        <v>49</v>
      </c>
      <c r="M145" s="70">
        <f t="shared" si="5"/>
        <v>0.81910000000000005</v>
      </c>
      <c r="N145" s="72">
        <v>1.04</v>
      </c>
      <c r="O145" s="74" t="s">
        <v>51</v>
      </c>
      <c r="P145" s="71">
        <f t="shared" si="12"/>
        <v>1.04</v>
      </c>
    </row>
    <row r="146" spans="2:16">
      <c r="B146" s="95">
        <v>170</v>
      </c>
      <c r="C146" s="74" t="s">
        <v>50</v>
      </c>
      <c r="D146" s="70">
        <f t="shared" si="10"/>
        <v>0.7142857142857143</v>
      </c>
      <c r="E146" s="97">
        <v>43.04</v>
      </c>
      <c r="F146" s="98">
        <v>0.78380000000000005</v>
      </c>
      <c r="G146" s="94">
        <f t="shared" si="8"/>
        <v>43.823799999999999</v>
      </c>
      <c r="H146" s="72">
        <v>12.47</v>
      </c>
      <c r="I146" s="74" t="s">
        <v>51</v>
      </c>
      <c r="J146" s="71">
        <f t="shared" si="11"/>
        <v>12.47</v>
      </c>
      <c r="K146" s="72">
        <v>8254</v>
      </c>
      <c r="L146" s="74" t="s">
        <v>49</v>
      </c>
      <c r="M146" s="70">
        <f t="shared" si="5"/>
        <v>0.82539999999999991</v>
      </c>
      <c r="N146" s="72">
        <v>1.05</v>
      </c>
      <c r="O146" s="74" t="s">
        <v>51</v>
      </c>
      <c r="P146" s="71">
        <f t="shared" si="12"/>
        <v>1.05</v>
      </c>
    </row>
    <row r="147" spans="2:16">
      <c r="B147" s="95">
        <v>180</v>
      </c>
      <c r="C147" s="74" t="s">
        <v>50</v>
      </c>
      <c r="D147" s="70">
        <f t="shared" si="10"/>
        <v>0.75630252100840334</v>
      </c>
      <c r="E147" s="97">
        <v>44.47</v>
      </c>
      <c r="F147" s="98">
        <v>0.74990000000000001</v>
      </c>
      <c r="G147" s="94">
        <f t="shared" si="8"/>
        <v>45.219899999999996</v>
      </c>
      <c r="H147" s="72">
        <v>12.84</v>
      </c>
      <c r="I147" s="74" t="s">
        <v>51</v>
      </c>
      <c r="J147" s="71">
        <f t="shared" si="11"/>
        <v>12.84</v>
      </c>
      <c r="K147" s="72">
        <v>8312</v>
      </c>
      <c r="L147" s="74" t="s">
        <v>49</v>
      </c>
      <c r="M147" s="70">
        <f t="shared" si="5"/>
        <v>0.83119999999999994</v>
      </c>
      <c r="N147" s="72">
        <v>1.07</v>
      </c>
      <c r="O147" s="74" t="s">
        <v>51</v>
      </c>
      <c r="P147" s="71">
        <f t="shared" si="12"/>
        <v>1.07</v>
      </c>
    </row>
    <row r="148" spans="2:16">
      <c r="B148" s="95">
        <v>200</v>
      </c>
      <c r="C148" s="74" t="s">
        <v>50</v>
      </c>
      <c r="D148" s="70">
        <f t="shared" si="10"/>
        <v>0.84033613445378152</v>
      </c>
      <c r="E148" s="97">
        <v>47.07</v>
      </c>
      <c r="F148" s="98">
        <v>0.69089999999999996</v>
      </c>
      <c r="G148" s="94">
        <f t="shared" si="8"/>
        <v>47.760899999999999</v>
      </c>
      <c r="H148" s="72">
        <v>13.55</v>
      </c>
      <c r="I148" s="74" t="s">
        <v>51</v>
      </c>
      <c r="J148" s="71">
        <f t="shared" si="11"/>
        <v>13.55</v>
      </c>
      <c r="K148" s="72">
        <v>8445</v>
      </c>
      <c r="L148" s="74" t="s">
        <v>49</v>
      </c>
      <c r="M148" s="70">
        <f t="shared" ref="M148:M159" si="13">K148/1000/10</f>
        <v>0.84450000000000003</v>
      </c>
      <c r="N148" s="72">
        <v>1.0900000000000001</v>
      </c>
      <c r="O148" s="74" t="s">
        <v>51</v>
      </c>
      <c r="P148" s="71">
        <f t="shared" si="12"/>
        <v>1.0900000000000001</v>
      </c>
    </row>
    <row r="149" spans="2:16">
      <c r="B149" s="95">
        <v>225</v>
      </c>
      <c r="C149" s="74" t="s">
        <v>50</v>
      </c>
      <c r="D149" s="70">
        <f t="shared" si="10"/>
        <v>0.94537815126050417</v>
      </c>
      <c r="E149" s="97">
        <v>49.9</v>
      </c>
      <c r="F149" s="98">
        <v>0.63</v>
      </c>
      <c r="G149" s="94">
        <f t="shared" ref="G149:G212" si="14">E149+F149</f>
        <v>50.53</v>
      </c>
      <c r="H149" s="72">
        <v>14.39</v>
      </c>
      <c r="I149" s="74" t="s">
        <v>51</v>
      </c>
      <c r="J149" s="71">
        <f t="shared" si="11"/>
        <v>14.39</v>
      </c>
      <c r="K149" s="72">
        <v>8603</v>
      </c>
      <c r="L149" s="74" t="s">
        <v>49</v>
      </c>
      <c r="M149" s="70">
        <f t="shared" si="13"/>
        <v>0.86029999999999995</v>
      </c>
      <c r="N149" s="72">
        <v>1.1100000000000001</v>
      </c>
      <c r="O149" s="74" t="s">
        <v>51</v>
      </c>
      <c r="P149" s="71">
        <f t="shared" si="12"/>
        <v>1.1100000000000001</v>
      </c>
    </row>
    <row r="150" spans="2:16">
      <c r="B150" s="95">
        <v>250</v>
      </c>
      <c r="C150" s="74" t="s">
        <v>50</v>
      </c>
      <c r="D150" s="70">
        <f t="shared" si="10"/>
        <v>1.0504201680672269</v>
      </c>
      <c r="E150" s="97">
        <v>52.36</v>
      </c>
      <c r="F150" s="98">
        <v>0.57979999999999998</v>
      </c>
      <c r="G150" s="94">
        <f t="shared" si="14"/>
        <v>52.939799999999998</v>
      </c>
      <c r="H150" s="72">
        <v>15.2</v>
      </c>
      <c r="I150" s="74" t="s">
        <v>51</v>
      </c>
      <c r="J150" s="71">
        <f t="shared" si="11"/>
        <v>15.2</v>
      </c>
      <c r="K150" s="72">
        <v>8739</v>
      </c>
      <c r="L150" s="74" t="s">
        <v>49</v>
      </c>
      <c r="M150" s="70">
        <f t="shared" si="13"/>
        <v>0.87390000000000012</v>
      </c>
      <c r="N150" s="72">
        <v>1.1299999999999999</v>
      </c>
      <c r="O150" s="74" t="s">
        <v>51</v>
      </c>
      <c r="P150" s="71">
        <f t="shared" ref="P150:P213" si="15">N150</f>
        <v>1.1299999999999999</v>
      </c>
    </row>
    <row r="151" spans="2:16">
      <c r="B151" s="95">
        <v>275</v>
      </c>
      <c r="C151" s="74" t="s">
        <v>50</v>
      </c>
      <c r="D151" s="70">
        <f t="shared" ref="D151:D164" si="16">B151/$C$5</f>
        <v>1.1554621848739495</v>
      </c>
      <c r="E151" s="97">
        <v>54.52</v>
      </c>
      <c r="F151" s="98">
        <v>0.53769999999999996</v>
      </c>
      <c r="G151" s="94">
        <f t="shared" si="14"/>
        <v>55.057700000000004</v>
      </c>
      <c r="H151" s="72">
        <v>15.96</v>
      </c>
      <c r="I151" s="74" t="s">
        <v>51</v>
      </c>
      <c r="J151" s="71">
        <f t="shared" si="11"/>
        <v>15.96</v>
      </c>
      <c r="K151" s="72">
        <v>8860</v>
      </c>
      <c r="L151" s="74" t="s">
        <v>49</v>
      </c>
      <c r="M151" s="70">
        <f t="shared" si="13"/>
        <v>0.8859999999999999</v>
      </c>
      <c r="N151" s="72">
        <v>1.1499999999999999</v>
      </c>
      <c r="O151" s="74" t="s">
        <v>51</v>
      </c>
      <c r="P151" s="71">
        <f t="shared" si="15"/>
        <v>1.1499999999999999</v>
      </c>
    </row>
    <row r="152" spans="2:16">
      <c r="B152" s="95">
        <v>300</v>
      </c>
      <c r="C152" s="74" t="s">
        <v>50</v>
      </c>
      <c r="D152" s="70">
        <f t="shared" si="16"/>
        <v>1.2605042016806722</v>
      </c>
      <c r="E152" s="97">
        <v>56.43</v>
      </c>
      <c r="F152" s="98">
        <v>0.50170000000000003</v>
      </c>
      <c r="G152" s="94">
        <f t="shared" si="14"/>
        <v>56.931699999999999</v>
      </c>
      <c r="H152" s="72">
        <v>16.71</v>
      </c>
      <c r="I152" s="74" t="s">
        <v>51</v>
      </c>
      <c r="J152" s="71">
        <f t="shared" si="11"/>
        <v>16.71</v>
      </c>
      <c r="K152" s="72">
        <v>8969</v>
      </c>
      <c r="L152" s="74" t="s">
        <v>49</v>
      </c>
      <c r="M152" s="70">
        <f t="shared" si="13"/>
        <v>0.89689999999999992</v>
      </c>
      <c r="N152" s="72">
        <v>1.1599999999999999</v>
      </c>
      <c r="O152" s="74" t="s">
        <v>51</v>
      </c>
      <c r="P152" s="71">
        <f t="shared" si="15"/>
        <v>1.1599999999999999</v>
      </c>
    </row>
    <row r="153" spans="2:16">
      <c r="B153" s="95">
        <v>325</v>
      </c>
      <c r="C153" s="74" t="s">
        <v>50</v>
      </c>
      <c r="D153" s="70">
        <f t="shared" si="16"/>
        <v>1.365546218487395</v>
      </c>
      <c r="E153" s="97">
        <v>58.13</v>
      </c>
      <c r="F153" s="98">
        <v>0.47060000000000002</v>
      </c>
      <c r="G153" s="94">
        <f t="shared" si="14"/>
        <v>58.6006</v>
      </c>
      <c r="H153" s="72">
        <v>17.43</v>
      </c>
      <c r="I153" s="74" t="s">
        <v>51</v>
      </c>
      <c r="J153" s="71">
        <f t="shared" si="11"/>
        <v>17.43</v>
      </c>
      <c r="K153" s="72">
        <v>9068</v>
      </c>
      <c r="L153" s="74" t="s">
        <v>49</v>
      </c>
      <c r="M153" s="70">
        <f t="shared" si="13"/>
        <v>0.90679999999999994</v>
      </c>
      <c r="N153" s="72">
        <v>1.17</v>
      </c>
      <c r="O153" s="74" t="s">
        <v>51</v>
      </c>
      <c r="P153" s="71">
        <f t="shared" si="15"/>
        <v>1.17</v>
      </c>
    </row>
    <row r="154" spans="2:16">
      <c r="B154" s="95">
        <v>350</v>
      </c>
      <c r="C154" s="74" t="s">
        <v>50</v>
      </c>
      <c r="D154" s="70">
        <f t="shared" si="16"/>
        <v>1.4705882352941178</v>
      </c>
      <c r="E154" s="97">
        <v>59.66</v>
      </c>
      <c r="F154" s="98">
        <v>0.44340000000000002</v>
      </c>
      <c r="G154" s="94">
        <f t="shared" si="14"/>
        <v>60.103399999999993</v>
      </c>
      <c r="H154" s="72">
        <v>18.13</v>
      </c>
      <c r="I154" s="74" t="s">
        <v>51</v>
      </c>
      <c r="J154" s="71">
        <f t="shared" si="11"/>
        <v>18.13</v>
      </c>
      <c r="K154" s="72">
        <v>9159</v>
      </c>
      <c r="L154" s="74" t="s">
        <v>49</v>
      </c>
      <c r="M154" s="70">
        <f t="shared" si="13"/>
        <v>0.91590000000000005</v>
      </c>
      <c r="N154" s="72">
        <v>1.19</v>
      </c>
      <c r="O154" s="74" t="s">
        <v>51</v>
      </c>
      <c r="P154" s="71">
        <f t="shared" si="15"/>
        <v>1.19</v>
      </c>
    </row>
    <row r="155" spans="2:16">
      <c r="B155" s="95">
        <v>375</v>
      </c>
      <c r="C155" s="74" t="s">
        <v>50</v>
      </c>
      <c r="D155" s="70">
        <f t="shared" si="16"/>
        <v>1.5756302521008403</v>
      </c>
      <c r="E155" s="97">
        <v>61.05</v>
      </c>
      <c r="F155" s="98">
        <v>0.4194</v>
      </c>
      <c r="G155" s="94">
        <f t="shared" si="14"/>
        <v>61.4694</v>
      </c>
      <c r="H155" s="72">
        <v>18.809999999999999</v>
      </c>
      <c r="I155" s="74" t="s">
        <v>51</v>
      </c>
      <c r="J155" s="71">
        <f t="shared" si="11"/>
        <v>18.809999999999999</v>
      </c>
      <c r="K155" s="72">
        <v>9243</v>
      </c>
      <c r="L155" s="74" t="s">
        <v>49</v>
      </c>
      <c r="M155" s="70">
        <f t="shared" si="13"/>
        <v>0.92430000000000001</v>
      </c>
      <c r="N155" s="72">
        <v>1.2</v>
      </c>
      <c r="O155" s="74" t="s">
        <v>51</v>
      </c>
      <c r="P155" s="71">
        <f t="shared" si="15"/>
        <v>1.2</v>
      </c>
    </row>
    <row r="156" spans="2:16">
      <c r="B156" s="95">
        <v>400</v>
      </c>
      <c r="C156" s="74" t="s">
        <v>50</v>
      </c>
      <c r="D156" s="70">
        <f t="shared" si="16"/>
        <v>1.680672268907563</v>
      </c>
      <c r="E156" s="97">
        <v>62.3</v>
      </c>
      <c r="F156" s="98">
        <v>0.39810000000000001</v>
      </c>
      <c r="G156" s="94">
        <f t="shared" si="14"/>
        <v>62.698099999999997</v>
      </c>
      <c r="H156" s="72">
        <v>19.48</v>
      </c>
      <c r="I156" s="74" t="s">
        <v>51</v>
      </c>
      <c r="J156" s="71">
        <f t="shared" si="11"/>
        <v>19.48</v>
      </c>
      <c r="K156" s="72">
        <v>9322</v>
      </c>
      <c r="L156" s="74" t="s">
        <v>49</v>
      </c>
      <c r="M156" s="70">
        <f t="shared" si="13"/>
        <v>0.93219999999999992</v>
      </c>
      <c r="N156" s="72">
        <v>1.21</v>
      </c>
      <c r="O156" s="74" t="s">
        <v>51</v>
      </c>
      <c r="P156" s="71">
        <f t="shared" si="15"/>
        <v>1.21</v>
      </c>
    </row>
    <row r="157" spans="2:16">
      <c r="B157" s="95">
        <v>450</v>
      </c>
      <c r="C157" s="74" t="s">
        <v>50</v>
      </c>
      <c r="D157" s="70">
        <f t="shared" si="16"/>
        <v>1.8907563025210083</v>
      </c>
      <c r="E157" s="97">
        <v>64.510000000000005</v>
      </c>
      <c r="F157" s="98">
        <v>0.36180000000000001</v>
      </c>
      <c r="G157" s="94">
        <f t="shared" si="14"/>
        <v>64.871800000000007</v>
      </c>
      <c r="H157" s="72">
        <v>20.78</v>
      </c>
      <c r="I157" s="74" t="s">
        <v>51</v>
      </c>
      <c r="J157" s="71">
        <f t="shared" si="11"/>
        <v>20.78</v>
      </c>
      <c r="K157" s="72">
        <v>9557</v>
      </c>
      <c r="L157" s="74" t="s">
        <v>49</v>
      </c>
      <c r="M157" s="70">
        <f t="shared" si="13"/>
        <v>0.95569999999999999</v>
      </c>
      <c r="N157" s="72">
        <v>1.23</v>
      </c>
      <c r="O157" s="74" t="s">
        <v>51</v>
      </c>
      <c r="P157" s="71">
        <f t="shared" si="15"/>
        <v>1.23</v>
      </c>
    </row>
    <row r="158" spans="2:16">
      <c r="B158" s="95">
        <v>500</v>
      </c>
      <c r="C158" s="74" t="s">
        <v>50</v>
      </c>
      <c r="D158" s="70">
        <f t="shared" si="16"/>
        <v>2.1008403361344539</v>
      </c>
      <c r="E158" s="97">
        <v>66.599999999999994</v>
      </c>
      <c r="F158" s="98">
        <v>0.33210000000000001</v>
      </c>
      <c r="G158" s="94">
        <f t="shared" si="14"/>
        <v>66.932099999999991</v>
      </c>
      <c r="H158" s="72">
        <v>22.04</v>
      </c>
      <c r="I158" s="74" t="s">
        <v>51</v>
      </c>
      <c r="J158" s="71">
        <f t="shared" si="11"/>
        <v>22.04</v>
      </c>
      <c r="K158" s="72">
        <v>9768</v>
      </c>
      <c r="L158" s="74" t="s">
        <v>49</v>
      </c>
      <c r="M158" s="70">
        <f t="shared" si="13"/>
        <v>0.97680000000000011</v>
      </c>
      <c r="N158" s="72">
        <v>1.24</v>
      </c>
      <c r="O158" s="74" t="s">
        <v>51</v>
      </c>
      <c r="P158" s="71">
        <f t="shared" si="15"/>
        <v>1.24</v>
      </c>
    </row>
    <row r="159" spans="2:16">
      <c r="B159" s="95">
        <v>550</v>
      </c>
      <c r="C159" s="74" t="s">
        <v>50</v>
      </c>
      <c r="D159" s="70">
        <f t="shared" si="16"/>
        <v>2.3109243697478989</v>
      </c>
      <c r="E159" s="97">
        <v>68.25</v>
      </c>
      <c r="F159" s="98">
        <v>0.30709999999999998</v>
      </c>
      <c r="G159" s="94">
        <f t="shared" si="14"/>
        <v>68.557100000000005</v>
      </c>
      <c r="H159" s="72">
        <v>23.27</v>
      </c>
      <c r="I159" s="74" t="s">
        <v>51</v>
      </c>
      <c r="J159" s="71">
        <f t="shared" si="11"/>
        <v>23.27</v>
      </c>
      <c r="K159" s="72">
        <v>9962</v>
      </c>
      <c r="L159" s="74" t="s">
        <v>49</v>
      </c>
      <c r="M159" s="70">
        <f t="shared" si="13"/>
        <v>0.99619999999999997</v>
      </c>
      <c r="N159" s="72">
        <v>1.26</v>
      </c>
      <c r="O159" s="74" t="s">
        <v>51</v>
      </c>
      <c r="P159" s="71">
        <f t="shared" si="15"/>
        <v>1.26</v>
      </c>
    </row>
    <row r="160" spans="2:16">
      <c r="B160" s="95">
        <v>600</v>
      </c>
      <c r="C160" s="74" t="s">
        <v>50</v>
      </c>
      <c r="D160" s="70">
        <f t="shared" si="16"/>
        <v>2.5210084033613445</v>
      </c>
      <c r="E160" s="97">
        <v>69.5</v>
      </c>
      <c r="F160" s="98">
        <v>0.28589999999999999</v>
      </c>
      <c r="G160" s="94">
        <f t="shared" si="14"/>
        <v>69.785899999999998</v>
      </c>
      <c r="H160" s="72">
        <v>24.48</v>
      </c>
      <c r="I160" s="74" t="s">
        <v>51</v>
      </c>
      <c r="J160" s="71">
        <f t="shared" si="11"/>
        <v>24.48</v>
      </c>
      <c r="K160" s="72">
        <v>1.01</v>
      </c>
      <c r="L160" s="73" t="s">
        <v>51</v>
      </c>
      <c r="M160" s="71">
        <f t="shared" ref="M160:M163" si="17">K160</f>
        <v>1.01</v>
      </c>
      <c r="N160" s="72">
        <v>1.27</v>
      </c>
      <c r="O160" s="74" t="s">
        <v>51</v>
      </c>
      <c r="P160" s="71">
        <f t="shared" si="15"/>
        <v>1.27</v>
      </c>
    </row>
    <row r="161" spans="2:16">
      <c r="B161" s="95">
        <v>650</v>
      </c>
      <c r="C161" s="74" t="s">
        <v>50</v>
      </c>
      <c r="D161" s="70">
        <f t="shared" si="16"/>
        <v>2.73109243697479</v>
      </c>
      <c r="E161" s="97">
        <v>70.73</v>
      </c>
      <c r="F161" s="98">
        <v>0.26769999999999999</v>
      </c>
      <c r="G161" s="94">
        <f t="shared" si="14"/>
        <v>70.997700000000009</v>
      </c>
      <c r="H161" s="72">
        <v>25.66</v>
      </c>
      <c r="I161" s="74" t="s">
        <v>51</v>
      </c>
      <c r="J161" s="71">
        <f t="shared" si="11"/>
        <v>25.66</v>
      </c>
      <c r="K161" s="72">
        <v>1.03</v>
      </c>
      <c r="L161" s="74" t="s">
        <v>51</v>
      </c>
      <c r="M161" s="71">
        <f t="shared" si="17"/>
        <v>1.03</v>
      </c>
      <c r="N161" s="72">
        <v>1.29</v>
      </c>
      <c r="O161" s="74" t="s">
        <v>51</v>
      </c>
      <c r="P161" s="71">
        <f t="shared" si="15"/>
        <v>1.29</v>
      </c>
    </row>
    <row r="162" spans="2:16">
      <c r="B162" s="95">
        <v>700</v>
      </c>
      <c r="C162" s="74" t="s">
        <v>50</v>
      </c>
      <c r="D162" s="70">
        <f t="shared" si="16"/>
        <v>2.9411764705882355</v>
      </c>
      <c r="E162" s="97">
        <v>71.790000000000006</v>
      </c>
      <c r="F162" s="98">
        <v>0.25180000000000002</v>
      </c>
      <c r="G162" s="94">
        <f t="shared" si="14"/>
        <v>72.041800000000009</v>
      </c>
      <c r="H162" s="72">
        <v>26.82</v>
      </c>
      <c r="I162" s="74" t="s">
        <v>51</v>
      </c>
      <c r="J162" s="71">
        <f t="shared" si="11"/>
        <v>26.82</v>
      </c>
      <c r="K162" s="72">
        <v>1.05</v>
      </c>
      <c r="L162" s="74" t="s">
        <v>51</v>
      </c>
      <c r="M162" s="71">
        <f t="shared" si="17"/>
        <v>1.05</v>
      </c>
      <c r="N162" s="72">
        <v>1.3</v>
      </c>
      <c r="O162" s="74" t="s">
        <v>51</v>
      </c>
      <c r="P162" s="71">
        <f t="shared" si="15"/>
        <v>1.3</v>
      </c>
    </row>
    <row r="163" spans="2:16">
      <c r="B163" s="95">
        <v>800</v>
      </c>
      <c r="C163" s="74" t="s">
        <v>50</v>
      </c>
      <c r="D163" s="70">
        <f t="shared" si="16"/>
        <v>3.3613445378151261</v>
      </c>
      <c r="E163" s="97">
        <v>73.55</v>
      </c>
      <c r="F163" s="98">
        <v>0.22539999999999999</v>
      </c>
      <c r="G163" s="94">
        <f t="shared" si="14"/>
        <v>73.775399999999991</v>
      </c>
      <c r="H163" s="72">
        <v>29.1</v>
      </c>
      <c r="I163" s="74" t="s">
        <v>51</v>
      </c>
      <c r="J163" s="71">
        <f t="shared" si="11"/>
        <v>29.1</v>
      </c>
      <c r="K163" s="72">
        <v>1.1000000000000001</v>
      </c>
      <c r="L163" s="74" t="s">
        <v>51</v>
      </c>
      <c r="M163" s="71">
        <f t="shared" si="17"/>
        <v>1.1000000000000001</v>
      </c>
      <c r="N163" s="72">
        <v>1.32</v>
      </c>
      <c r="O163" s="74" t="s">
        <v>51</v>
      </c>
      <c r="P163" s="71">
        <f t="shared" si="15"/>
        <v>1.32</v>
      </c>
    </row>
    <row r="164" spans="2:16">
      <c r="B164" s="95">
        <v>900</v>
      </c>
      <c r="C164" s="74" t="s">
        <v>50</v>
      </c>
      <c r="D164" s="70">
        <f t="shared" si="16"/>
        <v>3.7815126050420167</v>
      </c>
      <c r="E164" s="97">
        <v>74.900000000000006</v>
      </c>
      <c r="F164" s="98">
        <v>0.20430000000000001</v>
      </c>
      <c r="G164" s="94">
        <f t="shared" si="14"/>
        <v>75.104300000000009</v>
      </c>
      <c r="H164" s="72">
        <v>31.34</v>
      </c>
      <c r="I164" s="74" t="s">
        <v>51</v>
      </c>
      <c r="J164" s="71">
        <f t="shared" si="11"/>
        <v>31.34</v>
      </c>
      <c r="K164" s="72">
        <v>1.1499999999999999</v>
      </c>
      <c r="L164" s="74" t="s">
        <v>51</v>
      </c>
      <c r="M164" s="71">
        <f t="shared" ref="M164:M227" si="18">K164</f>
        <v>1.1499999999999999</v>
      </c>
      <c r="N164" s="72">
        <v>1.34</v>
      </c>
      <c r="O164" s="74" t="s">
        <v>51</v>
      </c>
      <c r="P164" s="71">
        <f t="shared" si="15"/>
        <v>1.34</v>
      </c>
    </row>
    <row r="165" spans="2:16">
      <c r="B165" s="95">
        <v>1</v>
      </c>
      <c r="C165" s="73" t="s">
        <v>52</v>
      </c>
      <c r="D165" s="70">
        <f t="shared" ref="D165:D228" si="19">B165*1000/$C$5</f>
        <v>4.2016806722689077</v>
      </c>
      <c r="E165" s="97">
        <v>75.94</v>
      </c>
      <c r="F165" s="98">
        <v>0.18709999999999999</v>
      </c>
      <c r="G165" s="94">
        <f t="shared" si="14"/>
        <v>76.127099999999999</v>
      </c>
      <c r="H165" s="72">
        <v>33.54</v>
      </c>
      <c r="I165" s="74" t="s">
        <v>51</v>
      </c>
      <c r="J165" s="71">
        <f t="shared" si="11"/>
        <v>33.54</v>
      </c>
      <c r="K165" s="72">
        <v>1.2</v>
      </c>
      <c r="L165" s="74" t="s">
        <v>51</v>
      </c>
      <c r="M165" s="71">
        <f t="shared" si="18"/>
        <v>1.2</v>
      </c>
      <c r="N165" s="72">
        <v>1.35</v>
      </c>
      <c r="O165" s="74" t="s">
        <v>51</v>
      </c>
      <c r="P165" s="71">
        <f t="shared" si="15"/>
        <v>1.35</v>
      </c>
    </row>
    <row r="166" spans="2:16">
      <c r="B166" s="95">
        <v>1.1000000000000001</v>
      </c>
      <c r="C166" s="74" t="s">
        <v>52</v>
      </c>
      <c r="D166" s="70">
        <f t="shared" si="19"/>
        <v>4.6218487394957979</v>
      </c>
      <c r="E166" s="97">
        <v>76.75</v>
      </c>
      <c r="F166" s="98">
        <v>0.17269999999999999</v>
      </c>
      <c r="G166" s="94">
        <f t="shared" si="14"/>
        <v>76.922700000000006</v>
      </c>
      <c r="H166" s="72">
        <v>35.72</v>
      </c>
      <c r="I166" s="74" t="s">
        <v>51</v>
      </c>
      <c r="J166" s="71">
        <f t="shared" si="11"/>
        <v>35.72</v>
      </c>
      <c r="K166" s="72">
        <v>1.24</v>
      </c>
      <c r="L166" s="74" t="s">
        <v>51</v>
      </c>
      <c r="M166" s="71">
        <f t="shared" si="18"/>
        <v>1.24</v>
      </c>
      <c r="N166" s="72">
        <v>1.37</v>
      </c>
      <c r="O166" s="74" t="s">
        <v>51</v>
      </c>
      <c r="P166" s="71">
        <f t="shared" si="15"/>
        <v>1.37</v>
      </c>
    </row>
    <row r="167" spans="2:16">
      <c r="B167" s="95">
        <v>1.2</v>
      </c>
      <c r="C167" s="74" t="s">
        <v>52</v>
      </c>
      <c r="D167" s="70">
        <f t="shared" si="19"/>
        <v>5.0420168067226889</v>
      </c>
      <c r="E167" s="97">
        <v>77.36</v>
      </c>
      <c r="F167" s="98">
        <v>0.1605</v>
      </c>
      <c r="G167" s="94">
        <f t="shared" si="14"/>
        <v>77.520499999999998</v>
      </c>
      <c r="H167" s="72">
        <v>37.880000000000003</v>
      </c>
      <c r="I167" s="74" t="s">
        <v>51</v>
      </c>
      <c r="J167" s="71">
        <f t="shared" si="11"/>
        <v>37.880000000000003</v>
      </c>
      <c r="K167" s="72">
        <v>1.28</v>
      </c>
      <c r="L167" s="74" t="s">
        <v>51</v>
      </c>
      <c r="M167" s="71">
        <f t="shared" si="18"/>
        <v>1.28</v>
      </c>
      <c r="N167" s="72">
        <v>1.39</v>
      </c>
      <c r="O167" s="74" t="s">
        <v>51</v>
      </c>
      <c r="P167" s="71">
        <f t="shared" si="15"/>
        <v>1.39</v>
      </c>
    </row>
    <row r="168" spans="2:16">
      <c r="B168" s="95">
        <v>1.3</v>
      </c>
      <c r="C168" s="74" t="s">
        <v>52</v>
      </c>
      <c r="D168" s="70">
        <f t="shared" si="19"/>
        <v>5.46218487394958</v>
      </c>
      <c r="E168" s="97">
        <v>77.81</v>
      </c>
      <c r="F168" s="98">
        <v>0.15</v>
      </c>
      <c r="G168" s="94">
        <f t="shared" si="14"/>
        <v>77.960000000000008</v>
      </c>
      <c r="H168" s="72">
        <v>40.020000000000003</v>
      </c>
      <c r="I168" s="74" t="s">
        <v>51</v>
      </c>
      <c r="J168" s="71">
        <f t="shared" si="11"/>
        <v>40.020000000000003</v>
      </c>
      <c r="K168" s="72">
        <v>1.32</v>
      </c>
      <c r="L168" s="74" t="s">
        <v>51</v>
      </c>
      <c r="M168" s="71">
        <f t="shared" si="18"/>
        <v>1.32</v>
      </c>
      <c r="N168" s="72">
        <v>1.4</v>
      </c>
      <c r="O168" s="74" t="s">
        <v>51</v>
      </c>
      <c r="P168" s="71">
        <f t="shared" si="15"/>
        <v>1.4</v>
      </c>
    </row>
    <row r="169" spans="2:16">
      <c r="B169" s="95">
        <v>1.4</v>
      </c>
      <c r="C169" s="74" t="s">
        <v>52</v>
      </c>
      <c r="D169" s="70">
        <f t="shared" si="19"/>
        <v>5.882352941176471</v>
      </c>
      <c r="E169" s="97">
        <v>78.14</v>
      </c>
      <c r="F169" s="98">
        <v>0.1409</v>
      </c>
      <c r="G169" s="94">
        <f t="shared" si="14"/>
        <v>78.280900000000003</v>
      </c>
      <c r="H169" s="72">
        <v>42.15</v>
      </c>
      <c r="I169" s="74" t="s">
        <v>51</v>
      </c>
      <c r="J169" s="71">
        <f t="shared" si="11"/>
        <v>42.15</v>
      </c>
      <c r="K169" s="72">
        <v>1.35</v>
      </c>
      <c r="L169" s="74" t="s">
        <v>51</v>
      </c>
      <c r="M169" s="71">
        <f t="shared" si="18"/>
        <v>1.35</v>
      </c>
      <c r="N169" s="72">
        <v>1.41</v>
      </c>
      <c r="O169" s="74" t="s">
        <v>51</v>
      </c>
      <c r="P169" s="71">
        <f t="shared" si="15"/>
        <v>1.41</v>
      </c>
    </row>
    <row r="170" spans="2:16">
      <c r="B170" s="95">
        <v>1.5</v>
      </c>
      <c r="C170" s="74" t="s">
        <v>52</v>
      </c>
      <c r="D170" s="70">
        <f t="shared" si="19"/>
        <v>6.3025210084033612</v>
      </c>
      <c r="E170" s="97">
        <v>78.36</v>
      </c>
      <c r="F170" s="98">
        <v>0.13289999999999999</v>
      </c>
      <c r="G170" s="94">
        <f t="shared" si="14"/>
        <v>78.492900000000006</v>
      </c>
      <c r="H170" s="72">
        <v>44.28</v>
      </c>
      <c r="I170" s="74" t="s">
        <v>51</v>
      </c>
      <c r="J170" s="71">
        <f t="shared" si="11"/>
        <v>44.28</v>
      </c>
      <c r="K170" s="72">
        <v>1.39</v>
      </c>
      <c r="L170" s="74" t="s">
        <v>51</v>
      </c>
      <c r="M170" s="71">
        <f t="shared" si="18"/>
        <v>1.39</v>
      </c>
      <c r="N170" s="72">
        <v>1.43</v>
      </c>
      <c r="O170" s="74" t="s">
        <v>51</v>
      </c>
      <c r="P170" s="71">
        <f t="shared" si="15"/>
        <v>1.43</v>
      </c>
    </row>
    <row r="171" spans="2:16">
      <c r="B171" s="95">
        <v>1.6</v>
      </c>
      <c r="C171" s="74" t="s">
        <v>52</v>
      </c>
      <c r="D171" s="70">
        <f t="shared" si="19"/>
        <v>6.7226890756302522</v>
      </c>
      <c r="E171" s="97">
        <v>78.489999999999995</v>
      </c>
      <c r="F171" s="98">
        <v>0.1258</v>
      </c>
      <c r="G171" s="94">
        <f t="shared" si="14"/>
        <v>78.615799999999993</v>
      </c>
      <c r="H171" s="72">
        <v>46.4</v>
      </c>
      <c r="I171" s="74" t="s">
        <v>51</v>
      </c>
      <c r="J171" s="71">
        <f t="shared" si="11"/>
        <v>46.4</v>
      </c>
      <c r="K171" s="72">
        <v>1.42</v>
      </c>
      <c r="L171" s="74" t="s">
        <v>51</v>
      </c>
      <c r="M171" s="71">
        <f t="shared" si="18"/>
        <v>1.42</v>
      </c>
      <c r="N171" s="72">
        <v>1.44</v>
      </c>
      <c r="O171" s="74" t="s">
        <v>51</v>
      </c>
      <c r="P171" s="71">
        <f t="shared" si="15"/>
        <v>1.44</v>
      </c>
    </row>
    <row r="172" spans="2:16">
      <c r="B172" s="95">
        <v>1.7</v>
      </c>
      <c r="C172" s="74" t="s">
        <v>52</v>
      </c>
      <c r="D172" s="70">
        <f t="shared" si="19"/>
        <v>7.1428571428571432</v>
      </c>
      <c r="E172" s="97">
        <v>78.540000000000006</v>
      </c>
      <c r="F172" s="98">
        <v>0.1195</v>
      </c>
      <c r="G172" s="94">
        <f t="shared" si="14"/>
        <v>78.659500000000008</v>
      </c>
      <c r="H172" s="72">
        <v>48.52</v>
      </c>
      <c r="I172" s="74" t="s">
        <v>51</v>
      </c>
      <c r="J172" s="71">
        <f t="shared" si="11"/>
        <v>48.52</v>
      </c>
      <c r="K172" s="72">
        <v>1.46</v>
      </c>
      <c r="L172" s="74" t="s">
        <v>51</v>
      </c>
      <c r="M172" s="71">
        <f t="shared" si="18"/>
        <v>1.46</v>
      </c>
      <c r="N172" s="72">
        <v>1.45</v>
      </c>
      <c r="O172" s="74" t="s">
        <v>51</v>
      </c>
      <c r="P172" s="71">
        <f t="shared" si="15"/>
        <v>1.45</v>
      </c>
    </row>
    <row r="173" spans="2:16">
      <c r="B173" s="95">
        <v>1.8</v>
      </c>
      <c r="C173" s="74" t="s">
        <v>52</v>
      </c>
      <c r="D173" s="70">
        <f t="shared" si="19"/>
        <v>7.5630252100840334</v>
      </c>
      <c r="E173" s="97">
        <v>78.53</v>
      </c>
      <c r="F173" s="98">
        <v>0.1138</v>
      </c>
      <c r="G173" s="94">
        <f t="shared" si="14"/>
        <v>78.643799999999999</v>
      </c>
      <c r="H173" s="72">
        <v>50.63</v>
      </c>
      <c r="I173" s="74" t="s">
        <v>51</v>
      </c>
      <c r="J173" s="71">
        <f t="shared" si="11"/>
        <v>50.63</v>
      </c>
      <c r="K173" s="72">
        <v>1.49</v>
      </c>
      <c r="L173" s="74" t="s">
        <v>51</v>
      </c>
      <c r="M173" s="71">
        <f t="shared" si="18"/>
        <v>1.49</v>
      </c>
      <c r="N173" s="72">
        <v>1.46</v>
      </c>
      <c r="O173" s="74" t="s">
        <v>51</v>
      </c>
      <c r="P173" s="71">
        <f t="shared" si="15"/>
        <v>1.46</v>
      </c>
    </row>
    <row r="174" spans="2:16">
      <c r="B174" s="95">
        <v>2</v>
      </c>
      <c r="C174" s="74" t="s">
        <v>52</v>
      </c>
      <c r="D174" s="70">
        <f t="shared" si="19"/>
        <v>8.4033613445378155</v>
      </c>
      <c r="E174" s="97">
        <v>78.349999999999994</v>
      </c>
      <c r="F174" s="98">
        <v>0.104</v>
      </c>
      <c r="G174" s="94">
        <f t="shared" si="14"/>
        <v>78.453999999999994</v>
      </c>
      <c r="H174" s="72">
        <v>54.88</v>
      </c>
      <c r="I174" s="74" t="s">
        <v>51</v>
      </c>
      <c r="J174" s="71">
        <f t="shared" si="11"/>
        <v>54.88</v>
      </c>
      <c r="K174" s="72">
        <v>1.61</v>
      </c>
      <c r="L174" s="74" t="s">
        <v>51</v>
      </c>
      <c r="M174" s="71">
        <f t="shared" si="18"/>
        <v>1.61</v>
      </c>
      <c r="N174" s="72">
        <v>1.48</v>
      </c>
      <c r="O174" s="74" t="s">
        <v>51</v>
      </c>
      <c r="P174" s="71">
        <f t="shared" si="15"/>
        <v>1.48</v>
      </c>
    </row>
    <row r="175" spans="2:16">
      <c r="B175" s="95">
        <v>2.25</v>
      </c>
      <c r="C175" s="74" t="s">
        <v>52</v>
      </c>
      <c r="D175" s="70">
        <f t="shared" si="19"/>
        <v>9.4537815126050422</v>
      </c>
      <c r="E175" s="97">
        <v>77.88</v>
      </c>
      <c r="F175" s="98">
        <v>9.4060000000000005E-2</v>
      </c>
      <c r="G175" s="94">
        <f t="shared" si="14"/>
        <v>77.974059999999994</v>
      </c>
      <c r="H175" s="72">
        <v>60.2</v>
      </c>
      <c r="I175" s="74" t="s">
        <v>51</v>
      </c>
      <c r="J175" s="71">
        <f t="shared" si="11"/>
        <v>60.2</v>
      </c>
      <c r="K175" s="72">
        <v>1.78</v>
      </c>
      <c r="L175" s="74" t="s">
        <v>51</v>
      </c>
      <c r="M175" s="71">
        <f t="shared" si="18"/>
        <v>1.78</v>
      </c>
      <c r="N175" s="72">
        <v>1.51</v>
      </c>
      <c r="O175" s="74" t="s">
        <v>51</v>
      </c>
      <c r="P175" s="71">
        <f t="shared" si="15"/>
        <v>1.51</v>
      </c>
    </row>
    <row r="176" spans="2:16">
      <c r="B176" s="95">
        <v>2.5</v>
      </c>
      <c r="C176" s="74" t="s">
        <v>52</v>
      </c>
      <c r="D176" s="70">
        <f t="shared" si="19"/>
        <v>10.504201680672269</v>
      </c>
      <c r="E176" s="97">
        <v>77.209999999999994</v>
      </c>
      <c r="F176" s="98">
        <v>8.5930000000000006E-2</v>
      </c>
      <c r="G176" s="94">
        <f t="shared" si="14"/>
        <v>77.295929999999998</v>
      </c>
      <c r="H176" s="72">
        <v>65.569999999999993</v>
      </c>
      <c r="I176" s="74" t="s">
        <v>51</v>
      </c>
      <c r="J176" s="71">
        <f t="shared" si="11"/>
        <v>65.569999999999993</v>
      </c>
      <c r="K176" s="72">
        <v>1.94</v>
      </c>
      <c r="L176" s="74" t="s">
        <v>51</v>
      </c>
      <c r="M176" s="71">
        <f t="shared" si="18"/>
        <v>1.94</v>
      </c>
      <c r="N176" s="72">
        <v>1.54</v>
      </c>
      <c r="O176" s="74" t="s">
        <v>51</v>
      </c>
      <c r="P176" s="71">
        <f t="shared" si="15"/>
        <v>1.54</v>
      </c>
    </row>
    <row r="177" spans="1:16">
      <c r="A177" s="4"/>
      <c r="B177" s="95">
        <v>2.75</v>
      </c>
      <c r="C177" s="74" t="s">
        <v>52</v>
      </c>
      <c r="D177" s="70">
        <f t="shared" si="19"/>
        <v>11.554621848739496</v>
      </c>
      <c r="E177" s="97">
        <v>76.400000000000006</v>
      </c>
      <c r="F177" s="98">
        <v>7.9170000000000004E-2</v>
      </c>
      <c r="G177" s="94">
        <f t="shared" si="14"/>
        <v>76.479170000000011</v>
      </c>
      <c r="H177" s="72">
        <v>70.989999999999995</v>
      </c>
      <c r="I177" s="74" t="s">
        <v>51</v>
      </c>
      <c r="J177" s="71">
        <f t="shared" si="11"/>
        <v>70.989999999999995</v>
      </c>
      <c r="K177" s="72">
        <v>2.09</v>
      </c>
      <c r="L177" s="74" t="s">
        <v>51</v>
      </c>
      <c r="M177" s="71">
        <f t="shared" si="18"/>
        <v>2.09</v>
      </c>
      <c r="N177" s="72">
        <v>1.56</v>
      </c>
      <c r="O177" s="74" t="s">
        <v>51</v>
      </c>
      <c r="P177" s="71">
        <f t="shared" si="15"/>
        <v>1.56</v>
      </c>
    </row>
    <row r="178" spans="1:16">
      <c r="B178" s="72">
        <v>3</v>
      </c>
      <c r="C178" s="74" t="s">
        <v>52</v>
      </c>
      <c r="D178" s="70">
        <f t="shared" si="19"/>
        <v>12.605042016806722</v>
      </c>
      <c r="E178" s="97">
        <v>75.489999999999995</v>
      </c>
      <c r="F178" s="98">
        <v>7.3450000000000001E-2</v>
      </c>
      <c r="G178" s="94">
        <f t="shared" si="14"/>
        <v>75.563449999999989</v>
      </c>
      <c r="H178" s="72">
        <v>76.47</v>
      </c>
      <c r="I178" s="74" t="s">
        <v>51</v>
      </c>
      <c r="J178" s="71">
        <f t="shared" ref="J178:J202" si="20">H178</f>
        <v>76.47</v>
      </c>
      <c r="K178" s="72">
        <v>2.23</v>
      </c>
      <c r="L178" s="74" t="s">
        <v>51</v>
      </c>
      <c r="M178" s="71">
        <f t="shared" si="18"/>
        <v>2.23</v>
      </c>
      <c r="N178" s="72">
        <v>1.59</v>
      </c>
      <c r="O178" s="74" t="s">
        <v>51</v>
      </c>
      <c r="P178" s="71">
        <f t="shared" si="15"/>
        <v>1.59</v>
      </c>
    </row>
    <row r="179" spans="1:16">
      <c r="B179" s="95">
        <v>3.25</v>
      </c>
      <c r="C179" s="96" t="s">
        <v>52</v>
      </c>
      <c r="D179" s="70">
        <f t="shared" si="19"/>
        <v>13.655462184873949</v>
      </c>
      <c r="E179" s="97">
        <v>74.510000000000005</v>
      </c>
      <c r="F179" s="98">
        <v>6.8540000000000004E-2</v>
      </c>
      <c r="G179" s="94">
        <f t="shared" si="14"/>
        <v>74.578540000000004</v>
      </c>
      <c r="H179" s="72">
        <v>82.02</v>
      </c>
      <c r="I179" s="74" t="s">
        <v>51</v>
      </c>
      <c r="J179" s="71">
        <f t="shared" si="20"/>
        <v>82.02</v>
      </c>
      <c r="K179" s="72">
        <v>2.37</v>
      </c>
      <c r="L179" s="74" t="s">
        <v>51</v>
      </c>
      <c r="M179" s="71">
        <f t="shared" si="18"/>
        <v>2.37</v>
      </c>
      <c r="N179" s="72">
        <v>1.61</v>
      </c>
      <c r="O179" s="74" t="s">
        <v>51</v>
      </c>
      <c r="P179" s="71">
        <f t="shared" si="15"/>
        <v>1.61</v>
      </c>
    </row>
    <row r="180" spans="1:16">
      <c r="B180" s="95">
        <v>3.5</v>
      </c>
      <c r="C180" s="96" t="s">
        <v>52</v>
      </c>
      <c r="D180" s="70">
        <f t="shared" si="19"/>
        <v>14.705882352941176</v>
      </c>
      <c r="E180" s="97">
        <v>73.48</v>
      </c>
      <c r="F180" s="98">
        <v>6.429E-2</v>
      </c>
      <c r="G180" s="94">
        <f t="shared" si="14"/>
        <v>73.544290000000004</v>
      </c>
      <c r="H180" s="72">
        <v>87.64</v>
      </c>
      <c r="I180" s="74" t="s">
        <v>51</v>
      </c>
      <c r="J180" s="71">
        <f t="shared" si="20"/>
        <v>87.64</v>
      </c>
      <c r="K180" s="72">
        <v>2.5</v>
      </c>
      <c r="L180" s="74" t="s">
        <v>51</v>
      </c>
      <c r="M180" s="71">
        <f t="shared" si="18"/>
        <v>2.5</v>
      </c>
      <c r="N180" s="72">
        <v>1.63</v>
      </c>
      <c r="O180" s="74" t="s">
        <v>51</v>
      </c>
      <c r="P180" s="71">
        <f t="shared" si="15"/>
        <v>1.63</v>
      </c>
    </row>
    <row r="181" spans="1:16">
      <c r="B181" s="95">
        <v>3.75</v>
      </c>
      <c r="C181" s="96" t="s">
        <v>52</v>
      </c>
      <c r="D181" s="70">
        <f t="shared" si="19"/>
        <v>15.756302521008404</v>
      </c>
      <c r="E181" s="97">
        <v>72.41</v>
      </c>
      <c r="F181" s="98">
        <v>6.055E-2</v>
      </c>
      <c r="G181" s="94">
        <f t="shared" si="14"/>
        <v>72.470550000000003</v>
      </c>
      <c r="H181" s="72">
        <v>93.35</v>
      </c>
      <c r="I181" s="74" t="s">
        <v>51</v>
      </c>
      <c r="J181" s="71">
        <f t="shared" si="20"/>
        <v>93.35</v>
      </c>
      <c r="K181" s="72">
        <v>2.63</v>
      </c>
      <c r="L181" s="74" t="s">
        <v>51</v>
      </c>
      <c r="M181" s="71">
        <f t="shared" si="18"/>
        <v>2.63</v>
      </c>
      <c r="N181" s="72">
        <v>1.66</v>
      </c>
      <c r="O181" s="74" t="s">
        <v>51</v>
      </c>
      <c r="P181" s="71">
        <f t="shared" si="15"/>
        <v>1.66</v>
      </c>
    </row>
    <row r="182" spans="1:16">
      <c r="B182" s="95">
        <v>4</v>
      </c>
      <c r="C182" s="96" t="s">
        <v>52</v>
      </c>
      <c r="D182" s="70">
        <f t="shared" si="19"/>
        <v>16.806722689075631</v>
      </c>
      <c r="E182" s="97">
        <v>71.33</v>
      </c>
      <c r="F182" s="98">
        <v>5.7259999999999998E-2</v>
      </c>
      <c r="G182" s="94">
        <f t="shared" si="14"/>
        <v>71.387259999999998</v>
      </c>
      <c r="H182" s="72">
        <v>99.14</v>
      </c>
      <c r="I182" s="74" t="s">
        <v>51</v>
      </c>
      <c r="J182" s="71">
        <f t="shared" si="20"/>
        <v>99.14</v>
      </c>
      <c r="K182" s="72">
        <v>2.76</v>
      </c>
      <c r="L182" s="74" t="s">
        <v>51</v>
      </c>
      <c r="M182" s="71">
        <f t="shared" si="18"/>
        <v>2.76</v>
      </c>
      <c r="N182" s="72">
        <v>1.68</v>
      </c>
      <c r="O182" s="74" t="s">
        <v>51</v>
      </c>
      <c r="P182" s="71">
        <f t="shared" si="15"/>
        <v>1.68</v>
      </c>
    </row>
    <row r="183" spans="1:16">
      <c r="B183" s="95">
        <v>4.5</v>
      </c>
      <c r="C183" s="96" t="s">
        <v>52</v>
      </c>
      <c r="D183" s="70">
        <f t="shared" si="19"/>
        <v>18.907563025210084</v>
      </c>
      <c r="E183" s="97">
        <v>69.17</v>
      </c>
      <c r="F183" s="98">
        <v>5.169E-2</v>
      </c>
      <c r="G183" s="94">
        <f t="shared" si="14"/>
        <v>69.221689999999995</v>
      </c>
      <c r="H183" s="72">
        <v>111</v>
      </c>
      <c r="I183" s="74" t="s">
        <v>51</v>
      </c>
      <c r="J183" s="71">
        <f t="shared" si="20"/>
        <v>111</v>
      </c>
      <c r="K183" s="72">
        <v>3.23</v>
      </c>
      <c r="L183" s="74" t="s">
        <v>51</v>
      </c>
      <c r="M183" s="71">
        <f t="shared" si="18"/>
        <v>3.23</v>
      </c>
      <c r="N183" s="72">
        <v>1.73</v>
      </c>
      <c r="O183" s="74" t="s">
        <v>51</v>
      </c>
      <c r="P183" s="71">
        <f t="shared" si="15"/>
        <v>1.73</v>
      </c>
    </row>
    <row r="184" spans="1:16">
      <c r="B184" s="95">
        <v>5</v>
      </c>
      <c r="C184" s="96" t="s">
        <v>52</v>
      </c>
      <c r="D184" s="70">
        <f t="shared" si="19"/>
        <v>21.008403361344538</v>
      </c>
      <c r="E184" s="97">
        <v>67.069999999999993</v>
      </c>
      <c r="F184" s="98">
        <v>4.7149999999999997E-2</v>
      </c>
      <c r="G184" s="94">
        <f t="shared" si="14"/>
        <v>67.117149999999995</v>
      </c>
      <c r="H184" s="72">
        <v>123.23</v>
      </c>
      <c r="I184" s="74" t="s">
        <v>51</v>
      </c>
      <c r="J184" s="71">
        <f t="shared" si="20"/>
        <v>123.23</v>
      </c>
      <c r="K184" s="72">
        <v>3.67</v>
      </c>
      <c r="L184" s="74" t="s">
        <v>51</v>
      </c>
      <c r="M184" s="71">
        <f t="shared" si="18"/>
        <v>3.67</v>
      </c>
      <c r="N184" s="72">
        <v>1.78</v>
      </c>
      <c r="O184" s="74" t="s">
        <v>51</v>
      </c>
      <c r="P184" s="71">
        <f t="shared" si="15"/>
        <v>1.78</v>
      </c>
    </row>
    <row r="185" spans="1:16">
      <c r="B185" s="95">
        <v>5.5</v>
      </c>
      <c r="C185" s="96" t="s">
        <v>52</v>
      </c>
      <c r="D185" s="70">
        <f t="shared" si="19"/>
        <v>23.109243697478991</v>
      </c>
      <c r="E185" s="97">
        <v>65.099999999999994</v>
      </c>
      <c r="F185" s="98">
        <v>4.3389999999999998E-2</v>
      </c>
      <c r="G185" s="94">
        <f t="shared" si="14"/>
        <v>65.143389999999997</v>
      </c>
      <c r="H185" s="72">
        <v>135.83000000000001</v>
      </c>
      <c r="I185" s="74" t="s">
        <v>51</v>
      </c>
      <c r="J185" s="71">
        <f t="shared" si="20"/>
        <v>135.83000000000001</v>
      </c>
      <c r="K185" s="72">
        <v>4.09</v>
      </c>
      <c r="L185" s="74" t="s">
        <v>51</v>
      </c>
      <c r="M185" s="71">
        <f t="shared" si="18"/>
        <v>4.09</v>
      </c>
      <c r="N185" s="72">
        <v>1.83</v>
      </c>
      <c r="O185" s="74" t="s">
        <v>51</v>
      </c>
      <c r="P185" s="71">
        <f t="shared" si="15"/>
        <v>1.83</v>
      </c>
    </row>
    <row r="186" spans="1:16">
      <c r="B186" s="95">
        <v>6</v>
      </c>
      <c r="C186" s="96" t="s">
        <v>52</v>
      </c>
      <c r="D186" s="70">
        <f t="shared" si="19"/>
        <v>25.210084033613445</v>
      </c>
      <c r="E186" s="97">
        <v>63.29</v>
      </c>
      <c r="F186" s="98">
        <v>4.0210000000000003E-2</v>
      </c>
      <c r="G186" s="94">
        <f t="shared" si="14"/>
        <v>63.330210000000001</v>
      </c>
      <c r="H186" s="72">
        <v>148.81</v>
      </c>
      <c r="I186" s="74" t="s">
        <v>51</v>
      </c>
      <c r="J186" s="71">
        <f t="shared" si="20"/>
        <v>148.81</v>
      </c>
      <c r="K186" s="72">
        <v>4.4800000000000004</v>
      </c>
      <c r="L186" s="74" t="s">
        <v>51</v>
      </c>
      <c r="M186" s="71">
        <f t="shared" si="18"/>
        <v>4.4800000000000004</v>
      </c>
      <c r="N186" s="72">
        <v>1.88</v>
      </c>
      <c r="O186" s="74" t="s">
        <v>51</v>
      </c>
      <c r="P186" s="71">
        <f t="shared" si="15"/>
        <v>1.88</v>
      </c>
    </row>
    <row r="187" spans="1:16">
      <c r="B187" s="95">
        <v>6.5</v>
      </c>
      <c r="C187" s="96" t="s">
        <v>52</v>
      </c>
      <c r="D187" s="70">
        <f t="shared" si="19"/>
        <v>27.310924369747898</v>
      </c>
      <c r="E187" s="97">
        <v>61.67</v>
      </c>
      <c r="F187" s="98">
        <v>3.7490000000000002E-2</v>
      </c>
      <c r="G187" s="94">
        <f t="shared" si="14"/>
        <v>61.70749</v>
      </c>
      <c r="H187" s="72">
        <v>162.13999999999999</v>
      </c>
      <c r="I187" s="74" t="s">
        <v>51</v>
      </c>
      <c r="J187" s="71">
        <f t="shared" si="20"/>
        <v>162.13999999999999</v>
      </c>
      <c r="K187" s="72">
        <v>4.87</v>
      </c>
      <c r="L187" s="74" t="s">
        <v>51</v>
      </c>
      <c r="M187" s="71">
        <f t="shared" si="18"/>
        <v>4.87</v>
      </c>
      <c r="N187" s="72">
        <v>1.93</v>
      </c>
      <c r="O187" s="74" t="s">
        <v>51</v>
      </c>
      <c r="P187" s="71">
        <f t="shared" si="15"/>
        <v>1.93</v>
      </c>
    </row>
    <row r="188" spans="1:16">
      <c r="B188" s="95">
        <v>7</v>
      </c>
      <c r="C188" s="96" t="s">
        <v>52</v>
      </c>
      <c r="D188" s="70">
        <f t="shared" si="19"/>
        <v>29.411764705882351</v>
      </c>
      <c r="E188" s="97">
        <v>60.26</v>
      </c>
      <c r="F188" s="98">
        <v>3.5130000000000002E-2</v>
      </c>
      <c r="G188" s="94">
        <f t="shared" si="14"/>
        <v>60.29513</v>
      </c>
      <c r="H188" s="72">
        <v>175.81</v>
      </c>
      <c r="I188" s="74" t="s">
        <v>51</v>
      </c>
      <c r="J188" s="71">
        <f t="shared" si="20"/>
        <v>175.81</v>
      </c>
      <c r="K188" s="72">
        <v>5.24</v>
      </c>
      <c r="L188" s="74" t="s">
        <v>51</v>
      </c>
      <c r="M188" s="71">
        <f t="shared" si="18"/>
        <v>5.24</v>
      </c>
      <c r="N188" s="72">
        <v>1.98</v>
      </c>
      <c r="O188" s="74" t="s">
        <v>51</v>
      </c>
      <c r="P188" s="71">
        <f t="shared" si="15"/>
        <v>1.98</v>
      </c>
    </row>
    <row r="189" spans="1:16">
      <c r="B189" s="95">
        <v>8</v>
      </c>
      <c r="C189" s="96" t="s">
        <v>52</v>
      </c>
      <c r="D189" s="70">
        <f t="shared" si="19"/>
        <v>33.613445378151262</v>
      </c>
      <c r="E189" s="97">
        <v>57</v>
      </c>
      <c r="F189" s="98">
        <v>3.124E-2</v>
      </c>
      <c r="G189" s="94">
        <f t="shared" si="14"/>
        <v>57.031239999999997</v>
      </c>
      <c r="H189" s="72">
        <v>204.24</v>
      </c>
      <c r="I189" s="74" t="s">
        <v>51</v>
      </c>
      <c r="J189" s="71">
        <f t="shared" si="20"/>
        <v>204.24</v>
      </c>
      <c r="K189" s="72">
        <v>6.61</v>
      </c>
      <c r="L189" s="74" t="s">
        <v>51</v>
      </c>
      <c r="M189" s="71">
        <f t="shared" si="18"/>
        <v>6.61</v>
      </c>
      <c r="N189" s="72">
        <v>2.08</v>
      </c>
      <c r="O189" s="74" t="s">
        <v>51</v>
      </c>
      <c r="P189" s="71">
        <f t="shared" si="15"/>
        <v>2.08</v>
      </c>
    </row>
    <row r="190" spans="1:16">
      <c r="B190" s="95">
        <v>9</v>
      </c>
      <c r="C190" s="96" t="s">
        <v>52</v>
      </c>
      <c r="D190" s="70">
        <f t="shared" si="19"/>
        <v>37.815126050420169</v>
      </c>
      <c r="E190" s="97">
        <v>54.01</v>
      </c>
      <c r="F190" s="98">
        <v>2.8160000000000001E-2</v>
      </c>
      <c r="G190" s="94">
        <f t="shared" si="14"/>
        <v>54.038159999999998</v>
      </c>
      <c r="H190" s="72">
        <v>234.27</v>
      </c>
      <c r="I190" s="74" t="s">
        <v>51</v>
      </c>
      <c r="J190" s="71">
        <f t="shared" si="20"/>
        <v>234.27</v>
      </c>
      <c r="K190" s="72">
        <v>7.87</v>
      </c>
      <c r="L190" s="74" t="s">
        <v>51</v>
      </c>
      <c r="M190" s="71">
        <f t="shared" si="18"/>
        <v>7.87</v>
      </c>
      <c r="N190" s="72">
        <v>2.2000000000000002</v>
      </c>
      <c r="O190" s="74" t="s">
        <v>51</v>
      </c>
      <c r="P190" s="71">
        <f t="shared" si="15"/>
        <v>2.2000000000000002</v>
      </c>
    </row>
    <row r="191" spans="1:16">
      <c r="B191" s="95">
        <v>10</v>
      </c>
      <c r="C191" s="96" t="s">
        <v>52</v>
      </c>
      <c r="D191" s="70">
        <f t="shared" si="19"/>
        <v>42.016806722689076</v>
      </c>
      <c r="E191" s="97">
        <v>51.35</v>
      </c>
      <c r="F191" s="98">
        <v>2.5659999999999999E-2</v>
      </c>
      <c r="G191" s="94">
        <f t="shared" si="14"/>
        <v>51.375660000000003</v>
      </c>
      <c r="H191" s="72">
        <v>265.91000000000003</v>
      </c>
      <c r="I191" s="74" t="s">
        <v>51</v>
      </c>
      <c r="J191" s="71">
        <f t="shared" si="20"/>
        <v>265.91000000000003</v>
      </c>
      <c r="K191" s="72">
        <v>9.06</v>
      </c>
      <c r="L191" s="74" t="s">
        <v>51</v>
      </c>
      <c r="M191" s="71">
        <f t="shared" si="18"/>
        <v>9.06</v>
      </c>
      <c r="N191" s="72">
        <v>2.3199999999999998</v>
      </c>
      <c r="O191" s="74" t="s">
        <v>51</v>
      </c>
      <c r="P191" s="71">
        <f t="shared" si="15"/>
        <v>2.3199999999999998</v>
      </c>
    </row>
    <row r="192" spans="1:16">
      <c r="B192" s="95">
        <v>11</v>
      </c>
      <c r="C192" s="96" t="s">
        <v>52</v>
      </c>
      <c r="D192" s="70">
        <f t="shared" si="19"/>
        <v>46.218487394957982</v>
      </c>
      <c r="E192" s="97">
        <v>48.99</v>
      </c>
      <c r="F192" s="98">
        <v>2.359E-2</v>
      </c>
      <c r="G192" s="94">
        <f t="shared" si="14"/>
        <v>49.013590000000001</v>
      </c>
      <c r="H192" s="72">
        <v>299.13</v>
      </c>
      <c r="I192" s="74" t="s">
        <v>51</v>
      </c>
      <c r="J192" s="71">
        <f t="shared" si="20"/>
        <v>299.13</v>
      </c>
      <c r="K192" s="72">
        <v>10.210000000000001</v>
      </c>
      <c r="L192" s="74" t="s">
        <v>51</v>
      </c>
      <c r="M192" s="71">
        <f t="shared" si="18"/>
        <v>10.210000000000001</v>
      </c>
      <c r="N192" s="72">
        <v>2.44</v>
      </c>
      <c r="O192" s="74" t="s">
        <v>51</v>
      </c>
      <c r="P192" s="71">
        <f t="shared" si="15"/>
        <v>2.44</v>
      </c>
    </row>
    <row r="193" spans="2:16">
      <c r="B193" s="95">
        <v>12</v>
      </c>
      <c r="C193" s="96" t="s">
        <v>52</v>
      </c>
      <c r="D193" s="70">
        <f t="shared" si="19"/>
        <v>50.420168067226889</v>
      </c>
      <c r="E193" s="97">
        <v>46.87</v>
      </c>
      <c r="F193" s="98">
        <v>2.1839999999999998E-2</v>
      </c>
      <c r="G193" s="94">
        <f t="shared" si="14"/>
        <v>46.891839999999995</v>
      </c>
      <c r="H193" s="72">
        <v>333.91</v>
      </c>
      <c r="I193" s="74" t="s">
        <v>51</v>
      </c>
      <c r="J193" s="71">
        <f t="shared" si="20"/>
        <v>333.91</v>
      </c>
      <c r="K193" s="72">
        <v>11.34</v>
      </c>
      <c r="L193" s="74" t="s">
        <v>51</v>
      </c>
      <c r="M193" s="71">
        <f t="shared" si="18"/>
        <v>11.34</v>
      </c>
      <c r="N193" s="72">
        <v>2.57</v>
      </c>
      <c r="O193" s="74" t="s">
        <v>51</v>
      </c>
      <c r="P193" s="71">
        <f t="shared" si="15"/>
        <v>2.57</v>
      </c>
    </row>
    <row r="194" spans="2:16">
      <c r="B194" s="95">
        <v>13</v>
      </c>
      <c r="C194" s="96" t="s">
        <v>52</v>
      </c>
      <c r="D194" s="70">
        <f t="shared" si="19"/>
        <v>54.621848739495796</v>
      </c>
      <c r="E194" s="97">
        <v>44.96</v>
      </c>
      <c r="F194" s="98">
        <v>2.035E-2</v>
      </c>
      <c r="G194" s="94">
        <f t="shared" si="14"/>
        <v>44.980350000000001</v>
      </c>
      <c r="H194" s="72">
        <v>370.21</v>
      </c>
      <c r="I194" s="74" t="s">
        <v>51</v>
      </c>
      <c r="J194" s="71">
        <f t="shared" si="20"/>
        <v>370.21</v>
      </c>
      <c r="K194" s="72">
        <v>12.45</v>
      </c>
      <c r="L194" s="74" t="s">
        <v>51</v>
      </c>
      <c r="M194" s="71">
        <f t="shared" si="18"/>
        <v>12.45</v>
      </c>
      <c r="N194" s="72">
        <v>2.71</v>
      </c>
      <c r="O194" s="74" t="s">
        <v>51</v>
      </c>
      <c r="P194" s="71">
        <f t="shared" si="15"/>
        <v>2.71</v>
      </c>
    </row>
    <row r="195" spans="2:16">
      <c r="B195" s="95">
        <v>14</v>
      </c>
      <c r="C195" s="96" t="s">
        <v>52</v>
      </c>
      <c r="D195" s="70">
        <f t="shared" si="19"/>
        <v>58.823529411764703</v>
      </c>
      <c r="E195" s="97">
        <v>43.24</v>
      </c>
      <c r="F195" s="98">
        <v>1.9050000000000001E-2</v>
      </c>
      <c r="G195" s="94">
        <f t="shared" si="14"/>
        <v>43.259050000000002</v>
      </c>
      <c r="H195" s="72">
        <v>408</v>
      </c>
      <c r="I195" s="74" t="s">
        <v>51</v>
      </c>
      <c r="J195" s="71">
        <f t="shared" si="20"/>
        <v>408</v>
      </c>
      <c r="K195" s="72">
        <v>13.56</v>
      </c>
      <c r="L195" s="74" t="s">
        <v>51</v>
      </c>
      <c r="M195" s="71">
        <f t="shared" si="18"/>
        <v>13.56</v>
      </c>
      <c r="N195" s="72">
        <v>2.85</v>
      </c>
      <c r="O195" s="74" t="s">
        <v>51</v>
      </c>
      <c r="P195" s="71">
        <f t="shared" si="15"/>
        <v>2.85</v>
      </c>
    </row>
    <row r="196" spans="2:16">
      <c r="B196" s="95">
        <v>15</v>
      </c>
      <c r="C196" s="96" t="s">
        <v>52</v>
      </c>
      <c r="D196" s="70">
        <f t="shared" si="19"/>
        <v>63.025210084033617</v>
      </c>
      <c r="E196" s="97">
        <v>41.67</v>
      </c>
      <c r="F196" s="98">
        <v>1.7919999999999998E-2</v>
      </c>
      <c r="G196" s="94">
        <f t="shared" si="14"/>
        <v>41.687919999999998</v>
      </c>
      <c r="H196" s="72">
        <v>447.26</v>
      </c>
      <c r="I196" s="74" t="s">
        <v>51</v>
      </c>
      <c r="J196" s="71">
        <f t="shared" si="20"/>
        <v>447.26</v>
      </c>
      <c r="K196" s="72">
        <v>14.65</v>
      </c>
      <c r="L196" s="74" t="s">
        <v>51</v>
      </c>
      <c r="M196" s="71">
        <f t="shared" si="18"/>
        <v>14.65</v>
      </c>
      <c r="N196" s="72">
        <v>3</v>
      </c>
      <c r="O196" s="74" t="s">
        <v>51</v>
      </c>
      <c r="P196" s="71">
        <f t="shared" si="15"/>
        <v>3</v>
      </c>
    </row>
    <row r="197" spans="2:16">
      <c r="B197" s="95">
        <v>16</v>
      </c>
      <c r="C197" s="96" t="s">
        <v>52</v>
      </c>
      <c r="D197" s="70">
        <f t="shared" si="19"/>
        <v>67.226890756302524</v>
      </c>
      <c r="E197" s="97">
        <v>40.229999999999997</v>
      </c>
      <c r="F197" s="98">
        <v>1.6920000000000001E-2</v>
      </c>
      <c r="G197" s="94">
        <f t="shared" si="14"/>
        <v>40.246919999999996</v>
      </c>
      <c r="H197" s="72">
        <v>487.96</v>
      </c>
      <c r="I197" s="74" t="s">
        <v>51</v>
      </c>
      <c r="J197" s="71">
        <f t="shared" si="20"/>
        <v>487.96</v>
      </c>
      <c r="K197" s="72">
        <v>15.75</v>
      </c>
      <c r="L197" s="74" t="s">
        <v>51</v>
      </c>
      <c r="M197" s="71">
        <f t="shared" si="18"/>
        <v>15.75</v>
      </c>
      <c r="N197" s="72">
        <v>3.15</v>
      </c>
      <c r="O197" s="74" t="s">
        <v>51</v>
      </c>
      <c r="P197" s="71">
        <f t="shared" si="15"/>
        <v>3.15</v>
      </c>
    </row>
    <row r="198" spans="2:16">
      <c r="B198" s="95">
        <v>17</v>
      </c>
      <c r="C198" s="96" t="s">
        <v>52</v>
      </c>
      <c r="D198" s="70">
        <f t="shared" si="19"/>
        <v>71.428571428571431</v>
      </c>
      <c r="E198" s="97">
        <v>38.909999999999997</v>
      </c>
      <c r="F198" s="98">
        <v>1.6039999999999999E-2</v>
      </c>
      <c r="G198" s="94">
        <f t="shared" si="14"/>
        <v>38.926039999999993</v>
      </c>
      <c r="H198" s="72">
        <v>530.08000000000004</v>
      </c>
      <c r="I198" s="74" t="s">
        <v>51</v>
      </c>
      <c r="J198" s="71">
        <f t="shared" si="20"/>
        <v>530.08000000000004</v>
      </c>
      <c r="K198" s="72">
        <v>16.850000000000001</v>
      </c>
      <c r="L198" s="74" t="s">
        <v>51</v>
      </c>
      <c r="M198" s="71">
        <f t="shared" si="18"/>
        <v>16.850000000000001</v>
      </c>
      <c r="N198" s="72">
        <v>3.31</v>
      </c>
      <c r="O198" s="74" t="s">
        <v>51</v>
      </c>
      <c r="P198" s="71">
        <f t="shared" si="15"/>
        <v>3.31</v>
      </c>
    </row>
    <row r="199" spans="2:16">
      <c r="B199" s="95">
        <v>18</v>
      </c>
      <c r="C199" s="96" t="s">
        <v>52</v>
      </c>
      <c r="D199" s="70">
        <f t="shared" si="19"/>
        <v>75.630252100840337</v>
      </c>
      <c r="E199" s="97">
        <v>37.700000000000003</v>
      </c>
      <c r="F199" s="98">
        <v>1.524E-2</v>
      </c>
      <c r="G199" s="94">
        <f t="shared" si="14"/>
        <v>37.715240000000001</v>
      </c>
      <c r="H199" s="72">
        <v>573.58000000000004</v>
      </c>
      <c r="I199" s="74" t="s">
        <v>51</v>
      </c>
      <c r="J199" s="71">
        <f t="shared" si="20"/>
        <v>573.58000000000004</v>
      </c>
      <c r="K199" s="72">
        <v>17.940000000000001</v>
      </c>
      <c r="L199" s="74" t="s">
        <v>51</v>
      </c>
      <c r="M199" s="71">
        <f t="shared" si="18"/>
        <v>17.940000000000001</v>
      </c>
      <c r="N199" s="72">
        <v>3.48</v>
      </c>
      <c r="O199" s="74" t="s">
        <v>51</v>
      </c>
      <c r="P199" s="71">
        <f t="shared" si="15"/>
        <v>3.48</v>
      </c>
    </row>
    <row r="200" spans="2:16">
      <c r="B200" s="95">
        <v>20</v>
      </c>
      <c r="C200" s="96" t="s">
        <v>52</v>
      </c>
      <c r="D200" s="70">
        <f t="shared" si="19"/>
        <v>84.033613445378151</v>
      </c>
      <c r="E200" s="97">
        <v>35.54</v>
      </c>
      <c r="F200" s="98">
        <v>1.387E-2</v>
      </c>
      <c r="G200" s="94">
        <f t="shared" si="14"/>
        <v>35.553869999999996</v>
      </c>
      <c r="H200" s="72">
        <v>664.64</v>
      </c>
      <c r="I200" s="74" t="s">
        <v>51</v>
      </c>
      <c r="J200" s="71">
        <f t="shared" si="20"/>
        <v>664.64</v>
      </c>
      <c r="K200" s="72">
        <v>22.1</v>
      </c>
      <c r="L200" s="74" t="s">
        <v>51</v>
      </c>
      <c r="M200" s="71">
        <f t="shared" si="18"/>
        <v>22.1</v>
      </c>
      <c r="N200" s="72">
        <v>3.82</v>
      </c>
      <c r="O200" s="74" t="s">
        <v>51</v>
      </c>
      <c r="P200" s="71">
        <f t="shared" si="15"/>
        <v>3.82</v>
      </c>
    </row>
    <row r="201" spans="2:16">
      <c r="B201" s="95">
        <v>22.5</v>
      </c>
      <c r="C201" s="96" t="s">
        <v>52</v>
      </c>
      <c r="D201" s="70">
        <f t="shared" si="19"/>
        <v>94.537815126050418</v>
      </c>
      <c r="E201" s="97">
        <v>33.25</v>
      </c>
      <c r="F201" s="98">
        <v>1.2489999999999999E-2</v>
      </c>
      <c r="G201" s="94">
        <f t="shared" si="14"/>
        <v>33.26249</v>
      </c>
      <c r="H201" s="72">
        <v>785.85</v>
      </c>
      <c r="I201" s="74" t="s">
        <v>51</v>
      </c>
      <c r="J201" s="71">
        <f t="shared" si="20"/>
        <v>785.85</v>
      </c>
      <c r="K201" s="72">
        <v>27.98</v>
      </c>
      <c r="L201" s="74" t="s">
        <v>51</v>
      </c>
      <c r="M201" s="71">
        <f t="shared" si="18"/>
        <v>27.98</v>
      </c>
      <c r="N201" s="72">
        <v>4.29</v>
      </c>
      <c r="O201" s="74" t="s">
        <v>51</v>
      </c>
      <c r="P201" s="71">
        <f t="shared" si="15"/>
        <v>4.29</v>
      </c>
    </row>
    <row r="202" spans="2:16">
      <c r="B202" s="95">
        <v>25</v>
      </c>
      <c r="C202" s="96" t="s">
        <v>52</v>
      </c>
      <c r="D202" s="70">
        <f t="shared" si="19"/>
        <v>105.04201680672269</v>
      </c>
      <c r="E202" s="97">
        <v>31.32</v>
      </c>
      <c r="F202" s="98">
        <v>1.137E-2</v>
      </c>
      <c r="G202" s="94">
        <f t="shared" si="14"/>
        <v>31.33137</v>
      </c>
      <c r="H202" s="72">
        <v>914.96</v>
      </c>
      <c r="I202" s="74" t="s">
        <v>51</v>
      </c>
      <c r="J202" s="71">
        <f t="shared" si="20"/>
        <v>914.96</v>
      </c>
      <c r="K202" s="72">
        <v>33.43</v>
      </c>
      <c r="L202" s="74" t="s">
        <v>51</v>
      </c>
      <c r="M202" s="71">
        <f t="shared" si="18"/>
        <v>33.43</v>
      </c>
      <c r="N202" s="72">
        <v>4.7699999999999996</v>
      </c>
      <c r="O202" s="74" t="s">
        <v>51</v>
      </c>
      <c r="P202" s="71">
        <f t="shared" si="15"/>
        <v>4.7699999999999996</v>
      </c>
    </row>
    <row r="203" spans="2:16">
      <c r="B203" s="95">
        <v>27.5</v>
      </c>
      <c r="C203" s="96" t="s">
        <v>52</v>
      </c>
      <c r="D203" s="70">
        <f t="shared" si="19"/>
        <v>115.54621848739495</v>
      </c>
      <c r="E203" s="97">
        <v>29.66</v>
      </c>
      <c r="F203" s="98">
        <v>1.044E-2</v>
      </c>
      <c r="G203" s="94">
        <f t="shared" si="14"/>
        <v>29.670439999999999</v>
      </c>
      <c r="H203" s="72">
        <v>1.05</v>
      </c>
      <c r="I203" s="73" t="s">
        <v>5</v>
      </c>
      <c r="J203" s="75">
        <f t="shared" ref="J203:J228" si="21">H203*1000</f>
        <v>1050</v>
      </c>
      <c r="K203" s="72">
        <v>38.630000000000003</v>
      </c>
      <c r="L203" s="74" t="s">
        <v>51</v>
      </c>
      <c r="M203" s="71">
        <f t="shared" si="18"/>
        <v>38.630000000000003</v>
      </c>
      <c r="N203" s="72">
        <v>5.29</v>
      </c>
      <c r="O203" s="74" t="s">
        <v>51</v>
      </c>
      <c r="P203" s="71">
        <f t="shared" si="15"/>
        <v>5.29</v>
      </c>
    </row>
    <row r="204" spans="2:16">
      <c r="B204" s="95">
        <v>30</v>
      </c>
      <c r="C204" s="96" t="s">
        <v>52</v>
      </c>
      <c r="D204" s="70">
        <f t="shared" si="19"/>
        <v>126.05042016806723</v>
      </c>
      <c r="E204" s="97">
        <v>28.23</v>
      </c>
      <c r="F204" s="98">
        <v>9.6550000000000004E-3</v>
      </c>
      <c r="G204" s="94">
        <f t="shared" si="14"/>
        <v>28.239654999999999</v>
      </c>
      <c r="H204" s="72">
        <v>1.2</v>
      </c>
      <c r="I204" s="74" t="s">
        <v>5</v>
      </c>
      <c r="J204" s="75">
        <f t="shared" si="21"/>
        <v>1200</v>
      </c>
      <c r="K204" s="72">
        <v>43.68</v>
      </c>
      <c r="L204" s="74" t="s">
        <v>51</v>
      </c>
      <c r="M204" s="71">
        <f t="shared" si="18"/>
        <v>43.68</v>
      </c>
      <c r="N204" s="72">
        <v>5.83</v>
      </c>
      <c r="O204" s="74" t="s">
        <v>51</v>
      </c>
      <c r="P204" s="71">
        <f t="shared" si="15"/>
        <v>5.83</v>
      </c>
    </row>
    <row r="205" spans="2:16">
      <c r="B205" s="95">
        <v>32.5</v>
      </c>
      <c r="C205" s="96" t="s">
        <v>52</v>
      </c>
      <c r="D205" s="70">
        <f t="shared" si="19"/>
        <v>136.55462184873949</v>
      </c>
      <c r="E205" s="97">
        <v>26.98</v>
      </c>
      <c r="F205" s="98">
        <v>8.9859999999999992E-3</v>
      </c>
      <c r="G205" s="94">
        <f t="shared" si="14"/>
        <v>26.988986000000001</v>
      </c>
      <c r="H205" s="72">
        <v>1.35</v>
      </c>
      <c r="I205" s="74" t="s">
        <v>5</v>
      </c>
      <c r="J205" s="75">
        <f t="shared" si="21"/>
        <v>1350</v>
      </c>
      <c r="K205" s="72">
        <v>48.64</v>
      </c>
      <c r="L205" s="74" t="s">
        <v>51</v>
      </c>
      <c r="M205" s="71">
        <f t="shared" si="18"/>
        <v>48.64</v>
      </c>
      <c r="N205" s="72">
        <v>6.4</v>
      </c>
      <c r="O205" s="74" t="s">
        <v>51</v>
      </c>
      <c r="P205" s="71">
        <f t="shared" si="15"/>
        <v>6.4</v>
      </c>
    </row>
    <row r="206" spans="2:16">
      <c r="B206" s="95">
        <v>35</v>
      </c>
      <c r="C206" s="96" t="s">
        <v>52</v>
      </c>
      <c r="D206" s="70">
        <f t="shared" si="19"/>
        <v>147.05882352941177</v>
      </c>
      <c r="E206" s="97">
        <v>25.87</v>
      </c>
      <c r="F206" s="98">
        <v>8.4080000000000005E-3</v>
      </c>
      <c r="G206" s="94">
        <f t="shared" si="14"/>
        <v>25.878408</v>
      </c>
      <c r="H206" s="72">
        <v>1.5</v>
      </c>
      <c r="I206" s="74" t="s">
        <v>5</v>
      </c>
      <c r="J206" s="75">
        <f t="shared" si="21"/>
        <v>1500</v>
      </c>
      <c r="K206" s="72">
        <v>53.52</v>
      </c>
      <c r="L206" s="74" t="s">
        <v>51</v>
      </c>
      <c r="M206" s="71">
        <f t="shared" si="18"/>
        <v>53.52</v>
      </c>
      <c r="N206" s="72">
        <v>6.98</v>
      </c>
      <c r="O206" s="74" t="s">
        <v>51</v>
      </c>
      <c r="P206" s="71">
        <f t="shared" si="15"/>
        <v>6.98</v>
      </c>
    </row>
    <row r="207" spans="2:16">
      <c r="B207" s="95">
        <v>37.5</v>
      </c>
      <c r="C207" s="96" t="s">
        <v>52</v>
      </c>
      <c r="D207" s="70">
        <f t="shared" si="19"/>
        <v>157.56302521008402</v>
      </c>
      <c r="E207" s="97">
        <v>24.89</v>
      </c>
      <c r="F207" s="98">
        <v>7.9030000000000003E-3</v>
      </c>
      <c r="G207" s="94">
        <f t="shared" si="14"/>
        <v>24.897902999999999</v>
      </c>
      <c r="H207" s="72">
        <v>1.67</v>
      </c>
      <c r="I207" s="74" t="s">
        <v>5</v>
      </c>
      <c r="J207" s="75">
        <f t="shared" si="21"/>
        <v>1670</v>
      </c>
      <c r="K207" s="72">
        <v>58.36</v>
      </c>
      <c r="L207" s="74" t="s">
        <v>51</v>
      </c>
      <c r="M207" s="71">
        <f t="shared" si="18"/>
        <v>58.36</v>
      </c>
      <c r="N207" s="72">
        <v>7.59</v>
      </c>
      <c r="O207" s="74" t="s">
        <v>51</v>
      </c>
      <c r="P207" s="71">
        <f t="shared" si="15"/>
        <v>7.59</v>
      </c>
    </row>
    <row r="208" spans="2:16">
      <c r="B208" s="95">
        <v>40</v>
      </c>
      <c r="C208" s="96" t="s">
        <v>52</v>
      </c>
      <c r="D208" s="70">
        <f t="shared" si="19"/>
        <v>168.0672268907563</v>
      </c>
      <c r="E208" s="97">
        <v>24.01</v>
      </c>
      <c r="F208" s="98">
        <v>7.4570000000000001E-3</v>
      </c>
      <c r="G208" s="94">
        <f t="shared" si="14"/>
        <v>24.017457</v>
      </c>
      <c r="H208" s="72">
        <v>1.84</v>
      </c>
      <c r="I208" s="74" t="s">
        <v>5</v>
      </c>
      <c r="J208" s="75">
        <f t="shared" si="21"/>
        <v>1840</v>
      </c>
      <c r="K208" s="72">
        <v>63.16</v>
      </c>
      <c r="L208" s="74" t="s">
        <v>51</v>
      </c>
      <c r="M208" s="71">
        <f t="shared" si="18"/>
        <v>63.16</v>
      </c>
      <c r="N208" s="72">
        <v>8.2100000000000009</v>
      </c>
      <c r="O208" s="74" t="s">
        <v>51</v>
      </c>
      <c r="P208" s="71">
        <f t="shared" si="15"/>
        <v>8.2100000000000009</v>
      </c>
    </row>
    <row r="209" spans="2:16">
      <c r="B209" s="95">
        <v>45</v>
      </c>
      <c r="C209" s="96" t="s">
        <v>52</v>
      </c>
      <c r="D209" s="70">
        <f t="shared" si="19"/>
        <v>189.07563025210084</v>
      </c>
      <c r="E209" s="97">
        <v>22.51</v>
      </c>
      <c r="F209" s="98">
        <v>6.7070000000000003E-3</v>
      </c>
      <c r="G209" s="94">
        <f t="shared" si="14"/>
        <v>22.516707</v>
      </c>
      <c r="H209" s="72">
        <v>2.2000000000000002</v>
      </c>
      <c r="I209" s="74" t="s">
        <v>5</v>
      </c>
      <c r="J209" s="75">
        <f t="shared" si="21"/>
        <v>2200</v>
      </c>
      <c r="K209" s="72">
        <v>81.03</v>
      </c>
      <c r="L209" s="74" t="s">
        <v>51</v>
      </c>
      <c r="M209" s="71">
        <f t="shared" si="18"/>
        <v>81.03</v>
      </c>
      <c r="N209" s="72">
        <v>9.51</v>
      </c>
      <c r="O209" s="74" t="s">
        <v>51</v>
      </c>
      <c r="P209" s="71">
        <f t="shared" si="15"/>
        <v>9.51</v>
      </c>
    </row>
    <row r="210" spans="2:16">
      <c r="B210" s="95">
        <v>50</v>
      </c>
      <c r="C210" s="96" t="s">
        <v>52</v>
      </c>
      <c r="D210" s="70">
        <f t="shared" si="19"/>
        <v>210.08403361344537</v>
      </c>
      <c r="E210" s="97">
        <v>21.26</v>
      </c>
      <c r="F210" s="98">
        <v>6.1000000000000004E-3</v>
      </c>
      <c r="G210" s="94">
        <f t="shared" si="14"/>
        <v>21.266100000000002</v>
      </c>
      <c r="H210" s="72">
        <v>2.58</v>
      </c>
      <c r="I210" s="74" t="s">
        <v>5</v>
      </c>
      <c r="J210" s="75">
        <f t="shared" si="21"/>
        <v>2580</v>
      </c>
      <c r="K210" s="72">
        <v>97.33</v>
      </c>
      <c r="L210" s="74" t="s">
        <v>51</v>
      </c>
      <c r="M210" s="71">
        <f t="shared" si="18"/>
        <v>97.33</v>
      </c>
      <c r="N210" s="72">
        <v>10.88</v>
      </c>
      <c r="O210" s="74" t="s">
        <v>51</v>
      </c>
      <c r="P210" s="71">
        <f t="shared" si="15"/>
        <v>10.88</v>
      </c>
    </row>
    <row r="211" spans="2:16">
      <c r="B211" s="95">
        <v>55</v>
      </c>
      <c r="C211" s="96" t="s">
        <v>52</v>
      </c>
      <c r="D211" s="70">
        <f t="shared" si="19"/>
        <v>231.0924369747899</v>
      </c>
      <c r="E211" s="97">
        <v>20.22</v>
      </c>
      <c r="F211" s="98">
        <v>5.5970000000000004E-3</v>
      </c>
      <c r="G211" s="94">
        <f t="shared" si="14"/>
        <v>20.225597</v>
      </c>
      <c r="H211" s="72">
        <v>2.98</v>
      </c>
      <c r="I211" s="74" t="s">
        <v>5</v>
      </c>
      <c r="J211" s="75">
        <f t="shared" si="21"/>
        <v>2980</v>
      </c>
      <c r="K211" s="72">
        <v>112.74</v>
      </c>
      <c r="L211" s="74" t="s">
        <v>51</v>
      </c>
      <c r="M211" s="71">
        <f t="shared" si="18"/>
        <v>112.74</v>
      </c>
      <c r="N211" s="72">
        <v>12.29</v>
      </c>
      <c r="O211" s="74" t="s">
        <v>51</v>
      </c>
      <c r="P211" s="71">
        <f t="shared" si="15"/>
        <v>12.29</v>
      </c>
    </row>
    <row r="212" spans="2:16">
      <c r="B212" s="95">
        <v>60</v>
      </c>
      <c r="C212" s="96" t="s">
        <v>52</v>
      </c>
      <c r="D212" s="70">
        <f t="shared" si="19"/>
        <v>252.10084033613447</v>
      </c>
      <c r="E212" s="97">
        <v>19.34</v>
      </c>
      <c r="F212" s="98">
        <v>5.1739999999999998E-3</v>
      </c>
      <c r="G212" s="94">
        <f t="shared" si="14"/>
        <v>19.345174</v>
      </c>
      <c r="H212" s="72">
        <v>3.4</v>
      </c>
      <c r="I212" s="74" t="s">
        <v>5</v>
      </c>
      <c r="J212" s="75">
        <f t="shared" si="21"/>
        <v>3400</v>
      </c>
      <c r="K212" s="72">
        <v>127.55</v>
      </c>
      <c r="L212" s="74" t="s">
        <v>51</v>
      </c>
      <c r="M212" s="71">
        <f t="shared" si="18"/>
        <v>127.55</v>
      </c>
      <c r="N212" s="72">
        <v>13.76</v>
      </c>
      <c r="O212" s="74" t="s">
        <v>51</v>
      </c>
      <c r="P212" s="71">
        <f t="shared" si="15"/>
        <v>13.76</v>
      </c>
    </row>
    <row r="213" spans="2:16">
      <c r="B213" s="95">
        <v>65</v>
      </c>
      <c r="C213" s="96" t="s">
        <v>52</v>
      </c>
      <c r="D213" s="70">
        <f t="shared" si="19"/>
        <v>273.10924369747897</v>
      </c>
      <c r="E213" s="97">
        <v>18.579999999999998</v>
      </c>
      <c r="F213" s="98">
        <v>4.8129999999999996E-3</v>
      </c>
      <c r="G213" s="94">
        <f t="shared" ref="G213:G228" si="22">E213+F213</f>
        <v>18.584812999999997</v>
      </c>
      <c r="H213" s="72">
        <v>3.84</v>
      </c>
      <c r="I213" s="74" t="s">
        <v>5</v>
      </c>
      <c r="J213" s="75">
        <f t="shared" si="21"/>
        <v>3840</v>
      </c>
      <c r="K213" s="72">
        <v>141.93</v>
      </c>
      <c r="L213" s="74" t="s">
        <v>51</v>
      </c>
      <c r="M213" s="71">
        <f t="shared" si="18"/>
        <v>141.93</v>
      </c>
      <c r="N213" s="72">
        <v>15.28</v>
      </c>
      <c r="O213" s="74" t="s">
        <v>51</v>
      </c>
      <c r="P213" s="71">
        <f t="shared" si="15"/>
        <v>15.28</v>
      </c>
    </row>
    <row r="214" spans="2:16">
      <c r="B214" s="95">
        <v>70</v>
      </c>
      <c r="C214" s="96" t="s">
        <v>52</v>
      </c>
      <c r="D214" s="70">
        <f t="shared" si="19"/>
        <v>294.11764705882354</v>
      </c>
      <c r="E214" s="97">
        <v>17.920000000000002</v>
      </c>
      <c r="F214" s="98">
        <v>4.5009999999999998E-3</v>
      </c>
      <c r="G214" s="94">
        <f t="shared" si="22"/>
        <v>17.924501000000003</v>
      </c>
      <c r="H214" s="72">
        <v>4.3</v>
      </c>
      <c r="I214" s="74" t="s">
        <v>5</v>
      </c>
      <c r="J214" s="75">
        <f t="shared" si="21"/>
        <v>4300</v>
      </c>
      <c r="K214" s="72">
        <v>155.96</v>
      </c>
      <c r="L214" s="74" t="s">
        <v>51</v>
      </c>
      <c r="M214" s="71">
        <f t="shared" si="18"/>
        <v>155.96</v>
      </c>
      <c r="N214" s="72">
        <v>16.829999999999998</v>
      </c>
      <c r="O214" s="74" t="s">
        <v>51</v>
      </c>
      <c r="P214" s="71">
        <f t="shared" ref="P214:P228" si="23">N214</f>
        <v>16.829999999999998</v>
      </c>
    </row>
    <row r="215" spans="2:16">
      <c r="B215" s="95">
        <v>80</v>
      </c>
      <c r="C215" s="96" t="s">
        <v>52</v>
      </c>
      <c r="D215" s="70">
        <f t="shared" si="19"/>
        <v>336.1344537815126</v>
      </c>
      <c r="E215" s="97">
        <v>16.829999999999998</v>
      </c>
      <c r="F215" s="98">
        <v>3.9880000000000002E-3</v>
      </c>
      <c r="G215" s="94">
        <f t="shared" si="22"/>
        <v>16.833987999999998</v>
      </c>
      <c r="H215" s="72">
        <v>5.26</v>
      </c>
      <c r="I215" s="74" t="s">
        <v>5</v>
      </c>
      <c r="J215" s="75">
        <f t="shared" si="21"/>
        <v>5260</v>
      </c>
      <c r="K215" s="72">
        <v>206.82</v>
      </c>
      <c r="L215" s="74" t="s">
        <v>51</v>
      </c>
      <c r="M215" s="71">
        <f t="shared" si="18"/>
        <v>206.82</v>
      </c>
      <c r="N215" s="72">
        <v>20.04</v>
      </c>
      <c r="O215" s="74" t="s">
        <v>51</v>
      </c>
      <c r="P215" s="71">
        <f t="shared" si="23"/>
        <v>20.04</v>
      </c>
    </row>
    <row r="216" spans="2:16">
      <c r="B216" s="95">
        <v>90</v>
      </c>
      <c r="C216" s="96" t="s">
        <v>52</v>
      </c>
      <c r="D216" s="70">
        <f t="shared" si="19"/>
        <v>378.15126050420167</v>
      </c>
      <c r="E216" s="97">
        <v>15.97</v>
      </c>
      <c r="F216" s="98">
        <v>3.5839999999999999E-3</v>
      </c>
      <c r="G216" s="94">
        <f t="shared" si="22"/>
        <v>15.973584000000001</v>
      </c>
      <c r="H216" s="72">
        <v>6.27</v>
      </c>
      <c r="I216" s="74" t="s">
        <v>5</v>
      </c>
      <c r="J216" s="75">
        <f t="shared" si="21"/>
        <v>6270</v>
      </c>
      <c r="K216" s="72">
        <v>251.94</v>
      </c>
      <c r="L216" s="74" t="s">
        <v>51</v>
      </c>
      <c r="M216" s="71">
        <f t="shared" si="18"/>
        <v>251.94</v>
      </c>
      <c r="N216" s="72">
        <v>23.36</v>
      </c>
      <c r="O216" s="74" t="s">
        <v>51</v>
      </c>
      <c r="P216" s="71">
        <f t="shared" si="23"/>
        <v>23.36</v>
      </c>
    </row>
    <row r="217" spans="2:16">
      <c r="B217" s="95">
        <v>100</v>
      </c>
      <c r="C217" s="96" t="s">
        <v>52</v>
      </c>
      <c r="D217" s="70">
        <f t="shared" si="19"/>
        <v>420.16806722689074</v>
      </c>
      <c r="E217" s="97">
        <v>15.28</v>
      </c>
      <c r="F217" s="98">
        <v>3.2569999999999999E-3</v>
      </c>
      <c r="G217" s="94">
        <f t="shared" si="22"/>
        <v>15.283256999999999</v>
      </c>
      <c r="H217" s="72">
        <v>7.34</v>
      </c>
      <c r="I217" s="74" t="s">
        <v>5</v>
      </c>
      <c r="J217" s="75">
        <f t="shared" si="21"/>
        <v>7340</v>
      </c>
      <c r="K217" s="72">
        <v>293.70999999999998</v>
      </c>
      <c r="L217" s="74" t="s">
        <v>51</v>
      </c>
      <c r="M217" s="71">
        <f t="shared" si="18"/>
        <v>293.70999999999998</v>
      </c>
      <c r="N217" s="72">
        <v>26.78</v>
      </c>
      <c r="O217" s="74" t="s">
        <v>51</v>
      </c>
      <c r="P217" s="71">
        <f t="shared" si="23"/>
        <v>26.78</v>
      </c>
    </row>
    <row r="218" spans="2:16">
      <c r="B218" s="95">
        <v>110</v>
      </c>
      <c r="C218" s="96" t="s">
        <v>52</v>
      </c>
      <c r="D218" s="70">
        <f t="shared" si="19"/>
        <v>462.18487394957981</v>
      </c>
      <c r="E218" s="97">
        <v>14.72</v>
      </c>
      <c r="F218" s="98">
        <v>2.9870000000000001E-3</v>
      </c>
      <c r="G218" s="94">
        <f t="shared" si="22"/>
        <v>14.722987</v>
      </c>
      <c r="H218" s="72">
        <v>8.4499999999999993</v>
      </c>
      <c r="I218" s="74" t="s">
        <v>5</v>
      </c>
      <c r="J218" s="75">
        <f t="shared" si="21"/>
        <v>8450</v>
      </c>
      <c r="K218" s="72">
        <v>333.18</v>
      </c>
      <c r="L218" s="74" t="s">
        <v>51</v>
      </c>
      <c r="M218" s="71">
        <f t="shared" si="18"/>
        <v>333.18</v>
      </c>
      <c r="N218" s="72">
        <v>30.26</v>
      </c>
      <c r="O218" s="74" t="s">
        <v>51</v>
      </c>
      <c r="P218" s="71">
        <f t="shared" si="23"/>
        <v>30.26</v>
      </c>
    </row>
    <row r="219" spans="2:16">
      <c r="B219" s="95">
        <v>120</v>
      </c>
      <c r="C219" s="96" t="s">
        <v>52</v>
      </c>
      <c r="D219" s="70">
        <f t="shared" si="19"/>
        <v>504.20168067226894</v>
      </c>
      <c r="E219" s="97">
        <v>14.25</v>
      </c>
      <c r="F219" s="98">
        <v>2.7599999999999999E-3</v>
      </c>
      <c r="G219" s="94">
        <f t="shared" si="22"/>
        <v>14.25276</v>
      </c>
      <c r="H219" s="72">
        <v>9.6</v>
      </c>
      <c r="I219" s="74" t="s">
        <v>5</v>
      </c>
      <c r="J219" s="75">
        <f t="shared" si="21"/>
        <v>9600</v>
      </c>
      <c r="K219" s="72">
        <v>370.87</v>
      </c>
      <c r="L219" s="74" t="s">
        <v>51</v>
      </c>
      <c r="M219" s="71">
        <f t="shared" si="18"/>
        <v>370.87</v>
      </c>
      <c r="N219" s="72">
        <v>33.799999999999997</v>
      </c>
      <c r="O219" s="74" t="s">
        <v>51</v>
      </c>
      <c r="P219" s="71">
        <f t="shared" si="23"/>
        <v>33.799999999999997</v>
      </c>
    </row>
    <row r="220" spans="2:16">
      <c r="B220" s="95">
        <v>130</v>
      </c>
      <c r="C220" s="96" t="s">
        <v>52</v>
      </c>
      <c r="D220" s="70">
        <f t="shared" si="19"/>
        <v>546.21848739495795</v>
      </c>
      <c r="E220" s="97">
        <v>13.85</v>
      </c>
      <c r="F220" s="98">
        <v>2.5660000000000001E-3</v>
      </c>
      <c r="G220" s="94">
        <f t="shared" si="22"/>
        <v>13.852565999999999</v>
      </c>
      <c r="H220" s="72">
        <v>10.79</v>
      </c>
      <c r="I220" s="74" t="s">
        <v>5</v>
      </c>
      <c r="J220" s="75">
        <f t="shared" si="21"/>
        <v>10790</v>
      </c>
      <c r="K220" s="72">
        <v>407.11</v>
      </c>
      <c r="L220" s="74" t="s">
        <v>51</v>
      </c>
      <c r="M220" s="71">
        <f t="shared" si="18"/>
        <v>407.11</v>
      </c>
      <c r="N220" s="72">
        <v>37.369999999999997</v>
      </c>
      <c r="O220" s="74" t="s">
        <v>51</v>
      </c>
      <c r="P220" s="71">
        <f t="shared" si="23"/>
        <v>37.369999999999997</v>
      </c>
    </row>
    <row r="221" spans="2:16">
      <c r="B221" s="95">
        <v>140</v>
      </c>
      <c r="C221" s="96" t="s">
        <v>52</v>
      </c>
      <c r="D221" s="70">
        <f t="shared" si="19"/>
        <v>588.23529411764707</v>
      </c>
      <c r="E221" s="97">
        <v>13.52</v>
      </c>
      <c r="F221" s="98">
        <v>2.3990000000000001E-3</v>
      </c>
      <c r="G221" s="94">
        <f t="shared" si="22"/>
        <v>13.522399</v>
      </c>
      <c r="H221" s="72">
        <v>12.01</v>
      </c>
      <c r="I221" s="74" t="s">
        <v>5</v>
      </c>
      <c r="J221" s="75">
        <f t="shared" si="21"/>
        <v>12010</v>
      </c>
      <c r="K221" s="72">
        <v>442.11</v>
      </c>
      <c r="L221" s="74" t="s">
        <v>51</v>
      </c>
      <c r="M221" s="71">
        <f t="shared" si="18"/>
        <v>442.11</v>
      </c>
      <c r="N221" s="72">
        <v>40.98</v>
      </c>
      <c r="O221" s="74" t="s">
        <v>51</v>
      </c>
      <c r="P221" s="71">
        <f t="shared" si="23"/>
        <v>40.98</v>
      </c>
    </row>
    <row r="222" spans="2:16">
      <c r="B222" s="95">
        <v>150</v>
      </c>
      <c r="C222" s="96" t="s">
        <v>52</v>
      </c>
      <c r="D222" s="70">
        <f t="shared" si="19"/>
        <v>630.25210084033608</v>
      </c>
      <c r="E222" s="97">
        <v>13.23</v>
      </c>
      <c r="F222" s="98">
        <v>2.2529999999999998E-3</v>
      </c>
      <c r="G222" s="94">
        <f t="shared" si="22"/>
        <v>13.232253</v>
      </c>
      <c r="H222" s="72">
        <v>13.25</v>
      </c>
      <c r="I222" s="74" t="s">
        <v>5</v>
      </c>
      <c r="J222" s="75">
        <f t="shared" si="21"/>
        <v>13250</v>
      </c>
      <c r="K222" s="72">
        <v>476.01</v>
      </c>
      <c r="L222" s="74" t="s">
        <v>51</v>
      </c>
      <c r="M222" s="71">
        <f t="shared" si="18"/>
        <v>476.01</v>
      </c>
      <c r="N222" s="72">
        <v>44.6</v>
      </c>
      <c r="O222" s="74" t="s">
        <v>51</v>
      </c>
      <c r="P222" s="71">
        <f t="shared" si="23"/>
        <v>44.6</v>
      </c>
    </row>
    <row r="223" spans="2:16">
      <c r="B223" s="95">
        <v>160</v>
      </c>
      <c r="C223" s="96" t="s">
        <v>52</v>
      </c>
      <c r="D223" s="70">
        <f t="shared" si="19"/>
        <v>672.26890756302521</v>
      </c>
      <c r="E223" s="97">
        <v>12.98</v>
      </c>
      <c r="F223" s="98">
        <v>2.124E-3</v>
      </c>
      <c r="G223" s="94">
        <f t="shared" si="22"/>
        <v>12.982124000000001</v>
      </c>
      <c r="H223" s="72">
        <v>14.53</v>
      </c>
      <c r="I223" s="74" t="s">
        <v>5</v>
      </c>
      <c r="J223" s="75">
        <f t="shared" si="21"/>
        <v>14530</v>
      </c>
      <c r="K223" s="72">
        <v>508.91</v>
      </c>
      <c r="L223" s="74" t="s">
        <v>51</v>
      </c>
      <c r="M223" s="71">
        <f t="shared" si="18"/>
        <v>508.91</v>
      </c>
      <c r="N223" s="72">
        <v>48.23</v>
      </c>
      <c r="O223" s="74" t="s">
        <v>51</v>
      </c>
      <c r="P223" s="71">
        <f t="shared" si="23"/>
        <v>48.23</v>
      </c>
    </row>
    <row r="224" spans="2:16">
      <c r="B224" s="95">
        <v>170</v>
      </c>
      <c r="C224" s="96" t="s">
        <v>52</v>
      </c>
      <c r="D224" s="70">
        <f t="shared" si="19"/>
        <v>714.28571428571433</v>
      </c>
      <c r="E224" s="97">
        <v>12.77</v>
      </c>
      <c r="F224" s="98">
        <v>2.0100000000000001E-3</v>
      </c>
      <c r="G224" s="94">
        <f t="shared" si="22"/>
        <v>12.77201</v>
      </c>
      <c r="H224" s="72">
        <v>15.82</v>
      </c>
      <c r="I224" s="74" t="s">
        <v>5</v>
      </c>
      <c r="J224" s="75">
        <f t="shared" si="21"/>
        <v>15820</v>
      </c>
      <c r="K224" s="72">
        <v>540.89</v>
      </c>
      <c r="L224" s="74" t="s">
        <v>51</v>
      </c>
      <c r="M224" s="71">
        <f t="shared" si="18"/>
        <v>540.89</v>
      </c>
      <c r="N224" s="72">
        <v>51.87</v>
      </c>
      <c r="O224" s="74" t="s">
        <v>51</v>
      </c>
      <c r="P224" s="71">
        <f t="shared" si="23"/>
        <v>51.87</v>
      </c>
    </row>
    <row r="225" spans="1:16">
      <c r="B225" s="95">
        <v>180</v>
      </c>
      <c r="C225" s="96" t="s">
        <v>52</v>
      </c>
      <c r="D225" s="70">
        <f t="shared" si="19"/>
        <v>756.30252100840335</v>
      </c>
      <c r="E225" s="97">
        <v>12.58</v>
      </c>
      <c r="F225" s="98">
        <v>1.9070000000000001E-3</v>
      </c>
      <c r="G225" s="94">
        <f t="shared" si="22"/>
        <v>12.581906999999999</v>
      </c>
      <c r="H225" s="72">
        <v>17.14</v>
      </c>
      <c r="I225" s="74" t="s">
        <v>5</v>
      </c>
      <c r="J225" s="75">
        <f t="shared" si="21"/>
        <v>17140</v>
      </c>
      <c r="K225" s="72">
        <v>572.03</v>
      </c>
      <c r="L225" s="74" t="s">
        <v>51</v>
      </c>
      <c r="M225" s="71">
        <f t="shared" si="18"/>
        <v>572.03</v>
      </c>
      <c r="N225" s="72">
        <v>55.5</v>
      </c>
      <c r="O225" s="74" t="s">
        <v>51</v>
      </c>
      <c r="P225" s="71">
        <f t="shared" si="23"/>
        <v>55.5</v>
      </c>
    </row>
    <row r="226" spans="1:16">
      <c r="B226" s="95">
        <v>200</v>
      </c>
      <c r="C226" s="96" t="s">
        <v>52</v>
      </c>
      <c r="D226" s="70">
        <f t="shared" si="19"/>
        <v>840.33613445378148</v>
      </c>
      <c r="E226" s="97">
        <v>12.27</v>
      </c>
      <c r="F226" s="98">
        <v>1.732E-3</v>
      </c>
      <c r="G226" s="94">
        <f t="shared" si="22"/>
        <v>12.271732</v>
      </c>
      <c r="H226" s="72">
        <v>19.82</v>
      </c>
      <c r="I226" s="74" t="s">
        <v>5</v>
      </c>
      <c r="J226" s="75">
        <f t="shared" si="21"/>
        <v>19820</v>
      </c>
      <c r="K226" s="72">
        <v>686.55</v>
      </c>
      <c r="L226" s="74" t="s">
        <v>51</v>
      </c>
      <c r="M226" s="71">
        <f t="shared" si="18"/>
        <v>686.55</v>
      </c>
      <c r="N226" s="72">
        <v>62.75</v>
      </c>
      <c r="O226" s="74" t="s">
        <v>51</v>
      </c>
      <c r="P226" s="71">
        <f t="shared" si="23"/>
        <v>62.75</v>
      </c>
    </row>
    <row r="227" spans="1:16">
      <c r="B227" s="95">
        <v>225</v>
      </c>
      <c r="C227" s="96" t="s">
        <v>52</v>
      </c>
      <c r="D227" s="70">
        <f t="shared" si="19"/>
        <v>945.37815126050418</v>
      </c>
      <c r="E227" s="97">
        <v>11.98</v>
      </c>
      <c r="F227" s="98">
        <v>1.5560000000000001E-3</v>
      </c>
      <c r="G227" s="94">
        <f t="shared" si="22"/>
        <v>11.981556000000001</v>
      </c>
      <c r="H227" s="72">
        <v>23.26</v>
      </c>
      <c r="I227" s="74" t="s">
        <v>5</v>
      </c>
      <c r="J227" s="75">
        <f t="shared" si="21"/>
        <v>23260</v>
      </c>
      <c r="K227" s="72">
        <v>841.34</v>
      </c>
      <c r="L227" s="74" t="s">
        <v>51</v>
      </c>
      <c r="M227" s="71">
        <f t="shared" si="18"/>
        <v>841.34</v>
      </c>
      <c r="N227" s="72">
        <v>71.739999999999995</v>
      </c>
      <c r="O227" s="74" t="s">
        <v>51</v>
      </c>
      <c r="P227" s="71">
        <f t="shared" si="23"/>
        <v>71.739999999999995</v>
      </c>
    </row>
    <row r="228" spans="1:16">
      <c r="A228" s="4">
        <v>228</v>
      </c>
      <c r="B228" s="116">
        <v>250</v>
      </c>
      <c r="C228" s="102" t="s">
        <v>52</v>
      </c>
      <c r="D228" s="70">
        <f t="shared" si="19"/>
        <v>1050.420168067227</v>
      </c>
      <c r="E228" s="97">
        <v>11.76</v>
      </c>
      <c r="F228" s="98">
        <v>1.413E-3</v>
      </c>
      <c r="G228" s="94">
        <f t="shared" si="22"/>
        <v>11.761412999999999</v>
      </c>
      <c r="H228" s="72">
        <v>26.77</v>
      </c>
      <c r="I228" s="74" t="s">
        <v>5</v>
      </c>
      <c r="J228" s="75">
        <f t="shared" si="21"/>
        <v>26770</v>
      </c>
      <c r="K228" s="72">
        <v>977.05</v>
      </c>
      <c r="L228" s="74" t="s">
        <v>51</v>
      </c>
      <c r="M228" s="71">
        <f t="shared" ref="M228" si="24">K228</f>
        <v>977.05</v>
      </c>
      <c r="N228" s="72">
        <v>80.59</v>
      </c>
      <c r="O228" s="74" t="s">
        <v>51</v>
      </c>
      <c r="P228" s="71">
        <f t="shared" si="23"/>
        <v>80.59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3671D-43AB-4C9A-ADA6-427740A863AA}">
  <dimension ref="A1:Y228"/>
  <sheetViews>
    <sheetView tabSelected="1" zoomScale="70" zoomScaleNormal="70" workbookViewId="0">
      <selection activeCell="C8" sqref="C8"/>
    </sheetView>
  </sheetViews>
  <sheetFormatPr defaultColWidth="9" defaultRowHeight="12"/>
  <cols>
    <col min="1" max="1" width="4.36328125" style="1" customWidth="1"/>
    <col min="2" max="2" width="9.90625" style="1" customWidth="1"/>
    <col min="3" max="3" width="8.6328125" style="1" customWidth="1"/>
    <col min="4" max="4" width="7.7265625" style="1" customWidth="1"/>
    <col min="5" max="6" width="8.90625" style="1" bestFit="1" customWidth="1"/>
    <col min="7" max="7" width="8.90625" style="1" customWidth="1"/>
    <col min="8" max="8" width="6.08984375" style="1" customWidth="1"/>
    <col min="9" max="9" width="5.36328125" style="1" customWidth="1"/>
    <col min="10" max="10" width="7.90625" style="1" customWidth="1"/>
    <col min="11" max="11" width="9.90625" style="1" customWidth="1"/>
    <col min="12" max="12" width="3.7265625" style="1" customWidth="1"/>
    <col min="13" max="13" width="7.453125" style="1" customWidth="1"/>
    <col min="14" max="14" width="6.36328125" style="1" customWidth="1"/>
    <col min="15" max="15" width="3.90625" style="1" customWidth="1"/>
    <col min="16" max="16" width="6.7265625" style="1" customWidth="1"/>
    <col min="17" max="17" width="3.08984375" style="1" customWidth="1"/>
    <col min="18" max="18" width="8" style="5" customWidth="1"/>
    <col min="19" max="19" width="9.6328125" style="55" customWidth="1"/>
    <col min="20" max="20" width="9" style="1"/>
    <col min="21" max="21" width="9.7265625" style="1" customWidth="1"/>
    <col min="22" max="22" width="8.90625" style="1" bestFit="1" customWidth="1"/>
    <col min="23" max="23" width="7.26953125" style="1" customWidth="1"/>
    <col min="24" max="24" width="9.08984375" style="1" customWidth="1"/>
    <col min="25" max="25" width="5.63281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03"/>
      <c r="T1" s="25"/>
      <c r="U1" s="25"/>
      <c r="V1" s="25"/>
      <c r="W1" s="25"/>
      <c r="X1" s="25"/>
      <c r="Y1" s="25"/>
    </row>
    <row r="2" spans="1:25" ht="19">
      <c r="A2" s="1">
        <v>2</v>
      </c>
      <c r="B2" s="6" t="s">
        <v>6</v>
      </c>
      <c r="F2" s="7"/>
      <c r="G2" s="7"/>
      <c r="L2" s="5" t="s">
        <v>55</v>
      </c>
      <c r="M2" s="8"/>
      <c r="N2" s="9" t="s">
        <v>7</v>
      </c>
      <c r="R2" s="46"/>
      <c r="S2" s="110"/>
      <c r="T2" s="25"/>
      <c r="U2" s="46"/>
      <c r="V2" s="111"/>
      <c r="W2" s="25"/>
      <c r="X2" s="25"/>
      <c r="Y2" s="25"/>
    </row>
    <row r="3" spans="1:25">
      <c r="A3" s="4">
        <v>3</v>
      </c>
      <c r="B3" s="12" t="s">
        <v>8</v>
      </c>
      <c r="C3" s="13" t="s">
        <v>9</v>
      </c>
      <c r="E3" s="12" t="s">
        <v>63</v>
      </c>
      <c r="F3" s="115"/>
      <c r="G3" s="14" t="s">
        <v>10</v>
      </c>
      <c r="H3" s="14"/>
      <c r="I3" s="14"/>
      <c r="K3" s="15"/>
      <c r="L3" s="5" t="s">
        <v>56</v>
      </c>
      <c r="M3" s="16"/>
      <c r="N3" s="9" t="s">
        <v>57</v>
      </c>
      <c r="O3" s="9"/>
      <c r="R3" s="25"/>
      <c r="S3" s="25"/>
      <c r="T3" s="25"/>
      <c r="U3" s="46"/>
      <c r="V3" s="104"/>
      <c r="W3" s="105"/>
      <c r="X3" s="25"/>
      <c r="Y3" s="25"/>
    </row>
    <row r="4" spans="1:25">
      <c r="A4" s="4">
        <v>4</v>
      </c>
      <c r="B4" s="12" t="s">
        <v>58</v>
      </c>
      <c r="C4" s="20">
        <v>92</v>
      </c>
      <c r="D4" s="21"/>
      <c r="F4" s="14" t="s">
        <v>4</v>
      </c>
      <c r="G4" s="14" t="s">
        <v>4</v>
      </c>
      <c r="H4" s="14" t="s">
        <v>11</v>
      </c>
      <c r="I4" s="14" t="s">
        <v>1</v>
      </c>
      <c r="J4" s="9"/>
      <c r="K4" s="22" t="s">
        <v>12</v>
      </c>
      <c r="L4" s="9"/>
      <c r="M4" s="9"/>
      <c r="N4" s="9"/>
      <c r="O4" s="9"/>
      <c r="R4" s="46"/>
      <c r="S4" s="23"/>
      <c r="T4" s="25"/>
      <c r="U4" s="25"/>
      <c r="V4" s="112"/>
      <c r="W4" s="25"/>
      <c r="X4" s="25"/>
      <c r="Y4" s="25"/>
    </row>
    <row r="5" spans="1:25">
      <c r="A5" s="1">
        <v>5</v>
      </c>
      <c r="B5" s="12" t="s">
        <v>13</v>
      </c>
      <c r="C5" s="20">
        <v>238</v>
      </c>
      <c r="D5" s="21" t="s">
        <v>14</v>
      </c>
      <c r="F5" s="14" t="s">
        <v>0</v>
      </c>
      <c r="G5" s="14" t="s">
        <v>15</v>
      </c>
      <c r="H5" s="14" t="s">
        <v>16</v>
      </c>
      <c r="I5" s="14" t="s">
        <v>16</v>
      </c>
      <c r="J5" s="24" t="s">
        <v>17</v>
      </c>
      <c r="K5" s="5" t="s">
        <v>18</v>
      </c>
      <c r="L5" s="14"/>
      <c r="M5" s="14"/>
      <c r="N5" s="9"/>
      <c r="O5" s="15" t="s">
        <v>62</v>
      </c>
      <c r="P5" s="1" t="str">
        <f ca="1">RIGHT(CELL("filename",A1),LEN(CELL("filename",A1))-FIND("]",CELL("filename",A1)))</f>
        <v>old238U_(Ba,K)Fe2As2</v>
      </c>
      <c r="R5" s="46"/>
      <c r="S5" s="23"/>
      <c r="T5" s="106"/>
      <c r="U5" s="103"/>
      <c r="V5" s="85"/>
      <c r="W5" s="25"/>
      <c r="X5" s="25"/>
      <c r="Y5" s="25"/>
    </row>
    <row r="6" spans="1:25">
      <c r="A6" s="4">
        <v>6</v>
      </c>
      <c r="B6" s="12" t="s">
        <v>19</v>
      </c>
      <c r="C6" s="26" t="s">
        <v>68</v>
      </c>
      <c r="D6" s="21" t="s">
        <v>20</v>
      </c>
      <c r="F6" s="27" t="s">
        <v>69</v>
      </c>
      <c r="G6" s="28">
        <v>56</v>
      </c>
      <c r="H6" s="28">
        <v>10</v>
      </c>
      <c r="I6" s="29">
        <v>19.63</v>
      </c>
      <c r="J6" s="4">
        <v>1</v>
      </c>
      <c r="K6" s="30">
        <v>58.741999999999997</v>
      </c>
      <c r="L6" s="22" t="s">
        <v>59</v>
      </c>
      <c r="M6" s="9"/>
      <c r="N6" s="9"/>
      <c r="O6" s="15" t="s">
        <v>61</v>
      </c>
      <c r="P6" s="113" t="s">
        <v>73</v>
      </c>
      <c r="R6" s="46"/>
      <c r="S6" s="23"/>
      <c r="T6" s="58"/>
      <c r="U6" s="103"/>
      <c r="V6" s="85"/>
      <c r="W6" s="25"/>
      <c r="X6" s="25"/>
      <c r="Y6" s="25"/>
    </row>
    <row r="7" spans="1:25">
      <c r="A7" s="1">
        <v>7</v>
      </c>
      <c r="B7" s="31"/>
      <c r="C7" s="26" t="s">
        <v>68</v>
      </c>
      <c r="F7" s="32" t="s">
        <v>70</v>
      </c>
      <c r="G7" s="33">
        <v>19</v>
      </c>
      <c r="H7" s="33">
        <v>10</v>
      </c>
      <c r="I7" s="34">
        <v>5.59</v>
      </c>
      <c r="J7" s="4">
        <v>2</v>
      </c>
      <c r="K7" s="35">
        <v>587.41999999999996</v>
      </c>
      <c r="L7" s="22" t="s">
        <v>60</v>
      </c>
      <c r="M7" s="9"/>
      <c r="N7" s="9"/>
      <c r="O7" s="9"/>
      <c r="R7" s="46"/>
      <c r="S7" s="23"/>
      <c r="T7" s="25"/>
      <c r="U7" s="103"/>
      <c r="V7" s="85"/>
      <c r="W7" s="25"/>
      <c r="X7" s="36"/>
      <c r="Y7" s="25"/>
    </row>
    <row r="8" spans="1:25">
      <c r="A8" s="1">
        <v>8</v>
      </c>
      <c r="B8" s="12" t="s">
        <v>21</v>
      </c>
      <c r="C8" s="37">
        <v>5.8743999999999996</v>
      </c>
      <c r="D8" s="38" t="s">
        <v>2</v>
      </c>
      <c r="F8" s="32" t="s">
        <v>71</v>
      </c>
      <c r="G8" s="33">
        <v>26</v>
      </c>
      <c r="H8" s="33">
        <v>40</v>
      </c>
      <c r="I8" s="34">
        <v>31.94</v>
      </c>
      <c r="J8" s="4">
        <v>3</v>
      </c>
      <c r="K8" s="35">
        <v>587.41999999999996</v>
      </c>
      <c r="L8" s="22" t="s">
        <v>22</v>
      </c>
      <c r="M8" s="9"/>
      <c r="N8" s="9"/>
      <c r="O8" s="9"/>
      <c r="R8" s="46"/>
      <c r="S8" s="23"/>
      <c r="T8" s="25"/>
      <c r="U8" s="103"/>
      <c r="V8" s="86"/>
      <c r="W8" s="25"/>
      <c r="X8" s="40"/>
      <c r="Y8" s="107"/>
    </row>
    <row r="9" spans="1:25">
      <c r="A9" s="1">
        <v>9</v>
      </c>
      <c r="B9" s="31"/>
      <c r="C9" s="37">
        <v>5.0572999999999999E+22</v>
      </c>
      <c r="D9" s="21" t="s">
        <v>3</v>
      </c>
      <c r="F9" s="32" t="s">
        <v>72</v>
      </c>
      <c r="G9" s="33">
        <v>33</v>
      </c>
      <c r="H9" s="33">
        <v>40</v>
      </c>
      <c r="I9" s="34">
        <v>42.84</v>
      </c>
      <c r="J9" s="4">
        <v>4</v>
      </c>
      <c r="K9" s="35">
        <v>1</v>
      </c>
      <c r="L9" s="22" t="s">
        <v>23</v>
      </c>
      <c r="M9" s="9"/>
      <c r="N9" s="9"/>
      <c r="O9" s="9"/>
      <c r="R9" s="46"/>
      <c r="S9" s="41"/>
      <c r="T9" s="108"/>
      <c r="U9" s="103"/>
      <c r="V9" s="86"/>
      <c r="W9" s="25"/>
      <c r="X9" s="40"/>
      <c r="Y9" s="107"/>
    </row>
    <row r="10" spans="1:25">
      <c r="A10" s="1">
        <v>10</v>
      </c>
      <c r="B10" s="12" t="s">
        <v>24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25</v>
      </c>
      <c r="M10" s="9"/>
      <c r="N10" s="9"/>
      <c r="O10" s="9"/>
      <c r="R10" s="46"/>
      <c r="S10" s="41"/>
      <c r="T10" s="58"/>
      <c r="U10" s="103"/>
      <c r="V10" s="86"/>
      <c r="W10" s="25"/>
      <c r="X10" s="40"/>
      <c r="Y10" s="107"/>
    </row>
    <row r="11" spans="1:25">
      <c r="A11" s="1">
        <v>11</v>
      </c>
      <c r="C11" s="43" t="s">
        <v>26</v>
      </c>
      <c r="D11" s="7" t="s">
        <v>27</v>
      </c>
      <c r="F11" s="32"/>
      <c r="G11" s="33"/>
      <c r="H11" s="33"/>
      <c r="I11" s="34"/>
      <c r="J11" s="4">
        <v>6</v>
      </c>
      <c r="K11" s="35">
        <v>1000</v>
      </c>
      <c r="L11" s="22" t="s">
        <v>28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29</v>
      </c>
      <c r="C12" s="44">
        <v>20</v>
      </c>
      <c r="D12" s="45">
        <f>$C$5/100</f>
        <v>2.38</v>
      </c>
      <c r="E12" s="21" t="s">
        <v>54</v>
      </c>
      <c r="F12" s="32"/>
      <c r="G12" s="33"/>
      <c r="H12" s="33"/>
      <c r="I12" s="34"/>
      <c r="J12" s="4">
        <v>7</v>
      </c>
      <c r="K12" s="35">
        <v>116.15</v>
      </c>
      <c r="L12" s="22" t="s">
        <v>30</v>
      </c>
      <c r="M12" s="9"/>
      <c r="R12" s="46"/>
      <c r="S12" s="47"/>
      <c r="T12" s="25"/>
      <c r="U12" s="25"/>
      <c r="V12" s="81"/>
      <c r="W12" s="81"/>
      <c r="X12" s="81"/>
      <c r="Y12" s="25"/>
    </row>
    <row r="13" spans="1:25">
      <c r="A13" s="1">
        <v>13</v>
      </c>
      <c r="B13" s="5" t="s">
        <v>31</v>
      </c>
      <c r="C13" s="48">
        <v>228</v>
      </c>
      <c r="D13" s="45">
        <f>$C$5*1000000</f>
        <v>238000000</v>
      </c>
      <c r="E13" s="21" t="s">
        <v>53</v>
      </c>
      <c r="F13" s="49"/>
      <c r="G13" s="50"/>
      <c r="H13" s="50"/>
      <c r="I13" s="51"/>
      <c r="J13" s="4">
        <v>8</v>
      </c>
      <c r="K13" s="52">
        <v>3.4153999999999997E-2</v>
      </c>
      <c r="L13" s="22" t="s">
        <v>32</v>
      </c>
      <c r="R13" s="46"/>
      <c r="S13" s="47"/>
      <c r="T13" s="25"/>
      <c r="U13" s="46"/>
      <c r="V13" s="81"/>
      <c r="W13" s="81"/>
      <c r="X13" s="39"/>
      <c r="Y13" s="25"/>
    </row>
    <row r="14" spans="1:25" ht="13">
      <c r="A14" s="1">
        <v>14</v>
      </c>
      <c r="B14" s="5" t="s">
        <v>64</v>
      </c>
      <c r="C14" s="78"/>
      <c r="D14" s="21" t="s">
        <v>65</v>
      </c>
      <c r="E14" s="25"/>
      <c r="F14" s="25"/>
      <c r="G14" s="25"/>
      <c r="H14" s="80">
        <f>SUM(H6:H13)</f>
        <v>100</v>
      </c>
      <c r="I14" s="80">
        <f>SUM(I6:I13)</f>
        <v>100</v>
      </c>
      <c r="J14" s="4">
        <v>0</v>
      </c>
      <c r="K14" s="53" t="s">
        <v>33</v>
      </c>
      <c r="L14" s="54"/>
      <c r="N14" s="43"/>
      <c r="O14" s="43"/>
      <c r="P14" s="43"/>
      <c r="R14" s="46"/>
      <c r="S14" s="47"/>
      <c r="T14" s="25"/>
      <c r="U14" s="46"/>
      <c r="V14" s="83"/>
      <c r="W14" s="83"/>
      <c r="X14" s="109"/>
      <c r="Y14" s="25"/>
    </row>
    <row r="15" spans="1:25" ht="13">
      <c r="A15" s="1">
        <v>15</v>
      </c>
      <c r="B15" s="5" t="s">
        <v>66</v>
      </c>
      <c r="C15" s="79"/>
      <c r="D15" s="77" t="s">
        <v>67</v>
      </c>
      <c r="E15" s="87"/>
      <c r="F15" s="87"/>
      <c r="G15" s="87"/>
      <c r="H15" s="58"/>
      <c r="I15" s="58"/>
      <c r="J15" s="88"/>
      <c r="K15" s="59"/>
      <c r="L15" s="60"/>
      <c r="M15" s="88"/>
      <c r="N15" s="21"/>
      <c r="O15" s="21"/>
      <c r="P15" s="88"/>
      <c r="R15" s="46"/>
      <c r="S15" s="47"/>
      <c r="T15" s="25"/>
      <c r="U15" s="25"/>
      <c r="V15" s="84"/>
      <c r="W15" s="84"/>
      <c r="X15" s="40"/>
      <c r="Y15" s="25"/>
    </row>
    <row r="16" spans="1:25">
      <c r="A16" s="1">
        <v>16</v>
      </c>
      <c r="B16" s="21"/>
      <c r="C16" s="56"/>
      <c r="D16" s="57"/>
      <c r="F16" s="61" t="s">
        <v>34</v>
      </c>
      <c r="G16" s="87"/>
      <c r="H16" s="62"/>
      <c r="I16" s="58"/>
      <c r="J16" s="89"/>
      <c r="K16" s="59"/>
      <c r="L16" s="60"/>
      <c r="M16" s="21"/>
      <c r="N16" s="21"/>
      <c r="O16" s="21"/>
      <c r="P16" s="21"/>
      <c r="R16" s="46"/>
      <c r="S16" s="47"/>
      <c r="T16" s="25"/>
      <c r="U16" s="25"/>
      <c r="V16" s="84"/>
      <c r="W16" s="84"/>
      <c r="X16" s="40"/>
      <c r="Y16" s="25"/>
    </row>
    <row r="17" spans="1:16">
      <c r="A17" s="1">
        <v>17</v>
      </c>
      <c r="B17" s="63" t="s">
        <v>35</v>
      </c>
      <c r="C17" s="11"/>
      <c r="D17" s="10"/>
      <c r="E17" s="63" t="s">
        <v>36</v>
      </c>
      <c r="F17" s="64" t="s">
        <v>37</v>
      </c>
      <c r="G17" s="65" t="s">
        <v>38</v>
      </c>
      <c r="H17" s="63" t="s">
        <v>39</v>
      </c>
      <c r="I17" s="11"/>
      <c r="J17" s="10"/>
      <c r="K17" s="63" t="s">
        <v>40</v>
      </c>
      <c r="L17" s="66"/>
      <c r="M17" s="67"/>
      <c r="N17" s="63" t="s">
        <v>41</v>
      </c>
      <c r="O17" s="11"/>
      <c r="P17" s="10"/>
    </row>
    <row r="18" spans="1:16">
      <c r="A18" s="1">
        <v>18</v>
      </c>
      <c r="B18" s="68" t="s">
        <v>42</v>
      </c>
      <c r="C18" s="25"/>
      <c r="D18" s="114" t="s">
        <v>43</v>
      </c>
      <c r="E18" s="118" t="s">
        <v>44</v>
      </c>
      <c r="F18" s="119"/>
      <c r="G18" s="120"/>
      <c r="H18" s="68" t="s">
        <v>45</v>
      </c>
      <c r="I18" s="25"/>
      <c r="J18" s="114" t="s">
        <v>46</v>
      </c>
      <c r="K18" s="68" t="s">
        <v>47</v>
      </c>
      <c r="L18" s="69"/>
      <c r="M18" s="114" t="s">
        <v>46</v>
      </c>
      <c r="N18" s="68" t="s">
        <v>47</v>
      </c>
      <c r="O18" s="25"/>
      <c r="P18" s="114" t="s">
        <v>46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90">
        <v>2.5</v>
      </c>
      <c r="C20" s="91" t="s">
        <v>48</v>
      </c>
      <c r="D20" s="101">
        <f>B20/1000/$C$5</f>
        <v>1.0504201680672269E-5</v>
      </c>
      <c r="E20" s="92">
        <v>0.16200000000000001</v>
      </c>
      <c r="F20" s="93">
        <v>1.9770000000000001</v>
      </c>
      <c r="G20" s="94">
        <f>E20+F20</f>
        <v>2.1390000000000002</v>
      </c>
      <c r="H20" s="90">
        <v>35</v>
      </c>
      <c r="I20" s="91" t="s">
        <v>49</v>
      </c>
      <c r="J20" s="76">
        <f>H20/1000/10</f>
        <v>3.5000000000000005E-3</v>
      </c>
      <c r="K20" s="90">
        <v>15</v>
      </c>
      <c r="L20" s="91" t="s">
        <v>49</v>
      </c>
      <c r="M20" s="76">
        <f t="shared" ref="M20:M83" si="0">K20/1000/10</f>
        <v>1.5E-3</v>
      </c>
      <c r="N20" s="90">
        <v>11</v>
      </c>
      <c r="O20" s="91" t="s">
        <v>49</v>
      </c>
      <c r="P20" s="76">
        <f t="shared" ref="P20:P83" si="1">N20/1000/10</f>
        <v>1.0999999999999998E-3</v>
      </c>
    </row>
    <row r="21" spans="1:16">
      <c r="B21" s="95">
        <v>2.75</v>
      </c>
      <c r="C21" s="96" t="s">
        <v>48</v>
      </c>
      <c r="D21" s="82">
        <f t="shared" ref="D21:D84" si="2">B21/1000/$C$5</f>
        <v>1.1554621848739495E-5</v>
      </c>
      <c r="E21" s="97">
        <v>0.1699</v>
      </c>
      <c r="F21" s="98">
        <v>2.0779999999999998</v>
      </c>
      <c r="G21" s="94">
        <f t="shared" ref="G21:G84" si="3">E21+F21</f>
        <v>2.2479</v>
      </c>
      <c r="H21" s="95">
        <v>37</v>
      </c>
      <c r="I21" s="96" t="s">
        <v>49</v>
      </c>
      <c r="J21" s="70">
        <f t="shared" ref="J21:J84" si="4">H21/1000/10</f>
        <v>3.6999999999999997E-3</v>
      </c>
      <c r="K21" s="95">
        <v>16</v>
      </c>
      <c r="L21" s="96" t="s">
        <v>49</v>
      </c>
      <c r="M21" s="70">
        <f t="shared" si="0"/>
        <v>1.6000000000000001E-3</v>
      </c>
      <c r="N21" s="95">
        <v>11</v>
      </c>
      <c r="O21" s="96" t="s">
        <v>49</v>
      </c>
      <c r="P21" s="70">
        <f t="shared" si="1"/>
        <v>1.0999999999999998E-3</v>
      </c>
    </row>
    <row r="22" spans="1:16">
      <c r="B22" s="95">
        <v>3</v>
      </c>
      <c r="C22" s="96" t="s">
        <v>48</v>
      </c>
      <c r="D22" s="82">
        <f t="shared" si="2"/>
        <v>1.2605042016806723E-5</v>
      </c>
      <c r="E22" s="97">
        <v>0.1774</v>
      </c>
      <c r="F22" s="98">
        <v>2.1739999999999999</v>
      </c>
      <c r="G22" s="94">
        <f t="shared" si="3"/>
        <v>2.3513999999999999</v>
      </c>
      <c r="H22" s="95">
        <v>38</v>
      </c>
      <c r="I22" s="96" t="s">
        <v>49</v>
      </c>
      <c r="J22" s="70">
        <f t="shared" si="4"/>
        <v>3.8E-3</v>
      </c>
      <c r="K22" s="95">
        <v>16</v>
      </c>
      <c r="L22" s="96" t="s">
        <v>49</v>
      </c>
      <c r="M22" s="70">
        <f t="shared" si="0"/>
        <v>1.6000000000000001E-3</v>
      </c>
      <c r="N22" s="95">
        <v>12</v>
      </c>
      <c r="O22" s="96" t="s">
        <v>49</v>
      </c>
      <c r="P22" s="70">
        <f t="shared" si="1"/>
        <v>1.2000000000000001E-3</v>
      </c>
    </row>
    <row r="23" spans="1:16">
      <c r="B23" s="95">
        <v>3.25</v>
      </c>
      <c r="C23" s="96" t="s">
        <v>48</v>
      </c>
      <c r="D23" s="82">
        <f t="shared" si="2"/>
        <v>1.3655462184873949E-5</v>
      </c>
      <c r="E23" s="97">
        <v>0.1847</v>
      </c>
      <c r="F23" s="98">
        <v>2.2650000000000001</v>
      </c>
      <c r="G23" s="94">
        <f t="shared" si="3"/>
        <v>2.4497</v>
      </c>
      <c r="H23" s="95">
        <v>39</v>
      </c>
      <c r="I23" s="96" t="s">
        <v>49</v>
      </c>
      <c r="J23" s="70">
        <f t="shared" si="4"/>
        <v>3.8999999999999998E-3</v>
      </c>
      <c r="K23" s="95">
        <v>17</v>
      </c>
      <c r="L23" s="96" t="s">
        <v>49</v>
      </c>
      <c r="M23" s="70">
        <f t="shared" si="0"/>
        <v>1.7000000000000001E-3</v>
      </c>
      <c r="N23" s="95">
        <v>12</v>
      </c>
      <c r="O23" s="96" t="s">
        <v>49</v>
      </c>
      <c r="P23" s="70">
        <f t="shared" si="1"/>
        <v>1.2000000000000001E-3</v>
      </c>
    </row>
    <row r="24" spans="1:16">
      <c r="B24" s="95">
        <v>3.5</v>
      </c>
      <c r="C24" s="96" t="s">
        <v>48</v>
      </c>
      <c r="D24" s="82">
        <f t="shared" si="2"/>
        <v>1.4705882352941177E-5</v>
      </c>
      <c r="E24" s="97">
        <v>0.19159999999999999</v>
      </c>
      <c r="F24" s="98">
        <v>2.3519999999999999</v>
      </c>
      <c r="G24" s="94">
        <f t="shared" si="3"/>
        <v>2.5435999999999996</v>
      </c>
      <c r="H24" s="95">
        <v>41</v>
      </c>
      <c r="I24" s="96" t="s">
        <v>49</v>
      </c>
      <c r="J24" s="70">
        <f t="shared" si="4"/>
        <v>4.1000000000000003E-3</v>
      </c>
      <c r="K24" s="95">
        <v>17</v>
      </c>
      <c r="L24" s="96" t="s">
        <v>49</v>
      </c>
      <c r="M24" s="70">
        <f t="shared" si="0"/>
        <v>1.7000000000000001E-3</v>
      </c>
      <c r="N24" s="95">
        <v>13</v>
      </c>
      <c r="O24" s="96" t="s">
        <v>49</v>
      </c>
      <c r="P24" s="70">
        <f t="shared" si="1"/>
        <v>1.2999999999999999E-3</v>
      </c>
    </row>
    <row r="25" spans="1:16">
      <c r="B25" s="95">
        <v>3.75</v>
      </c>
      <c r="C25" s="96" t="s">
        <v>48</v>
      </c>
      <c r="D25" s="82">
        <f t="shared" si="2"/>
        <v>1.5756302521008403E-5</v>
      </c>
      <c r="E25" s="97">
        <v>0.19839999999999999</v>
      </c>
      <c r="F25" s="98">
        <v>2.4350000000000001</v>
      </c>
      <c r="G25" s="94">
        <f t="shared" si="3"/>
        <v>2.6334</v>
      </c>
      <c r="H25" s="95">
        <v>42</v>
      </c>
      <c r="I25" s="96" t="s">
        <v>49</v>
      </c>
      <c r="J25" s="70">
        <f t="shared" si="4"/>
        <v>4.2000000000000006E-3</v>
      </c>
      <c r="K25" s="95">
        <v>18</v>
      </c>
      <c r="L25" s="96" t="s">
        <v>49</v>
      </c>
      <c r="M25" s="70">
        <f t="shared" si="0"/>
        <v>1.8E-3</v>
      </c>
      <c r="N25" s="95">
        <v>13</v>
      </c>
      <c r="O25" s="96" t="s">
        <v>49</v>
      </c>
      <c r="P25" s="70">
        <f t="shared" si="1"/>
        <v>1.2999999999999999E-3</v>
      </c>
    </row>
    <row r="26" spans="1:16">
      <c r="B26" s="95">
        <v>4</v>
      </c>
      <c r="C26" s="96" t="s">
        <v>48</v>
      </c>
      <c r="D26" s="82">
        <f t="shared" si="2"/>
        <v>1.6806722689075631E-5</v>
      </c>
      <c r="E26" s="97">
        <v>0.2049</v>
      </c>
      <c r="F26" s="98">
        <v>2.5150000000000001</v>
      </c>
      <c r="G26" s="94">
        <f t="shared" si="3"/>
        <v>2.7199</v>
      </c>
      <c r="H26" s="95">
        <v>43</v>
      </c>
      <c r="I26" s="96" t="s">
        <v>49</v>
      </c>
      <c r="J26" s="70">
        <f t="shared" si="4"/>
        <v>4.3E-3</v>
      </c>
      <c r="K26" s="95">
        <v>18</v>
      </c>
      <c r="L26" s="96" t="s">
        <v>49</v>
      </c>
      <c r="M26" s="70">
        <f t="shared" si="0"/>
        <v>1.8E-3</v>
      </c>
      <c r="N26" s="95">
        <v>13</v>
      </c>
      <c r="O26" s="96" t="s">
        <v>49</v>
      </c>
      <c r="P26" s="70">
        <f t="shared" si="1"/>
        <v>1.2999999999999999E-3</v>
      </c>
    </row>
    <row r="27" spans="1:16">
      <c r="B27" s="95">
        <v>4.5</v>
      </c>
      <c r="C27" s="96" t="s">
        <v>48</v>
      </c>
      <c r="D27" s="82">
        <f t="shared" si="2"/>
        <v>1.8907563025210083E-5</v>
      </c>
      <c r="E27" s="97">
        <v>0.21729999999999999</v>
      </c>
      <c r="F27" s="98">
        <v>2.6669999999999998</v>
      </c>
      <c r="G27" s="94">
        <f t="shared" si="3"/>
        <v>2.8842999999999996</v>
      </c>
      <c r="H27" s="95">
        <v>45</v>
      </c>
      <c r="I27" s="96" t="s">
        <v>49</v>
      </c>
      <c r="J27" s="70">
        <f t="shared" si="4"/>
        <v>4.4999999999999997E-3</v>
      </c>
      <c r="K27" s="95">
        <v>19</v>
      </c>
      <c r="L27" s="96" t="s">
        <v>49</v>
      </c>
      <c r="M27" s="70">
        <f t="shared" si="0"/>
        <v>1.9E-3</v>
      </c>
      <c r="N27" s="95">
        <v>14</v>
      </c>
      <c r="O27" s="96" t="s">
        <v>49</v>
      </c>
      <c r="P27" s="70">
        <f t="shared" si="1"/>
        <v>1.4E-3</v>
      </c>
    </row>
    <row r="28" spans="1:16">
      <c r="B28" s="95">
        <v>5</v>
      </c>
      <c r="C28" s="96" t="s">
        <v>48</v>
      </c>
      <c r="D28" s="82">
        <f t="shared" si="2"/>
        <v>2.1008403361344538E-5</v>
      </c>
      <c r="E28" s="97">
        <v>0.22900000000000001</v>
      </c>
      <c r="F28" s="98">
        <v>2.8079999999999998</v>
      </c>
      <c r="G28" s="94">
        <f t="shared" si="3"/>
        <v>3.0369999999999999</v>
      </c>
      <c r="H28" s="95">
        <v>47</v>
      </c>
      <c r="I28" s="96" t="s">
        <v>49</v>
      </c>
      <c r="J28" s="70">
        <f t="shared" si="4"/>
        <v>4.7000000000000002E-3</v>
      </c>
      <c r="K28" s="95">
        <v>20</v>
      </c>
      <c r="L28" s="96" t="s">
        <v>49</v>
      </c>
      <c r="M28" s="70">
        <f t="shared" si="0"/>
        <v>2E-3</v>
      </c>
      <c r="N28" s="95">
        <v>14</v>
      </c>
      <c r="O28" s="96" t="s">
        <v>49</v>
      </c>
      <c r="P28" s="70">
        <f t="shared" si="1"/>
        <v>1.4E-3</v>
      </c>
    </row>
    <row r="29" spans="1:16">
      <c r="B29" s="95">
        <v>5.5</v>
      </c>
      <c r="C29" s="96" t="s">
        <v>48</v>
      </c>
      <c r="D29" s="82">
        <f t="shared" si="2"/>
        <v>2.3109243697478991E-5</v>
      </c>
      <c r="E29" s="97">
        <v>0.2402</v>
      </c>
      <c r="F29" s="98">
        <v>2.94</v>
      </c>
      <c r="G29" s="94">
        <f t="shared" si="3"/>
        <v>3.1802000000000001</v>
      </c>
      <c r="H29" s="95">
        <v>50</v>
      </c>
      <c r="I29" s="96" t="s">
        <v>49</v>
      </c>
      <c r="J29" s="70">
        <f t="shared" si="4"/>
        <v>5.0000000000000001E-3</v>
      </c>
      <c r="K29" s="95">
        <v>21</v>
      </c>
      <c r="L29" s="96" t="s">
        <v>49</v>
      </c>
      <c r="M29" s="70">
        <f t="shared" si="0"/>
        <v>2.1000000000000003E-3</v>
      </c>
      <c r="N29" s="95">
        <v>15</v>
      </c>
      <c r="O29" s="96" t="s">
        <v>49</v>
      </c>
      <c r="P29" s="70">
        <f t="shared" si="1"/>
        <v>1.5E-3</v>
      </c>
    </row>
    <row r="30" spans="1:16">
      <c r="B30" s="95">
        <v>6</v>
      </c>
      <c r="C30" s="96" t="s">
        <v>48</v>
      </c>
      <c r="D30" s="82">
        <f t="shared" si="2"/>
        <v>2.5210084033613446E-5</v>
      </c>
      <c r="E30" s="97">
        <v>0.25090000000000001</v>
      </c>
      <c r="F30" s="98">
        <v>3.0649999999999999</v>
      </c>
      <c r="G30" s="94">
        <f t="shared" si="3"/>
        <v>3.3159000000000001</v>
      </c>
      <c r="H30" s="95">
        <v>51</v>
      </c>
      <c r="I30" s="96" t="s">
        <v>49</v>
      </c>
      <c r="J30" s="70">
        <f t="shared" si="4"/>
        <v>5.0999999999999995E-3</v>
      </c>
      <c r="K30" s="95">
        <v>21</v>
      </c>
      <c r="L30" s="96" t="s">
        <v>49</v>
      </c>
      <c r="M30" s="70">
        <f t="shared" si="0"/>
        <v>2.1000000000000003E-3</v>
      </c>
      <c r="N30" s="95">
        <v>16</v>
      </c>
      <c r="O30" s="96" t="s">
        <v>49</v>
      </c>
      <c r="P30" s="70">
        <f t="shared" si="1"/>
        <v>1.6000000000000001E-3</v>
      </c>
    </row>
    <row r="31" spans="1:16">
      <c r="B31" s="95">
        <v>6.5</v>
      </c>
      <c r="C31" s="96" t="s">
        <v>48</v>
      </c>
      <c r="D31" s="82">
        <f t="shared" si="2"/>
        <v>2.7310924369747898E-5</v>
      </c>
      <c r="E31" s="97">
        <v>0.2611</v>
      </c>
      <c r="F31" s="98">
        <v>3.1840000000000002</v>
      </c>
      <c r="G31" s="94">
        <f t="shared" si="3"/>
        <v>3.4451000000000001</v>
      </c>
      <c r="H31" s="95">
        <v>53</v>
      </c>
      <c r="I31" s="96" t="s">
        <v>49</v>
      </c>
      <c r="J31" s="70">
        <f t="shared" si="4"/>
        <v>5.3E-3</v>
      </c>
      <c r="K31" s="95">
        <v>22</v>
      </c>
      <c r="L31" s="96" t="s">
        <v>49</v>
      </c>
      <c r="M31" s="70">
        <f t="shared" si="0"/>
        <v>2.1999999999999997E-3</v>
      </c>
      <c r="N31" s="95">
        <v>16</v>
      </c>
      <c r="O31" s="96" t="s">
        <v>49</v>
      </c>
      <c r="P31" s="70">
        <f t="shared" si="1"/>
        <v>1.6000000000000001E-3</v>
      </c>
    </row>
    <row r="32" spans="1:16">
      <c r="B32" s="95">
        <v>7</v>
      </c>
      <c r="C32" s="96" t="s">
        <v>48</v>
      </c>
      <c r="D32" s="82">
        <f t="shared" si="2"/>
        <v>2.9411764705882354E-5</v>
      </c>
      <c r="E32" s="97">
        <v>0.27100000000000002</v>
      </c>
      <c r="F32" s="98">
        <v>3.2959999999999998</v>
      </c>
      <c r="G32" s="94">
        <f t="shared" si="3"/>
        <v>3.5669999999999997</v>
      </c>
      <c r="H32" s="95">
        <v>55</v>
      </c>
      <c r="I32" s="96" t="s">
        <v>49</v>
      </c>
      <c r="J32" s="70">
        <f t="shared" si="4"/>
        <v>5.4999999999999997E-3</v>
      </c>
      <c r="K32" s="95">
        <v>23</v>
      </c>
      <c r="L32" s="96" t="s">
        <v>49</v>
      </c>
      <c r="M32" s="70">
        <f t="shared" si="0"/>
        <v>2.3E-3</v>
      </c>
      <c r="N32" s="95">
        <v>17</v>
      </c>
      <c r="O32" s="96" t="s">
        <v>49</v>
      </c>
      <c r="P32" s="70">
        <f t="shared" si="1"/>
        <v>1.7000000000000001E-3</v>
      </c>
    </row>
    <row r="33" spans="2:16">
      <c r="B33" s="95">
        <v>8</v>
      </c>
      <c r="C33" s="96" t="s">
        <v>48</v>
      </c>
      <c r="D33" s="82">
        <f t="shared" si="2"/>
        <v>3.3613445378151261E-5</v>
      </c>
      <c r="E33" s="97">
        <v>0.28970000000000001</v>
      </c>
      <c r="F33" s="98">
        <v>3.5049999999999999</v>
      </c>
      <c r="G33" s="94">
        <f t="shared" si="3"/>
        <v>3.7946999999999997</v>
      </c>
      <c r="H33" s="95">
        <v>59</v>
      </c>
      <c r="I33" s="96" t="s">
        <v>49</v>
      </c>
      <c r="J33" s="70">
        <f t="shared" si="4"/>
        <v>5.8999999999999999E-3</v>
      </c>
      <c r="K33" s="95">
        <v>24</v>
      </c>
      <c r="L33" s="96" t="s">
        <v>49</v>
      </c>
      <c r="M33" s="70">
        <f t="shared" si="0"/>
        <v>2.4000000000000002E-3</v>
      </c>
      <c r="N33" s="95">
        <v>18</v>
      </c>
      <c r="O33" s="96" t="s">
        <v>49</v>
      </c>
      <c r="P33" s="70">
        <f t="shared" si="1"/>
        <v>1.8E-3</v>
      </c>
    </row>
    <row r="34" spans="2:16">
      <c r="B34" s="95">
        <v>9</v>
      </c>
      <c r="C34" s="96" t="s">
        <v>48</v>
      </c>
      <c r="D34" s="82">
        <f t="shared" si="2"/>
        <v>3.7815126050420166E-5</v>
      </c>
      <c r="E34" s="97">
        <v>0.30730000000000002</v>
      </c>
      <c r="F34" s="98">
        <v>3.6970000000000001</v>
      </c>
      <c r="G34" s="94">
        <f t="shared" si="3"/>
        <v>4.0042999999999997</v>
      </c>
      <c r="H34" s="95">
        <v>62</v>
      </c>
      <c r="I34" s="96" t="s">
        <v>49</v>
      </c>
      <c r="J34" s="70">
        <f t="shared" si="4"/>
        <v>6.1999999999999998E-3</v>
      </c>
      <c r="K34" s="95">
        <v>25</v>
      </c>
      <c r="L34" s="96" t="s">
        <v>49</v>
      </c>
      <c r="M34" s="70">
        <f t="shared" si="0"/>
        <v>2.5000000000000001E-3</v>
      </c>
      <c r="N34" s="95">
        <v>18</v>
      </c>
      <c r="O34" s="96" t="s">
        <v>49</v>
      </c>
      <c r="P34" s="70">
        <f t="shared" si="1"/>
        <v>1.8E-3</v>
      </c>
    </row>
    <row r="35" spans="2:16">
      <c r="B35" s="95">
        <v>10</v>
      </c>
      <c r="C35" s="96" t="s">
        <v>48</v>
      </c>
      <c r="D35" s="82">
        <f t="shared" si="2"/>
        <v>4.2016806722689077E-5</v>
      </c>
      <c r="E35" s="97">
        <v>0.32390000000000002</v>
      </c>
      <c r="F35" s="98">
        <v>3.875</v>
      </c>
      <c r="G35" s="94">
        <f t="shared" si="3"/>
        <v>4.1989000000000001</v>
      </c>
      <c r="H35" s="95">
        <v>65</v>
      </c>
      <c r="I35" s="96" t="s">
        <v>49</v>
      </c>
      <c r="J35" s="70">
        <f t="shared" si="4"/>
        <v>6.5000000000000006E-3</v>
      </c>
      <c r="K35" s="95">
        <v>26</v>
      </c>
      <c r="L35" s="96" t="s">
        <v>49</v>
      </c>
      <c r="M35" s="70">
        <f t="shared" si="0"/>
        <v>2.5999999999999999E-3</v>
      </c>
      <c r="N35" s="95">
        <v>19</v>
      </c>
      <c r="O35" s="96" t="s">
        <v>49</v>
      </c>
      <c r="P35" s="70">
        <f t="shared" si="1"/>
        <v>1.9E-3</v>
      </c>
    </row>
    <row r="36" spans="2:16">
      <c r="B36" s="95">
        <v>11</v>
      </c>
      <c r="C36" s="96" t="s">
        <v>48</v>
      </c>
      <c r="D36" s="82">
        <f t="shared" si="2"/>
        <v>4.6218487394957981E-5</v>
      </c>
      <c r="E36" s="97">
        <v>0.3397</v>
      </c>
      <c r="F36" s="98">
        <v>4.04</v>
      </c>
      <c r="G36" s="94">
        <f t="shared" si="3"/>
        <v>4.3796999999999997</v>
      </c>
      <c r="H36" s="95">
        <v>68</v>
      </c>
      <c r="I36" s="96" t="s">
        <v>49</v>
      </c>
      <c r="J36" s="70">
        <f t="shared" si="4"/>
        <v>6.8000000000000005E-3</v>
      </c>
      <c r="K36" s="95">
        <v>27</v>
      </c>
      <c r="L36" s="96" t="s">
        <v>49</v>
      </c>
      <c r="M36" s="70">
        <f t="shared" si="0"/>
        <v>2.7000000000000001E-3</v>
      </c>
      <c r="N36" s="95">
        <v>20</v>
      </c>
      <c r="O36" s="96" t="s">
        <v>49</v>
      </c>
      <c r="P36" s="70">
        <f t="shared" si="1"/>
        <v>2E-3</v>
      </c>
    </row>
    <row r="37" spans="2:16">
      <c r="B37" s="95">
        <v>12</v>
      </c>
      <c r="C37" s="96" t="s">
        <v>48</v>
      </c>
      <c r="D37" s="82">
        <f t="shared" si="2"/>
        <v>5.0420168067226892E-5</v>
      </c>
      <c r="E37" s="97">
        <v>0.3548</v>
      </c>
      <c r="F37" s="98">
        <v>4.1950000000000003</v>
      </c>
      <c r="G37" s="94">
        <f t="shared" si="3"/>
        <v>4.5498000000000003</v>
      </c>
      <c r="H37" s="95">
        <v>71</v>
      </c>
      <c r="I37" s="96" t="s">
        <v>49</v>
      </c>
      <c r="J37" s="70">
        <f t="shared" si="4"/>
        <v>7.0999999999999995E-3</v>
      </c>
      <c r="K37" s="95">
        <v>29</v>
      </c>
      <c r="L37" s="96" t="s">
        <v>49</v>
      </c>
      <c r="M37" s="70">
        <f t="shared" si="0"/>
        <v>2.9000000000000002E-3</v>
      </c>
      <c r="N37" s="95">
        <v>21</v>
      </c>
      <c r="O37" s="96" t="s">
        <v>49</v>
      </c>
      <c r="P37" s="70">
        <f t="shared" si="1"/>
        <v>2.1000000000000003E-3</v>
      </c>
    </row>
    <row r="38" spans="2:16">
      <c r="B38" s="95">
        <v>13</v>
      </c>
      <c r="C38" s="96" t="s">
        <v>48</v>
      </c>
      <c r="D38" s="82">
        <f t="shared" si="2"/>
        <v>5.4621848739495796E-5</v>
      </c>
      <c r="E38" s="97">
        <v>0.36930000000000002</v>
      </c>
      <c r="F38" s="98">
        <v>4.3410000000000002</v>
      </c>
      <c r="G38" s="94">
        <f t="shared" si="3"/>
        <v>4.7103000000000002</v>
      </c>
      <c r="H38" s="95">
        <v>74</v>
      </c>
      <c r="I38" s="96" t="s">
        <v>49</v>
      </c>
      <c r="J38" s="70">
        <f t="shared" si="4"/>
        <v>7.3999999999999995E-3</v>
      </c>
      <c r="K38" s="95">
        <v>30</v>
      </c>
      <c r="L38" s="96" t="s">
        <v>49</v>
      </c>
      <c r="M38" s="70">
        <f t="shared" si="0"/>
        <v>3.0000000000000001E-3</v>
      </c>
      <c r="N38" s="95">
        <v>22</v>
      </c>
      <c r="O38" s="96" t="s">
        <v>49</v>
      </c>
      <c r="P38" s="70">
        <f t="shared" si="1"/>
        <v>2.1999999999999997E-3</v>
      </c>
    </row>
    <row r="39" spans="2:16">
      <c r="B39" s="95">
        <v>14</v>
      </c>
      <c r="C39" s="96" t="s">
        <v>48</v>
      </c>
      <c r="D39" s="82">
        <f t="shared" si="2"/>
        <v>5.8823529411764708E-5</v>
      </c>
      <c r="E39" s="97">
        <v>0.38319999999999999</v>
      </c>
      <c r="F39" s="98">
        <v>4.4779999999999998</v>
      </c>
      <c r="G39" s="94">
        <f t="shared" si="3"/>
        <v>4.8612000000000002</v>
      </c>
      <c r="H39" s="95">
        <v>77</v>
      </c>
      <c r="I39" s="96" t="s">
        <v>49</v>
      </c>
      <c r="J39" s="70">
        <f t="shared" si="4"/>
        <v>7.7000000000000002E-3</v>
      </c>
      <c r="K39" s="95">
        <v>30</v>
      </c>
      <c r="L39" s="96" t="s">
        <v>49</v>
      </c>
      <c r="M39" s="70">
        <f t="shared" si="0"/>
        <v>3.0000000000000001E-3</v>
      </c>
      <c r="N39" s="95">
        <v>22</v>
      </c>
      <c r="O39" s="96" t="s">
        <v>49</v>
      </c>
      <c r="P39" s="70">
        <f t="shared" si="1"/>
        <v>2.1999999999999997E-3</v>
      </c>
    </row>
    <row r="40" spans="2:16">
      <c r="B40" s="95">
        <v>15</v>
      </c>
      <c r="C40" s="96" t="s">
        <v>48</v>
      </c>
      <c r="D40" s="82">
        <f t="shared" si="2"/>
        <v>6.3025210084033612E-5</v>
      </c>
      <c r="E40" s="97">
        <v>0.3967</v>
      </c>
      <c r="F40" s="98">
        <v>4.6079999999999997</v>
      </c>
      <c r="G40" s="94">
        <f t="shared" si="3"/>
        <v>5.0046999999999997</v>
      </c>
      <c r="H40" s="95">
        <v>80</v>
      </c>
      <c r="I40" s="96" t="s">
        <v>49</v>
      </c>
      <c r="J40" s="70">
        <f t="shared" si="4"/>
        <v>8.0000000000000002E-3</v>
      </c>
      <c r="K40" s="95">
        <v>31</v>
      </c>
      <c r="L40" s="96" t="s">
        <v>49</v>
      </c>
      <c r="M40" s="70">
        <f t="shared" si="0"/>
        <v>3.0999999999999999E-3</v>
      </c>
      <c r="N40" s="95">
        <v>23</v>
      </c>
      <c r="O40" s="96" t="s">
        <v>49</v>
      </c>
      <c r="P40" s="70">
        <f t="shared" si="1"/>
        <v>2.3E-3</v>
      </c>
    </row>
    <row r="41" spans="2:16">
      <c r="B41" s="95">
        <v>16</v>
      </c>
      <c r="C41" s="96" t="s">
        <v>48</v>
      </c>
      <c r="D41" s="82">
        <f t="shared" si="2"/>
        <v>6.7226890756302523E-5</v>
      </c>
      <c r="E41" s="97">
        <v>0.40970000000000001</v>
      </c>
      <c r="F41" s="98">
        <v>4.7320000000000002</v>
      </c>
      <c r="G41" s="94">
        <f t="shared" si="3"/>
        <v>5.1417000000000002</v>
      </c>
      <c r="H41" s="95">
        <v>82</v>
      </c>
      <c r="I41" s="96" t="s">
        <v>49</v>
      </c>
      <c r="J41" s="70">
        <f t="shared" si="4"/>
        <v>8.2000000000000007E-3</v>
      </c>
      <c r="K41" s="95">
        <v>32</v>
      </c>
      <c r="L41" s="96" t="s">
        <v>49</v>
      </c>
      <c r="M41" s="70">
        <f t="shared" si="0"/>
        <v>3.2000000000000002E-3</v>
      </c>
      <c r="N41" s="95">
        <v>24</v>
      </c>
      <c r="O41" s="96" t="s">
        <v>49</v>
      </c>
      <c r="P41" s="70">
        <f t="shared" si="1"/>
        <v>2.4000000000000002E-3</v>
      </c>
    </row>
    <row r="42" spans="2:16">
      <c r="B42" s="95">
        <v>17</v>
      </c>
      <c r="C42" s="96" t="s">
        <v>48</v>
      </c>
      <c r="D42" s="82">
        <f t="shared" si="2"/>
        <v>7.1428571428571434E-5</v>
      </c>
      <c r="E42" s="97">
        <v>0.42230000000000001</v>
      </c>
      <c r="F42" s="98">
        <v>4.8490000000000002</v>
      </c>
      <c r="G42" s="94">
        <f t="shared" si="3"/>
        <v>5.2713000000000001</v>
      </c>
      <c r="H42" s="95">
        <v>85</v>
      </c>
      <c r="I42" s="96" t="s">
        <v>49</v>
      </c>
      <c r="J42" s="70">
        <f t="shared" si="4"/>
        <v>8.5000000000000006E-3</v>
      </c>
      <c r="K42" s="95">
        <v>33</v>
      </c>
      <c r="L42" s="96" t="s">
        <v>49</v>
      </c>
      <c r="M42" s="70">
        <f t="shared" si="0"/>
        <v>3.3E-3</v>
      </c>
      <c r="N42" s="95">
        <v>24</v>
      </c>
      <c r="O42" s="96" t="s">
        <v>49</v>
      </c>
      <c r="P42" s="70">
        <f t="shared" si="1"/>
        <v>2.4000000000000002E-3</v>
      </c>
    </row>
    <row r="43" spans="2:16">
      <c r="B43" s="95">
        <v>18</v>
      </c>
      <c r="C43" s="96" t="s">
        <v>48</v>
      </c>
      <c r="D43" s="82">
        <f t="shared" si="2"/>
        <v>7.5630252100840331E-5</v>
      </c>
      <c r="E43" s="97">
        <v>0.43459999999999999</v>
      </c>
      <c r="F43" s="98">
        <v>4.9619999999999997</v>
      </c>
      <c r="G43" s="94">
        <f t="shared" si="3"/>
        <v>5.3965999999999994</v>
      </c>
      <c r="H43" s="95">
        <v>87</v>
      </c>
      <c r="I43" s="96" t="s">
        <v>49</v>
      </c>
      <c r="J43" s="70">
        <f t="shared" si="4"/>
        <v>8.6999999999999994E-3</v>
      </c>
      <c r="K43" s="95">
        <v>34</v>
      </c>
      <c r="L43" s="96" t="s">
        <v>49</v>
      </c>
      <c r="M43" s="70">
        <f t="shared" si="0"/>
        <v>3.4000000000000002E-3</v>
      </c>
      <c r="N43" s="95">
        <v>25</v>
      </c>
      <c r="O43" s="96" t="s">
        <v>49</v>
      </c>
      <c r="P43" s="70">
        <f t="shared" si="1"/>
        <v>2.5000000000000001E-3</v>
      </c>
    </row>
    <row r="44" spans="2:16">
      <c r="B44" s="95">
        <v>20</v>
      </c>
      <c r="C44" s="96" t="s">
        <v>48</v>
      </c>
      <c r="D44" s="82">
        <f t="shared" si="2"/>
        <v>8.4033613445378154E-5</v>
      </c>
      <c r="E44" s="97">
        <v>0.45810000000000001</v>
      </c>
      <c r="F44" s="98">
        <v>5.1719999999999997</v>
      </c>
      <c r="G44" s="94">
        <f t="shared" si="3"/>
        <v>5.6300999999999997</v>
      </c>
      <c r="H44" s="95">
        <v>92</v>
      </c>
      <c r="I44" s="96" t="s">
        <v>49</v>
      </c>
      <c r="J44" s="70">
        <f t="shared" si="4"/>
        <v>9.1999999999999998E-3</v>
      </c>
      <c r="K44" s="95">
        <v>36</v>
      </c>
      <c r="L44" s="96" t="s">
        <v>49</v>
      </c>
      <c r="M44" s="70">
        <f t="shared" si="0"/>
        <v>3.5999999999999999E-3</v>
      </c>
      <c r="N44" s="95">
        <v>26</v>
      </c>
      <c r="O44" s="96" t="s">
        <v>49</v>
      </c>
      <c r="P44" s="70">
        <f t="shared" si="1"/>
        <v>2.5999999999999999E-3</v>
      </c>
    </row>
    <row r="45" spans="2:16">
      <c r="B45" s="95">
        <v>22.5</v>
      </c>
      <c r="C45" s="96" t="s">
        <v>48</v>
      </c>
      <c r="D45" s="82">
        <f t="shared" si="2"/>
        <v>9.4537815126050418E-5</v>
      </c>
      <c r="E45" s="97">
        <v>0.4859</v>
      </c>
      <c r="F45" s="98">
        <v>5.4130000000000003</v>
      </c>
      <c r="G45" s="94">
        <f t="shared" si="3"/>
        <v>5.8989000000000003</v>
      </c>
      <c r="H45" s="95">
        <v>98</v>
      </c>
      <c r="I45" s="96" t="s">
        <v>49</v>
      </c>
      <c r="J45" s="70">
        <f t="shared" si="4"/>
        <v>9.7999999999999997E-3</v>
      </c>
      <c r="K45" s="95">
        <v>38</v>
      </c>
      <c r="L45" s="96" t="s">
        <v>49</v>
      </c>
      <c r="M45" s="70">
        <f t="shared" si="0"/>
        <v>3.8E-3</v>
      </c>
      <c r="N45" s="95">
        <v>28</v>
      </c>
      <c r="O45" s="96" t="s">
        <v>49</v>
      </c>
      <c r="P45" s="70">
        <f t="shared" si="1"/>
        <v>2.8E-3</v>
      </c>
    </row>
    <row r="46" spans="2:16">
      <c r="B46" s="95">
        <v>25</v>
      </c>
      <c r="C46" s="96" t="s">
        <v>48</v>
      </c>
      <c r="D46" s="82">
        <f t="shared" si="2"/>
        <v>1.050420168067227E-4</v>
      </c>
      <c r="E46" s="97">
        <v>0.5121</v>
      </c>
      <c r="F46" s="98">
        <v>5.6319999999999997</v>
      </c>
      <c r="G46" s="94">
        <f t="shared" si="3"/>
        <v>6.1440999999999999</v>
      </c>
      <c r="H46" s="95">
        <v>103</v>
      </c>
      <c r="I46" s="96" t="s">
        <v>49</v>
      </c>
      <c r="J46" s="70">
        <f t="shared" si="4"/>
        <v>1.03E-2</v>
      </c>
      <c r="K46" s="95">
        <v>39</v>
      </c>
      <c r="L46" s="96" t="s">
        <v>49</v>
      </c>
      <c r="M46" s="70">
        <f t="shared" si="0"/>
        <v>3.8999999999999998E-3</v>
      </c>
      <c r="N46" s="95">
        <v>29</v>
      </c>
      <c r="O46" s="96" t="s">
        <v>49</v>
      </c>
      <c r="P46" s="70">
        <f t="shared" si="1"/>
        <v>2.9000000000000002E-3</v>
      </c>
    </row>
    <row r="47" spans="2:16">
      <c r="B47" s="95">
        <v>27.5</v>
      </c>
      <c r="C47" s="96" t="s">
        <v>48</v>
      </c>
      <c r="D47" s="82">
        <f t="shared" si="2"/>
        <v>1.1554621848739496E-4</v>
      </c>
      <c r="E47" s="97">
        <v>0.53710000000000002</v>
      </c>
      <c r="F47" s="98">
        <v>5.8330000000000002</v>
      </c>
      <c r="G47" s="94">
        <f t="shared" si="3"/>
        <v>6.3700999999999999</v>
      </c>
      <c r="H47" s="95">
        <v>109</v>
      </c>
      <c r="I47" s="96" t="s">
        <v>49</v>
      </c>
      <c r="J47" s="70">
        <f t="shared" si="4"/>
        <v>1.09E-2</v>
      </c>
      <c r="K47" s="95">
        <v>41</v>
      </c>
      <c r="L47" s="96" t="s">
        <v>49</v>
      </c>
      <c r="M47" s="70">
        <f t="shared" si="0"/>
        <v>4.1000000000000003E-3</v>
      </c>
      <c r="N47" s="95">
        <v>30</v>
      </c>
      <c r="O47" s="96" t="s">
        <v>49</v>
      </c>
      <c r="P47" s="70">
        <f t="shared" si="1"/>
        <v>3.0000000000000001E-3</v>
      </c>
    </row>
    <row r="48" spans="2:16">
      <c r="B48" s="95">
        <v>30</v>
      </c>
      <c r="C48" s="96" t="s">
        <v>48</v>
      </c>
      <c r="D48" s="82">
        <f t="shared" si="2"/>
        <v>1.2605042016806722E-4</v>
      </c>
      <c r="E48" s="97">
        <v>0.56100000000000005</v>
      </c>
      <c r="F48" s="98">
        <v>6.0190000000000001</v>
      </c>
      <c r="G48" s="94">
        <f t="shared" si="3"/>
        <v>6.58</v>
      </c>
      <c r="H48" s="95">
        <v>114</v>
      </c>
      <c r="I48" s="96" t="s">
        <v>49</v>
      </c>
      <c r="J48" s="70">
        <f t="shared" si="4"/>
        <v>1.14E-2</v>
      </c>
      <c r="K48" s="95">
        <v>43</v>
      </c>
      <c r="L48" s="96" t="s">
        <v>49</v>
      </c>
      <c r="M48" s="70">
        <f t="shared" si="0"/>
        <v>4.3E-3</v>
      </c>
      <c r="N48" s="95">
        <v>32</v>
      </c>
      <c r="O48" s="96" t="s">
        <v>49</v>
      </c>
      <c r="P48" s="70">
        <f t="shared" si="1"/>
        <v>3.2000000000000002E-3</v>
      </c>
    </row>
    <row r="49" spans="2:16">
      <c r="B49" s="95">
        <v>32.5</v>
      </c>
      <c r="C49" s="96" t="s">
        <v>48</v>
      </c>
      <c r="D49" s="82">
        <f t="shared" si="2"/>
        <v>1.3655462184873949E-4</v>
      </c>
      <c r="E49" s="97">
        <v>0.58389999999999997</v>
      </c>
      <c r="F49" s="98">
        <v>6.1920000000000002</v>
      </c>
      <c r="G49" s="94">
        <f t="shared" si="3"/>
        <v>6.7759</v>
      </c>
      <c r="H49" s="95">
        <v>119</v>
      </c>
      <c r="I49" s="96" t="s">
        <v>49</v>
      </c>
      <c r="J49" s="70">
        <f t="shared" si="4"/>
        <v>1.1899999999999999E-2</v>
      </c>
      <c r="K49" s="95">
        <v>44</v>
      </c>
      <c r="L49" s="96" t="s">
        <v>49</v>
      </c>
      <c r="M49" s="70">
        <f t="shared" si="0"/>
        <v>4.3999999999999994E-3</v>
      </c>
      <c r="N49" s="95">
        <v>33</v>
      </c>
      <c r="O49" s="96" t="s">
        <v>49</v>
      </c>
      <c r="P49" s="70">
        <f t="shared" si="1"/>
        <v>3.3E-3</v>
      </c>
    </row>
    <row r="50" spans="2:16">
      <c r="B50" s="95">
        <v>35</v>
      </c>
      <c r="C50" s="96" t="s">
        <v>48</v>
      </c>
      <c r="D50" s="82">
        <f t="shared" si="2"/>
        <v>1.4705882352941178E-4</v>
      </c>
      <c r="E50" s="97">
        <v>0.60599999999999998</v>
      </c>
      <c r="F50" s="98">
        <v>6.3529999999999998</v>
      </c>
      <c r="G50" s="94">
        <f t="shared" si="3"/>
        <v>6.9589999999999996</v>
      </c>
      <c r="H50" s="95">
        <v>124</v>
      </c>
      <c r="I50" s="96" t="s">
        <v>49</v>
      </c>
      <c r="J50" s="70">
        <f t="shared" si="4"/>
        <v>1.24E-2</v>
      </c>
      <c r="K50" s="95">
        <v>46</v>
      </c>
      <c r="L50" s="96" t="s">
        <v>49</v>
      </c>
      <c r="M50" s="70">
        <f t="shared" si="0"/>
        <v>4.5999999999999999E-3</v>
      </c>
      <c r="N50" s="95">
        <v>34</v>
      </c>
      <c r="O50" s="96" t="s">
        <v>49</v>
      </c>
      <c r="P50" s="70">
        <f t="shared" si="1"/>
        <v>3.4000000000000002E-3</v>
      </c>
    </row>
    <row r="51" spans="2:16">
      <c r="B51" s="95">
        <v>37.5</v>
      </c>
      <c r="C51" s="96" t="s">
        <v>48</v>
      </c>
      <c r="D51" s="82">
        <f t="shared" si="2"/>
        <v>1.5756302521008402E-4</v>
      </c>
      <c r="E51" s="97">
        <v>0.62719999999999998</v>
      </c>
      <c r="F51" s="98">
        <v>6.5039999999999996</v>
      </c>
      <c r="G51" s="94">
        <f t="shared" si="3"/>
        <v>7.1311999999999998</v>
      </c>
      <c r="H51" s="95">
        <v>129</v>
      </c>
      <c r="I51" s="96" t="s">
        <v>49</v>
      </c>
      <c r="J51" s="70">
        <f t="shared" si="4"/>
        <v>1.29E-2</v>
      </c>
      <c r="K51" s="95">
        <v>47</v>
      </c>
      <c r="L51" s="96" t="s">
        <v>49</v>
      </c>
      <c r="M51" s="70">
        <f t="shared" si="0"/>
        <v>4.7000000000000002E-3</v>
      </c>
      <c r="N51" s="95">
        <v>35</v>
      </c>
      <c r="O51" s="96" t="s">
        <v>49</v>
      </c>
      <c r="P51" s="70">
        <f t="shared" si="1"/>
        <v>3.5000000000000005E-3</v>
      </c>
    </row>
    <row r="52" spans="2:16">
      <c r="B52" s="95">
        <v>40</v>
      </c>
      <c r="C52" s="96" t="s">
        <v>48</v>
      </c>
      <c r="D52" s="82">
        <f t="shared" si="2"/>
        <v>1.6806722689075631E-4</v>
      </c>
      <c r="E52" s="97">
        <v>0.64780000000000004</v>
      </c>
      <c r="F52" s="98">
        <v>6.6459999999999999</v>
      </c>
      <c r="G52" s="94">
        <f t="shared" si="3"/>
        <v>7.2938000000000001</v>
      </c>
      <c r="H52" s="95">
        <v>134</v>
      </c>
      <c r="I52" s="96" t="s">
        <v>49</v>
      </c>
      <c r="J52" s="70">
        <f t="shared" si="4"/>
        <v>1.34E-2</v>
      </c>
      <c r="K52" s="95">
        <v>49</v>
      </c>
      <c r="L52" s="96" t="s">
        <v>49</v>
      </c>
      <c r="M52" s="70">
        <f t="shared" si="0"/>
        <v>4.8999999999999998E-3</v>
      </c>
      <c r="N52" s="95">
        <v>37</v>
      </c>
      <c r="O52" s="96" t="s">
        <v>49</v>
      </c>
      <c r="P52" s="70">
        <f t="shared" si="1"/>
        <v>3.6999999999999997E-3</v>
      </c>
    </row>
    <row r="53" spans="2:16">
      <c r="B53" s="95">
        <v>45</v>
      </c>
      <c r="C53" s="96" t="s">
        <v>48</v>
      </c>
      <c r="D53" s="82">
        <f t="shared" si="2"/>
        <v>1.8907563025210084E-4</v>
      </c>
      <c r="E53" s="97">
        <v>0.68710000000000004</v>
      </c>
      <c r="F53" s="98">
        <v>6.907</v>
      </c>
      <c r="G53" s="94">
        <f t="shared" si="3"/>
        <v>7.5941000000000001</v>
      </c>
      <c r="H53" s="95">
        <v>143</v>
      </c>
      <c r="I53" s="96" t="s">
        <v>49</v>
      </c>
      <c r="J53" s="70">
        <f t="shared" si="4"/>
        <v>1.4299999999999998E-2</v>
      </c>
      <c r="K53" s="95">
        <v>52</v>
      </c>
      <c r="L53" s="96" t="s">
        <v>49</v>
      </c>
      <c r="M53" s="70">
        <f t="shared" si="0"/>
        <v>5.1999999999999998E-3</v>
      </c>
      <c r="N53" s="95">
        <v>39</v>
      </c>
      <c r="O53" s="96" t="s">
        <v>49</v>
      </c>
      <c r="P53" s="70">
        <f t="shared" si="1"/>
        <v>3.8999999999999998E-3</v>
      </c>
    </row>
    <row r="54" spans="2:16">
      <c r="B54" s="95">
        <v>50</v>
      </c>
      <c r="C54" s="96" t="s">
        <v>48</v>
      </c>
      <c r="D54" s="82">
        <f t="shared" si="2"/>
        <v>2.1008403361344539E-4</v>
      </c>
      <c r="E54" s="97">
        <v>0.72430000000000005</v>
      </c>
      <c r="F54" s="98">
        <v>7.141</v>
      </c>
      <c r="G54" s="94">
        <f t="shared" si="3"/>
        <v>7.8653000000000004</v>
      </c>
      <c r="H54" s="95">
        <v>152</v>
      </c>
      <c r="I54" s="96" t="s">
        <v>49</v>
      </c>
      <c r="J54" s="70">
        <f t="shared" si="4"/>
        <v>1.52E-2</v>
      </c>
      <c r="K54" s="95">
        <v>54</v>
      </c>
      <c r="L54" s="96" t="s">
        <v>49</v>
      </c>
      <c r="M54" s="70">
        <f t="shared" si="0"/>
        <v>5.4000000000000003E-3</v>
      </c>
      <c r="N54" s="95">
        <v>41</v>
      </c>
      <c r="O54" s="96" t="s">
        <v>49</v>
      </c>
      <c r="P54" s="70">
        <f t="shared" si="1"/>
        <v>4.1000000000000003E-3</v>
      </c>
    </row>
    <row r="55" spans="2:16">
      <c r="B55" s="95">
        <v>55</v>
      </c>
      <c r="C55" s="96" t="s">
        <v>48</v>
      </c>
      <c r="D55" s="82">
        <f t="shared" si="2"/>
        <v>2.3109243697478992E-4</v>
      </c>
      <c r="E55" s="97">
        <v>0.75960000000000005</v>
      </c>
      <c r="F55" s="98">
        <v>7.3540000000000001</v>
      </c>
      <c r="G55" s="94">
        <f t="shared" si="3"/>
        <v>8.1135999999999999</v>
      </c>
      <c r="H55" s="95">
        <v>160</v>
      </c>
      <c r="I55" s="96" t="s">
        <v>49</v>
      </c>
      <c r="J55" s="70">
        <f t="shared" si="4"/>
        <v>1.6E-2</v>
      </c>
      <c r="K55" s="95">
        <v>57</v>
      </c>
      <c r="L55" s="96" t="s">
        <v>49</v>
      </c>
      <c r="M55" s="70">
        <f t="shared" si="0"/>
        <v>5.7000000000000002E-3</v>
      </c>
      <c r="N55" s="95">
        <v>43</v>
      </c>
      <c r="O55" s="96" t="s">
        <v>49</v>
      </c>
      <c r="P55" s="70">
        <f t="shared" si="1"/>
        <v>4.3E-3</v>
      </c>
    </row>
    <row r="56" spans="2:16">
      <c r="B56" s="95">
        <v>60</v>
      </c>
      <c r="C56" s="96" t="s">
        <v>48</v>
      </c>
      <c r="D56" s="82">
        <f t="shared" si="2"/>
        <v>2.5210084033613445E-4</v>
      </c>
      <c r="E56" s="97">
        <v>0.79339999999999999</v>
      </c>
      <c r="F56" s="98">
        <v>7.5469999999999997</v>
      </c>
      <c r="G56" s="94">
        <f t="shared" si="3"/>
        <v>8.3403999999999989</v>
      </c>
      <c r="H56" s="95">
        <v>169</v>
      </c>
      <c r="I56" s="96" t="s">
        <v>49</v>
      </c>
      <c r="J56" s="70">
        <f t="shared" si="4"/>
        <v>1.6900000000000002E-2</v>
      </c>
      <c r="K56" s="95">
        <v>60</v>
      </c>
      <c r="L56" s="96" t="s">
        <v>49</v>
      </c>
      <c r="M56" s="70">
        <f t="shared" si="0"/>
        <v>6.0000000000000001E-3</v>
      </c>
      <c r="N56" s="95">
        <v>45</v>
      </c>
      <c r="O56" s="96" t="s">
        <v>49</v>
      </c>
      <c r="P56" s="70">
        <f t="shared" si="1"/>
        <v>4.4999999999999997E-3</v>
      </c>
    </row>
    <row r="57" spans="2:16">
      <c r="B57" s="95">
        <v>65</v>
      </c>
      <c r="C57" s="96" t="s">
        <v>48</v>
      </c>
      <c r="D57" s="82">
        <f t="shared" si="2"/>
        <v>2.7310924369747898E-4</v>
      </c>
      <c r="E57" s="97">
        <v>0.82579999999999998</v>
      </c>
      <c r="F57" s="98">
        <v>7.7249999999999996</v>
      </c>
      <c r="G57" s="94">
        <f t="shared" si="3"/>
        <v>8.5507999999999988</v>
      </c>
      <c r="H57" s="95">
        <v>177</v>
      </c>
      <c r="I57" s="96" t="s">
        <v>49</v>
      </c>
      <c r="J57" s="70">
        <f t="shared" si="4"/>
        <v>1.77E-2</v>
      </c>
      <c r="K57" s="95">
        <v>62</v>
      </c>
      <c r="L57" s="96" t="s">
        <v>49</v>
      </c>
      <c r="M57" s="70">
        <f t="shared" si="0"/>
        <v>6.1999999999999998E-3</v>
      </c>
      <c r="N57" s="95">
        <v>47</v>
      </c>
      <c r="O57" s="96" t="s">
        <v>49</v>
      </c>
      <c r="P57" s="70">
        <f t="shared" si="1"/>
        <v>4.7000000000000002E-3</v>
      </c>
    </row>
    <row r="58" spans="2:16">
      <c r="B58" s="95">
        <v>70</v>
      </c>
      <c r="C58" s="96" t="s">
        <v>48</v>
      </c>
      <c r="D58" s="82">
        <f t="shared" si="2"/>
        <v>2.9411764705882356E-4</v>
      </c>
      <c r="E58" s="97">
        <v>0.85699999999999998</v>
      </c>
      <c r="F58" s="98">
        <v>7.8890000000000002</v>
      </c>
      <c r="G58" s="94">
        <f t="shared" si="3"/>
        <v>8.7460000000000004</v>
      </c>
      <c r="H58" s="95">
        <v>185</v>
      </c>
      <c r="I58" s="96" t="s">
        <v>49</v>
      </c>
      <c r="J58" s="70">
        <f t="shared" si="4"/>
        <v>1.8499999999999999E-2</v>
      </c>
      <c r="K58" s="95">
        <v>64</v>
      </c>
      <c r="L58" s="96" t="s">
        <v>49</v>
      </c>
      <c r="M58" s="70">
        <f t="shared" si="0"/>
        <v>6.4000000000000003E-3</v>
      </c>
      <c r="N58" s="95">
        <v>49</v>
      </c>
      <c r="O58" s="96" t="s">
        <v>49</v>
      </c>
      <c r="P58" s="70">
        <f t="shared" si="1"/>
        <v>4.8999999999999998E-3</v>
      </c>
    </row>
    <row r="59" spans="2:16">
      <c r="B59" s="95">
        <v>80</v>
      </c>
      <c r="C59" s="96" t="s">
        <v>48</v>
      </c>
      <c r="D59" s="82">
        <f t="shared" si="2"/>
        <v>3.3613445378151261E-4</v>
      </c>
      <c r="E59" s="97">
        <v>0.91610000000000003</v>
      </c>
      <c r="F59" s="98">
        <v>8.1820000000000004</v>
      </c>
      <c r="G59" s="94">
        <f t="shared" si="3"/>
        <v>9.0981000000000005</v>
      </c>
      <c r="H59" s="95">
        <v>201</v>
      </c>
      <c r="I59" s="96" t="s">
        <v>49</v>
      </c>
      <c r="J59" s="70">
        <f t="shared" si="4"/>
        <v>2.01E-2</v>
      </c>
      <c r="K59" s="95">
        <v>69</v>
      </c>
      <c r="L59" s="96" t="s">
        <v>49</v>
      </c>
      <c r="M59" s="70">
        <f t="shared" si="0"/>
        <v>6.9000000000000008E-3</v>
      </c>
      <c r="N59" s="95">
        <v>53</v>
      </c>
      <c r="O59" s="96" t="s">
        <v>49</v>
      </c>
      <c r="P59" s="70">
        <f t="shared" si="1"/>
        <v>5.3E-3</v>
      </c>
    </row>
    <row r="60" spans="2:16">
      <c r="B60" s="95">
        <v>90</v>
      </c>
      <c r="C60" s="96" t="s">
        <v>48</v>
      </c>
      <c r="D60" s="82">
        <f t="shared" si="2"/>
        <v>3.7815126050420167E-4</v>
      </c>
      <c r="E60" s="97">
        <v>0.97170000000000001</v>
      </c>
      <c r="F60" s="98">
        <v>8.4369999999999994</v>
      </c>
      <c r="G60" s="94">
        <f t="shared" si="3"/>
        <v>9.4086999999999996</v>
      </c>
      <c r="H60" s="95">
        <v>216</v>
      </c>
      <c r="I60" s="96" t="s">
        <v>49</v>
      </c>
      <c r="J60" s="70">
        <f t="shared" si="4"/>
        <v>2.1600000000000001E-2</v>
      </c>
      <c r="K60" s="95">
        <v>73</v>
      </c>
      <c r="L60" s="96" t="s">
        <v>49</v>
      </c>
      <c r="M60" s="70">
        <f t="shared" si="0"/>
        <v>7.2999999999999992E-3</v>
      </c>
      <c r="N60" s="95">
        <v>56</v>
      </c>
      <c r="O60" s="96" t="s">
        <v>49</v>
      </c>
      <c r="P60" s="70">
        <f t="shared" si="1"/>
        <v>5.5999999999999999E-3</v>
      </c>
    </row>
    <row r="61" spans="2:16">
      <c r="B61" s="95">
        <v>100</v>
      </c>
      <c r="C61" s="96" t="s">
        <v>48</v>
      </c>
      <c r="D61" s="82">
        <f t="shared" si="2"/>
        <v>4.2016806722689078E-4</v>
      </c>
      <c r="E61" s="97">
        <v>1.024</v>
      </c>
      <c r="F61" s="98">
        <v>8.6620000000000008</v>
      </c>
      <c r="G61" s="94">
        <f t="shared" si="3"/>
        <v>9.6859999999999999</v>
      </c>
      <c r="H61" s="95">
        <v>230</v>
      </c>
      <c r="I61" s="96" t="s">
        <v>49</v>
      </c>
      <c r="J61" s="70">
        <f t="shared" si="4"/>
        <v>2.3E-2</v>
      </c>
      <c r="K61" s="95">
        <v>77</v>
      </c>
      <c r="L61" s="96" t="s">
        <v>49</v>
      </c>
      <c r="M61" s="70">
        <f t="shared" si="0"/>
        <v>7.7000000000000002E-3</v>
      </c>
      <c r="N61" s="95">
        <v>59</v>
      </c>
      <c r="O61" s="96" t="s">
        <v>49</v>
      </c>
      <c r="P61" s="70">
        <f t="shared" si="1"/>
        <v>5.8999999999999999E-3</v>
      </c>
    </row>
    <row r="62" spans="2:16">
      <c r="B62" s="95">
        <v>110</v>
      </c>
      <c r="C62" s="96" t="s">
        <v>48</v>
      </c>
      <c r="D62" s="82">
        <f t="shared" si="2"/>
        <v>4.6218487394957984E-4</v>
      </c>
      <c r="E62" s="97">
        <v>1.0740000000000001</v>
      </c>
      <c r="F62" s="98">
        <v>8.8610000000000007</v>
      </c>
      <c r="G62" s="94">
        <f t="shared" si="3"/>
        <v>9.9350000000000005</v>
      </c>
      <c r="H62" s="95">
        <v>245</v>
      </c>
      <c r="I62" s="96" t="s">
        <v>49</v>
      </c>
      <c r="J62" s="70">
        <f t="shared" si="4"/>
        <v>2.4500000000000001E-2</v>
      </c>
      <c r="K62" s="95">
        <v>81</v>
      </c>
      <c r="L62" s="96" t="s">
        <v>49</v>
      </c>
      <c r="M62" s="70">
        <f t="shared" si="0"/>
        <v>8.0999999999999996E-3</v>
      </c>
      <c r="N62" s="95">
        <v>63</v>
      </c>
      <c r="O62" s="96" t="s">
        <v>49</v>
      </c>
      <c r="P62" s="70">
        <f t="shared" si="1"/>
        <v>6.3E-3</v>
      </c>
    </row>
    <row r="63" spans="2:16">
      <c r="B63" s="95">
        <v>120</v>
      </c>
      <c r="C63" s="96" t="s">
        <v>48</v>
      </c>
      <c r="D63" s="82">
        <f t="shared" si="2"/>
        <v>5.0420168067226889E-4</v>
      </c>
      <c r="E63" s="97">
        <v>1.1220000000000001</v>
      </c>
      <c r="F63" s="98">
        <v>9.0399999999999991</v>
      </c>
      <c r="G63" s="94">
        <f t="shared" si="3"/>
        <v>10.161999999999999</v>
      </c>
      <c r="H63" s="95">
        <v>259</v>
      </c>
      <c r="I63" s="96" t="s">
        <v>49</v>
      </c>
      <c r="J63" s="70">
        <f t="shared" si="4"/>
        <v>2.5899999999999999E-2</v>
      </c>
      <c r="K63" s="95">
        <v>85</v>
      </c>
      <c r="L63" s="96" t="s">
        <v>49</v>
      </c>
      <c r="M63" s="70">
        <f t="shared" si="0"/>
        <v>8.5000000000000006E-3</v>
      </c>
      <c r="N63" s="95">
        <v>66</v>
      </c>
      <c r="O63" s="96" t="s">
        <v>49</v>
      </c>
      <c r="P63" s="70">
        <f t="shared" si="1"/>
        <v>6.6E-3</v>
      </c>
    </row>
    <row r="64" spans="2:16">
      <c r="B64" s="95">
        <v>130</v>
      </c>
      <c r="C64" s="96" t="s">
        <v>48</v>
      </c>
      <c r="D64" s="82">
        <f t="shared" si="2"/>
        <v>5.4621848739495795E-4</v>
      </c>
      <c r="E64" s="97">
        <v>1.1679999999999999</v>
      </c>
      <c r="F64" s="98">
        <v>9.1999999999999993</v>
      </c>
      <c r="G64" s="94">
        <f t="shared" si="3"/>
        <v>10.367999999999999</v>
      </c>
      <c r="H64" s="95">
        <v>272</v>
      </c>
      <c r="I64" s="96" t="s">
        <v>49</v>
      </c>
      <c r="J64" s="70">
        <f t="shared" si="4"/>
        <v>2.7200000000000002E-2</v>
      </c>
      <c r="K64" s="95">
        <v>89</v>
      </c>
      <c r="L64" s="96" t="s">
        <v>49</v>
      </c>
      <c r="M64" s="70">
        <f t="shared" si="0"/>
        <v>8.8999999999999999E-3</v>
      </c>
      <c r="N64" s="95">
        <v>69</v>
      </c>
      <c r="O64" s="96" t="s">
        <v>49</v>
      </c>
      <c r="P64" s="70">
        <f t="shared" si="1"/>
        <v>6.9000000000000008E-3</v>
      </c>
    </row>
    <row r="65" spans="2:16">
      <c r="B65" s="95">
        <v>140</v>
      </c>
      <c r="C65" s="96" t="s">
        <v>48</v>
      </c>
      <c r="D65" s="82">
        <f t="shared" si="2"/>
        <v>5.8823529411764712E-4</v>
      </c>
      <c r="E65" s="97">
        <v>1.212</v>
      </c>
      <c r="F65" s="98">
        <v>9.3460000000000001</v>
      </c>
      <c r="G65" s="94">
        <f t="shared" si="3"/>
        <v>10.558</v>
      </c>
      <c r="H65" s="95">
        <v>286</v>
      </c>
      <c r="I65" s="96" t="s">
        <v>49</v>
      </c>
      <c r="J65" s="70">
        <f t="shared" si="4"/>
        <v>2.8599999999999997E-2</v>
      </c>
      <c r="K65" s="95">
        <v>93</v>
      </c>
      <c r="L65" s="96" t="s">
        <v>49</v>
      </c>
      <c r="M65" s="70">
        <f t="shared" si="0"/>
        <v>9.2999999999999992E-3</v>
      </c>
      <c r="N65" s="95">
        <v>72</v>
      </c>
      <c r="O65" s="96" t="s">
        <v>49</v>
      </c>
      <c r="P65" s="70">
        <f t="shared" si="1"/>
        <v>7.1999999999999998E-3</v>
      </c>
    </row>
    <row r="66" spans="2:16">
      <c r="B66" s="95">
        <v>150</v>
      </c>
      <c r="C66" s="96" t="s">
        <v>48</v>
      </c>
      <c r="D66" s="82">
        <f t="shared" si="2"/>
        <v>6.3025210084033606E-4</v>
      </c>
      <c r="E66" s="97">
        <v>1.254</v>
      </c>
      <c r="F66" s="98">
        <v>9.4779999999999998</v>
      </c>
      <c r="G66" s="94">
        <f t="shared" si="3"/>
        <v>10.731999999999999</v>
      </c>
      <c r="H66" s="95">
        <v>299</v>
      </c>
      <c r="I66" s="96" t="s">
        <v>49</v>
      </c>
      <c r="J66" s="70">
        <f t="shared" si="4"/>
        <v>2.9899999999999999E-2</v>
      </c>
      <c r="K66" s="95">
        <v>96</v>
      </c>
      <c r="L66" s="96" t="s">
        <v>49</v>
      </c>
      <c r="M66" s="70">
        <f t="shared" si="0"/>
        <v>9.6000000000000009E-3</v>
      </c>
      <c r="N66" s="95">
        <v>75</v>
      </c>
      <c r="O66" s="96" t="s">
        <v>49</v>
      </c>
      <c r="P66" s="70">
        <f t="shared" si="1"/>
        <v>7.4999999999999997E-3</v>
      </c>
    </row>
    <row r="67" spans="2:16">
      <c r="B67" s="95">
        <v>160</v>
      </c>
      <c r="C67" s="96" t="s">
        <v>48</v>
      </c>
      <c r="D67" s="82">
        <f t="shared" si="2"/>
        <v>6.7226890756302523E-4</v>
      </c>
      <c r="E67" s="97">
        <v>1.296</v>
      </c>
      <c r="F67" s="98">
        <v>9.5990000000000002</v>
      </c>
      <c r="G67" s="94">
        <f t="shared" si="3"/>
        <v>10.895</v>
      </c>
      <c r="H67" s="95">
        <v>313</v>
      </c>
      <c r="I67" s="96" t="s">
        <v>49</v>
      </c>
      <c r="J67" s="70">
        <f t="shared" si="4"/>
        <v>3.1300000000000001E-2</v>
      </c>
      <c r="K67" s="95">
        <v>100</v>
      </c>
      <c r="L67" s="96" t="s">
        <v>49</v>
      </c>
      <c r="M67" s="70">
        <f t="shared" si="0"/>
        <v>0.01</v>
      </c>
      <c r="N67" s="95">
        <v>78</v>
      </c>
      <c r="O67" s="96" t="s">
        <v>49</v>
      </c>
      <c r="P67" s="70">
        <f t="shared" si="1"/>
        <v>7.7999999999999996E-3</v>
      </c>
    </row>
    <row r="68" spans="2:16">
      <c r="B68" s="95">
        <v>170</v>
      </c>
      <c r="C68" s="96" t="s">
        <v>48</v>
      </c>
      <c r="D68" s="82">
        <f t="shared" si="2"/>
        <v>7.1428571428571429E-4</v>
      </c>
      <c r="E68" s="97">
        <v>1.335</v>
      </c>
      <c r="F68" s="98">
        <v>9.7100000000000009</v>
      </c>
      <c r="G68" s="94">
        <f t="shared" si="3"/>
        <v>11.045000000000002</v>
      </c>
      <c r="H68" s="95">
        <v>326</v>
      </c>
      <c r="I68" s="96" t="s">
        <v>49</v>
      </c>
      <c r="J68" s="70">
        <f t="shared" si="4"/>
        <v>3.2600000000000004E-2</v>
      </c>
      <c r="K68" s="95">
        <v>103</v>
      </c>
      <c r="L68" s="96" t="s">
        <v>49</v>
      </c>
      <c r="M68" s="70">
        <f t="shared" si="0"/>
        <v>1.03E-2</v>
      </c>
      <c r="N68" s="95">
        <v>81</v>
      </c>
      <c r="O68" s="96" t="s">
        <v>49</v>
      </c>
      <c r="P68" s="70">
        <f t="shared" si="1"/>
        <v>8.0999999999999996E-3</v>
      </c>
    </row>
    <row r="69" spans="2:16">
      <c r="B69" s="95">
        <v>180</v>
      </c>
      <c r="C69" s="96" t="s">
        <v>48</v>
      </c>
      <c r="D69" s="82">
        <f t="shared" si="2"/>
        <v>7.5630252100840334E-4</v>
      </c>
      <c r="E69" s="97">
        <v>1.3740000000000001</v>
      </c>
      <c r="F69" s="98">
        <v>9.8119999999999994</v>
      </c>
      <c r="G69" s="94">
        <f t="shared" si="3"/>
        <v>11.186</v>
      </c>
      <c r="H69" s="95">
        <v>338</v>
      </c>
      <c r="I69" s="96" t="s">
        <v>49</v>
      </c>
      <c r="J69" s="70">
        <f t="shared" si="4"/>
        <v>3.3800000000000004E-2</v>
      </c>
      <c r="K69" s="95">
        <v>107</v>
      </c>
      <c r="L69" s="96" t="s">
        <v>49</v>
      </c>
      <c r="M69" s="70">
        <f t="shared" si="0"/>
        <v>1.0699999999999999E-2</v>
      </c>
      <c r="N69" s="95">
        <v>83</v>
      </c>
      <c r="O69" s="96" t="s">
        <v>49</v>
      </c>
      <c r="P69" s="70">
        <f t="shared" si="1"/>
        <v>8.3000000000000001E-3</v>
      </c>
    </row>
    <row r="70" spans="2:16">
      <c r="B70" s="95">
        <v>200</v>
      </c>
      <c r="C70" s="96" t="s">
        <v>48</v>
      </c>
      <c r="D70" s="82">
        <f t="shared" si="2"/>
        <v>8.4033613445378156E-4</v>
      </c>
      <c r="E70" s="97">
        <v>1.4490000000000001</v>
      </c>
      <c r="F70" s="98">
        <v>9.9920000000000009</v>
      </c>
      <c r="G70" s="94">
        <f t="shared" si="3"/>
        <v>11.441000000000001</v>
      </c>
      <c r="H70" s="95">
        <v>364</v>
      </c>
      <c r="I70" s="96" t="s">
        <v>49</v>
      </c>
      <c r="J70" s="70">
        <f t="shared" si="4"/>
        <v>3.6400000000000002E-2</v>
      </c>
      <c r="K70" s="95">
        <v>114</v>
      </c>
      <c r="L70" s="96" t="s">
        <v>49</v>
      </c>
      <c r="M70" s="70">
        <f t="shared" si="0"/>
        <v>1.14E-2</v>
      </c>
      <c r="N70" s="95">
        <v>89</v>
      </c>
      <c r="O70" s="96" t="s">
        <v>49</v>
      </c>
      <c r="P70" s="70">
        <f t="shared" si="1"/>
        <v>8.8999999999999999E-3</v>
      </c>
    </row>
    <row r="71" spans="2:16">
      <c r="B71" s="95">
        <v>225</v>
      </c>
      <c r="C71" s="96" t="s">
        <v>48</v>
      </c>
      <c r="D71" s="82">
        <f t="shared" si="2"/>
        <v>9.453781512605042E-4</v>
      </c>
      <c r="E71" s="97">
        <v>1.536</v>
      </c>
      <c r="F71" s="98">
        <v>10.18</v>
      </c>
      <c r="G71" s="94">
        <f t="shared" si="3"/>
        <v>11.715999999999999</v>
      </c>
      <c r="H71" s="95">
        <v>395</v>
      </c>
      <c r="I71" s="96" t="s">
        <v>49</v>
      </c>
      <c r="J71" s="70">
        <f t="shared" si="4"/>
        <v>3.95E-2</v>
      </c>
      <c r="K71" s="95">
        <v>122</v>
      </c>
      <c r="L71" s="96" t="s">
        <v>49</v>
      </c>
      <c r="M71" s="70">
        <f t="shared" si="0"/>
        <v>1.2199999999999999E-2</v>
      </c>
      <c r="N71" s="95">
        <v>95</v>
      </c>
      <c r="O71" s="96" t="s">
        <v>49</v>
      </c>
      <c r="P71" s="70">
        <f t="shared" si="1"/>
        <v>9.4999999999999998E-3</v>
      </c>
    </row>
    <row r="72" spans="2:16">
      <c r="B72" s="95">
        <v>250</v>
      </c>
      <c r="C72" s="96" t="s">
        <v>48</v>
      </c>
      <c r="D72" s="82">
        <f t="shared" si="2"/>
        <v>1.0504201680672268E-3</v>
      </c>
      <c r="E72" s="97">
        <v>1.62</v>
      </c>
      <c r="F72" s="98">
        <v>10.34</v>
      </c>
      <c r="G72" s="94">
        <f t="shared" si="3"/>
        <v>11.96</v>
      </c>
      <c r="H72" s="95">
        <v>425</v>
      </c>
      <c r="I72" s="96" t="s">
        <v>49</v>
      </c>
      <c r="J72" s="70">
        <f t="shared" si="4"/>
        <v>4.2499999999999996E-2</v>
      </c>
      <c r="K72" s="95">
        <v>130</v>
      </c>
      <c r="L72" s="96" t="s">
        <v>49</v>
      </c>
      <c r="M72" s="70">
        <f t="shared" si="0"/>
        <v>1.3000000000000001E-2</v>
      </c>
      <c r="N72" s="95">
        <v>102</v>
      </c>
      <c r="O72" s="96" t="s">
        <v>49</v>
      </c>
      <c r="P72" s="70">
        <f t="shared" si="1"/>
        <v>1.0199999999999999E-2</v>
      </c>
    </row>
    <row r="73" spans="2:16">
      <c r="B73" s="95">
        <v>275</v>
      </c>
      <c r="C73" s="96" t="s">
        <v>48</v>
      </c>
      <c r="D73" s="82">
        <f t="shared" si="2"/>
        <v>1.1554621848739496E-3</v>
      </c>
      <c r="E73" s="97">
        <v>1.6990000000000001</v>
      </c>
      <c r="F73" s="98">
        <v>10.47</v>
      </c>
      <c r="G73" s="94">
        <f t="shared" si="3"/>
        <v>12.169</v>
      </c>
      <c r="H73" s="95">
        <v>455</v>
      </c>
      <c r="I73" s="96" t="s">
        <v>49</v>
      </c>
      <c r="J73" s="70">
        <f t="shared" si="4"/>
        <v>4.5499999999999999E-2</v>
      </c>
      <c r="K73" s="95">
        <v>137</v>
      </c>
      <c r="L73" s="96" t="s">
        <v>49</v>
      </c>
      <c r="M73" s="70">
        <f t="shared" si="0"/>
        <v>1.37E-2</v>
      </c>
      <c r="N73" s="95">
        <v>108</v>
      </c>
      <c r="O73" s="96" t="s">
        <v>49</v>
      </c>
      <c r="P73" s="70">
        <f t="shared" si="1"/>
        <v>1.0800000000000001E-2</v>
      </c>
    </row>
    <row r="74" spans="2:16">
      <c r="B74" s="95">
        <v>300</v>
      </c>
      <c r="C74" s="96" t="s">
        <v>48</v>
      </c>
      <c r="D74" s="82">
        <f t="shared" si="2"/>
        <v>1.2605042016806721E-3</v>
      </c>
      <c r="E74" s="97">
        <v>1.774</v>
      </c>
      <c r="F74" s="98">
        <v>10.58</v>
      </c>
      <c r="G74" s="94">
        <f t="shared" si="3"/>
        <v>12.353999999999999</v>
      </c>
      <c r="H74" s="95">
        <v>485</v>
      </c>
      <c r="I74" s="96" t="s">
        <v>49</v>
      </c>
      <c r="J74" s="70">
        <f t="shared" si="4"/>
        <v>4.8500000000000001E-2</v>
      </c>
      <c r="K74" s="95">
        <v>145</v>
      </c>
      <c r="L74" s="96" t="s">
        <v>49</v>
      </c>
      <c r="M74" s="70">
        <f t="shared" si="0"/>
        <v>1.4499999999999999E-2</v>
      </c>
      <c r="N74" s="95">
        <v>114</v>
      </c>
      <c r="O74" s="96" t="s">
        <v>49</v>
      </c>
      <c r="P74" s="70">
        <f t="shared" si="1"/>
        <v>1.14E-2</v>
      </c>
    </row>
    <row r="75" spans="2:16">
      <c r="B75" s="95">
        <v>325</v>
      </c>
      <c r="C75" s="96" t="s">
        <v>48</v>
      </c>
      <c r="D75" s="82">
        <f t="shared" si="2"/>
        <v>1.3655462184873951E-3</v>
      </c>
      <c r="E75" s="97">
        <v>1.847</v>
      </c>
      <c r="F75" s="98">
        <v>10.68</v>
      </c>
      <c r="G75" s="94">
        <f t="shared" si="3"/>
        <v>12.526999999999999</v>
      </c>
      <c r="H75" s="95">
        <v>514</v>
      </c>
      <c r="I75" s="96" t="s">
        <v>49</v>
      </c>
      <c r="J75" s="70">
        <f t="shared" si="4"/>
        <v>5.1400000000000001E-2</v>
      </c>
      <c r="K75" s="95">
        <v>152</v>
      </c>
      <c r="L75" s="96" t="s">
        <v>49</v>
      </c>
      <c r="M75" s="70">
        <f t="shared" si="0"/>
        <v>1.52E-2</v>
      </c>
      <c r="N75" s="95">
        <v>120</v>
      </c>
      <c r="O75" s="96" t="s">
        <v>49</v>
      </c>
      <c r="P75" s="70">
        <f t="shared" si="1"/>
        <v>1.2E-2</v>
      </c>
    </row>
    <row r="76" spans="2:16">
      <c r="B76" s="95">
        <v>350</v>
      </c>
      <c r="C76" s="96" t="s">
        <v>48</v>
      </c>
      <c r="D76" s="82">
        <f t="shared" si="2"/>
        <v>1.4705882352941176E-3</v>
      </c>
      <c r="E76" s="97">
        <v>1.9159999999999999</v>
      </c>
      <c r="F76" s="98">
        <v>10.75</v>
      </c>
      <c r="G76" s="94">
        <f t="shared" si="3"/>
        <v>12.666</v>
      </c>
      <c r="H76" s="95">
        <v>543</v>
      </c>
      <c r="I76" s="96" t="s">
        <v>49</v>
      </c>
      <c r="J76" s="70">
        <f t="shared" si="4"/>
        <v>5.4300000000000001E-2</v>
      </c>
      <c r="K76" s="95">
        <v>160</v>
      </c>
      <c r="L76" s="96" t="s">
        <v>49</v>
      </c>
      <c r="M76" s="70">
        <f t="shared" si="0"/>
        <v>1.6E-2</v>
      </c>
      <c r="N76" s="95">
        <v>126</v>
      </c>
      <c r="O76" s="96" t="s">
        <v>49</v>
      </c>
      <c r="P76" s="70">
        <f t="shared" si="1"/>
        <v>1.26E-2</v>
      </c>
    </row>
    <row r="77" spans="2:16">
      <c r="B77" s="95">
        <v>375</v>
      </c>
      <c r="C77" s="96" t="s">
        <v>48</v>
      </c>
      <c r="D77" s="82">
        <f t="shared" si="2"/>
        <v>1.5756302521008404E-3</v>
      </c>
      <c r="E77" s="97">
        <v>1.984</v>
      </c>
      <c r="F77" s="98">
        <v>10.82</v>
      </c>
      <c r="G77" s="94">
        <f t="shared" si="3"/>
        <v>12.804</v>
      </c>
      <c r="H77" s="95">
        <v>571</v>
      </c>
      <c r="I77" s="96" t="s">
        <v>49</v>
      </c>
      <c r="J77" s="70">
        <f t="shared" si="4"/>
        <v>5.7099999999999998E-2</v>
      </c>
      <c r="K77" s="95">
        <v>167</v>
      </c>
      <c r="L77" s="96" t="s">
        <v>49</v>
      </c>
      <c r="M77" s="70">
        <f t="shared" si="0"/>
        <v>1.67E-2</v>
      </c>
      <c r="N77" s="95">
        <v>132</v>
      </c>
      <c r="O77" s="96" t="s">
        <v>49</v>
      </c>
      <c r="P77" s="70">
        <f t="shared" si="1"/>
        <v>1.32E-2</v>
      </c>
    </row>
    <row r="78" spans="2:16">
      <c r="B78" s="95">
        <v>400</v>
      </c>
      <c r="C78" s="96" t="s">
        <v>48</v>
      </c>
      <c r="D78" s="82">
        <f t="shared" si="2"/>
        <v>1.6806722689075631E-3</v>
      </c>
      <c r="E78" s="97">
        <v>2.0489999999999999</v>
      </c>
      <c r="F78" s="98">
        <v>10.88</v>
      </c>
      <c r="G78" s="94">
        <f t="shared" si="3"/>
        <v>12.929</v>
      </c>
      <c r="H78" s="95">
        <v>600</v>
      </c>
      <c r="I78" s="96" t="s">
        <v>49</v>
      </c>
      <c r="J78" s="70">
        <f t="shared" si="4"/>
        <v>0.06</v>
      </c>
      <c r="K78" s="95">
        <v>174</v>
      </c>
      <c r="L78" s="96" t="s">
        <v>49</v>
      </c>
      <c r="M78" s="70">
        <f t="shared" si="0"/>
        <v>1.7399999999999999E-2</v>
      </c>
      <c r="N78" s="95">
        <v>138</v>
      </c>
      <c r="O78" s="96" t="s">
        <v>49</v>
      </c>
      <c r="P78" s="70">
        <f t="shared" si="1"/>
        <v>1.3800000000000002E-2</v>
      </c>
    </row>
    <row r="79" spans="2:16">
      <c r="B79" s="95">
        <v>450</v>
      </c>
      <c r="C79" s="96" t="s">
        <v>48</v>
      </c>
      <c r="D79" s="82">
        <f t="shared" si="2"/>
        <v>1.8907563025210084E-3</v>
      </c>
      <c r="E79" s="97">
        <v>2.173</v>
      </c>
      <c r="F79" s="98">
        <v>10.96</v>
      </c>
      <c r="G79" s="94">
        <f t="shared" si="3"/>
        <v>13.133000000000001</v>
      </c>
      <c r="H79" s="95">
        <v>656</v>
      </c>
      <c r="I79" s="96" t="s">
        <v>49</v>
      </c>
      <c r="J79" s="70">
        <f t="shared" si="4"/>
        <v>6.5600000000000006E-2</v>
      </c>
      <c r="K79" s="95">
        <v>188</v>
      </c>
      <c r="L79" s="96" t="s">
        <v>49</v>
      </c>
      <c r="M79" s="70">
        <f t="shared" si="0"/>
        <v>1.8800000000000001E-2</v>
      </c>
      <c r="N79" s="95">
        <v>149</v>
      </c>
      <c r="O79" s="96" t="s">
        <v>49</v>
      </c>
      <c r="P79" s="70">
        <f t="shared" si="1"/>
        <v>1.49E-2</v>
      </c>
    </row>
    <row r="80" spans="2:16">
      <c r="B80" s="95">
        <v>500</v>
      </c>
      <c r="C80" s="96" t="s">
        <v>48</v>
      </c>
      <c r="D80" s="82">
        <f t="shared" si="2"/>
        <v>2.1008403361344537E-3</v>
      </c>
      <c r="E80" s="97">
        <v>2.2170000000000001</v>
      </c>
      <c r="F80" s="98">
        <v>11.02</v>
      </c>
      <c r="G80" s="94">
        <f t="shared" si="3"/>
        <v>13.237</v>
      </c>
      <c r="H80" s="95">
        <v>712</v>
      </c>
      <c r="I80" s="96" t="s">
        <v>49</v>
      </c>
      <c r="J80" s="70">
        <f t="shared" si="4"/>
        <v>7.1199999999999999E-2</v>
      </c>
      <c r="K80" s="95">
        <v>201</v>
      </c>
      <c r="L80" s="96" t="s">
        <v>49</v>
      </c>
      <c r="M80" s="70">
        <f t="shared" si="0"/>
        <v>2.01E-2</v>
      </c>
      <c r="N80" s="95">
        <v>160</v>
      </c>
      <c r="O80" s="96" t="s">
        <v>49</v>
      </c>
      <c r="P80" s="70">
        <f t="shared" si="1"/>
        <v>1.6E-2</v>
      </c>
    </row>
    <row r="81" spans="2:16">
      <c r="B81" s="95">
        <v>550</v>
      </c>
      <c r="C81" s="96" t="s">
        <v>48</v>
      </c>
      <c r="D81" s="82">
        <f t="shared" si="2"/>
        <v>2.3109243697478992E-3</v>
      </c>
      <c r="E81" s="97">
        <v>2.2349999999999999</v>
      </c>
      <c r="F81" s="98">
        <v>11.06</v>
      </c>
      <c r="G81" s="94">
        <f t="shared" si="3"/>
        <v>13.295</v>
      </c>
      <c r="H81" s="95">
        <v>768</v>
      </c>
      <c r="I81" s="96" t="s">
        <v>49</v>
      </c>
      <c r="J81" s="70">
        <f t="shared" si="4"/>
        <v>7.6800000000000007E-2</v>
      </c>
      <c r="K81" s="95">
        <v>215</v>
      </c>
      <c r="L81" s="96" t="s">
        <v>49</v>
      </c>
      <c r="M81" s="70">
        <f t="shared" si="0"/>
        <v>2.1499999999999998E-2</v>
      </c>
      <c r="N81" s="95">
        <v>170</v>
      </c>
      <c r="O81" s="96" t="s">
        <v>49</v>
      </c>
      <c r="P81" s="70">
        <f t="shared" si="1"/>
        <v>1.7000000000000001E-2</v>
      </c>
    </row>
    <row r="82" spans="2:16">
      <c r="B82" s="95">
        <v>600</v>
      </c>
      <c r="C82" s="96" t="s">
        <v>48</v>
      </c>
      <c r="D82" s="82">
        <f t="shared" si="2"/>
        <v>2.5210084033613443E-3</v>
      </c>
      <c r="E82" s="97">
        <v>2.294</v>
      </c>
      <c r="F82" s="98">
        <v>11.08</v>
      </c>
      <c r="G82" s="94">
        <f t="shared" si="3"/>
        <v>13.374000000000001</v>
      </c>
      <c r="H82" s="95">
        <v>823</v>
      </c>
      <c r="I82" s="96" t="s">
        <v>49</v>
      </c>
      <c r="J82" s="70">
        <f t="shared" si="4"/>
        <v>8.2299999999999998E-2</v>
      </c>
      <c r="K82" s="95">
        <v>228</v>
      </c>
      <c r="L82" s="96" t="s">
        <v>49</v>
      </c>
      <c r="M82" s="70">
        <f t="shared" si="0"/>
        <v>2.2800000000000001E-2</v>
      </c>
      <c r="N82" s="95">
        <v>181</v>
      </c>
      <c r="O82" s="96" t="s">
        <v>49</v>
      </c>
      <c r="P82" s="70">
        <f t="shared" si="1"/>
        <v>1.8099999999999998E-2</v>
      </c>
    </row>
    <row r="83" spans="2:16">
      <c r="B83" s="95">
        <v>650</v>
      </c>
      <c r="C83" s="96" t="s">
        <v>48</v>
      </c>
      <c r="D83" s="82">
        <f t="shared" si="2"/>
        <v>2.7310924369747902E-3</v>
      </c>
      <c r="E83" s="97">
        <v>2.3759999999999999</v>
      </c>
      <c r="F83" s="98">
        <v>11.08</v>
      </c>
      <c r="G83" s="94">
        <f t="shared" si="3"/>
        <v>13.456</v>
      </c>
      <c r="H83" s="95">
        <v>879</v>
      </c>
      <c r="I83" s="96" t="s">
        <v>49</v>
      </c>
      <c r="J83" s="70">
        <f t="shared" si="4"/>
        <v>8.7900000000000006E-2</v>
      </c>
      <c r="K83" s="95">
        <v>241</v>
      </c>
      <c r="L83" s="96" t="s">
        <v>49</v>
      </c>
      <c r="M83" s="70">
        <f t="shared" si="0"/>
        <v>2.41E-2</v>
      </c>
      <c r="N83" s="95">
        <v>191</v>
      </c>
      <c r="O83" s="96" t="s">
        <v>49</v>
      </c>
      <c r="P83" s="70">
        <f t="shared" si="1"/>
        <v>1.9099999999999999E-2</v>
      </c>
    </row>
    <row r="84" spans="2:16">
      <c r="B84" s="95">
        <v>700</v>
      </c>
      <c r="C84" s="96" t="s">
        <v>48</v>
      </c>
      <c r="D84" s="82">
        <f t="shared" si="2"/>
        <v>2.9411764705882353E-3</v>
      </c>
      <c r="E84" s="97">
        <v>2.4710000000000001</v>
      </c>
      <c r="F84" s="98">
        <v>11.08</v>
      </c>
      <c r="G84" s="94">
        <f t="shared" si="3"/>
        <v>13.551</v>
      </c>
      <c r="H84" s="95">
        <v>934</v>
      </c>
      <c r="I84" s="96" t="s">
        <v>49</v>
      </c>
      <c r="J84" s="70">
        <f t="shared" si="4"/>
        <v>9.3400000000000011E-2</v>
      </c>
      <c r="K84" s="95">
        <v>254</v>
      </c>
      <c r="L84" s="96" t="s">
        <v>49</v>
      </c>
      <c r="M84" s="70">
        <f t="shared" ref="M84:M147" si="5">K84/1000/10</f>
        <v>2.5399999999999999E-2</v>
      </c>
      <c r="N84" s="95">
        <v>201</v>
      </c>
      <c r="O84" s="96" t="s">
        <v>49</v>
      </c>
      <c r="P84" s="70">
        <f t="shared" ref="P84:P147" si="6">N84/1000/10</f>
        <v>2.01E-2</v>
      </c>
    </row>
    <row r="85" spans="2:16">
      <c r="B85" s="95">
        <v>800</v>
      </c>
      <c r="C85" s="96" t="s">
        <v>48</v>
      </c>
      <c r="D85" s="82">
        <f t="shared" ref="D85:D86" si="7">B85/1000/$C$5</f>
        <v>3.3613445378151263E-3</v>
      </c>
      <c r="E85" s="97">
        <v>2.6869999999999998</v>
      </c>
      <c r="F85" s="98">
        <v>11.04</v>
      </c>
      <c r="G85" s="94">
        <f t="shared" ref="G85:G148" si="8">E85+F85</f>
        <v>13.726999999999999</v>
      </c>
      <c r="H85" s="95">
        <v>1043</v>
      </c>
      <c r="I85" s="96" t="s">
        <v>49</v>
      </c>
      <c r="J85" s="70">
        <f t="shared" ref="J85:J111" si="9">H85/1000/10</f>
        <v>0.10429999999999999</v>
      </c>
      <c r="K85" s="95">
        <v>280</v>
      </c>
      <c r="L85" s="96" t="s">
        <v>49</v>
      </c>
      <c r="M85" s="70">
        <f t="shared" si="5"/>
        <v>2.8000000000000004E-2</v>
      </c>
      <c r="N85" s="95">
        <v>221</v>
      </c>
      <c r="O85" s="96" t="s">
        <v>49</v>
      </c>
      <c r="P85" s="70">
        <f t="shared" si="6"/>
        <v>2.2100000000000002E-2</v>
      </c>
    </row>
    <row r="86" spans="2:16">
      <c r="B86" s="95">
        <v>900</v>
      </c>
      <c r="C86" s="96" t="s">
        <v>48</v>
      </c>
      <c r="D86" s="82">
        <f t="shared" si="7"/>
        <v>3.7815126050420168E-3</v>
      </c>
      <c r="E86" s="97">
        <v>2.9060000000000001</v>
      </c>
      <c r="F86" s="98">
        <v>10.98</v>
      </c>
      <c r="G86" s="94">
        <f t="shared" si="8"/>
        <v>13.886000000000001</v>
      </c>
      <c r="H86" s="95">
        <v>1152</v>
      </c>
      <c r="I86" s="96" t="s">
        <v>49</v>
      </c>
      <c r="J86" s="70">
        <f t="shared" si="9"/>
        <v>0.1152</v>
      </c>
      <c r="K86" s="95">
        <v>304</v>
      </c>
      <c r="L86" s="96" t="s">
        <v>49</v>
      </c>
      <c r="M86" s="70">
        <f t="shared" si="5"/>
        <v>3.04E-2</v>
      </c>
      <c r="N86" s="95">
        <v>241</v>
      </c>
      <c r="O86" s="96" t="s">
        <v>49</v>
      </c>
      <c r="P86" s="70">
        <f t="shared" si="6"/>
        <v>2.41E-2</v>
      </c>
    </row>
    <row r="87" spans="2:16">
      <c r="B87" s="95">
        <v>1</v>
      </c>
      <c r="C87" s="102" t="s">
        <v>50</v>
      </c>
      <c r="D87" s="82">
        <f t="shared" ref="D87:D150" si="10">B87/$C$5</f>
        <v>4.2016806722689074E-3</v>
      </c>
      <c r="E87" s="97">
        <v>3.1059999999999999</v>
      </c>
      <c r="F87" s="98">
        <v>10.9</v>
      </c>
      <c r="G87" s="94">
        <f t="shared" si="8"/>
        <v>14.006</v>
      </c>
      <c r="H87" s="95">
        <v>1259</v>
      </c>
      <c r="I87" s="96" t="s">
        <v>49</v>
      </c>
      <c r="J87" s="70">
        <f t="shared" si="9"/>
        <v>0.12589999999999998</v>
      </c>
      <c r="K87" s="95">
        <v>329</v>
      </c>
      <c r="L87" s="96" t="s">
        <v>49</v>
      </c>
      <c r="M87" s="70">
        <f t="shared" si="5"/>
        <v>3.2899999999999999E-2</v>
      </c>
      <c r="N87" s="95">
        <v>260</v>
      </c>
      <c r="O87" s="96" t="s">
        <v>49</v>
      </c>
      <c r="P87" s="70">
        <f t="shared" si="6"/>
        <v>2.6000000000000002E-2</v>
      </c>
    </row>
    <row r="88" spans="2:16">
      <c r="B88" s="95">
        <v>1.1000000000000001</v>
      </c>
      <c r="C88" s="96" t="s">
        <v>50</v>
      </c>
      <c r="D88" s="82">
        <f t="shared" si="10"/>
        <v>4.6218487394957984E-3</v>
      </c>
      <c r="E88" s="97">
        <v>3.28</v>
      </c>
      <c r="F88" s="98">
        <v>10.82</v>
      </c>
      <c r="G88" s="94">
        <f t="shared" si="8"/>
        <v>14.1</v>
      </c>
      <c r="H88" s="95">
        <v>1367</v>
      </c>
      <c r="I88" s="96" t="s">
        <v>49</v>
      </c>
      <c r="J88" s="70">
        <f t="shared" si="9"/>
        <v>0.13669999999999999</v>
      </c>
      <c r="K88" s="95">
        <v>352</v>
      </c>
      <c r="L88" s="96" t="s">
        <v>49</v>
      </c>
      <c r="M88" s="70">
        <f t="shared" si="5"/>
        <v>3.5199999999999995E-2</v>
      </c>
      <c r="N88" s="95">
        <v>279</v>
      </c>
      <c r="O88" s="96" t="s">
        <v>49</v>
      </c>
      <c r="P88" s="70">
        <f t="shared" si="6"/>
        <v>2.7900000000000001E-2</v>
      </c>
    </row>
    <row r="89" spans="2:16">
      <c r="B89" s="95">
        <v>1.2</v>
      </c>
      <c r="C89" s="96" t="s">
        <v>50</v>
      </c>
      <c r="D89" s="70">
        <f t="shared" si="10"/>
        <v>5.0420168067226885E-3</v>
      </c>
      <c r="E89" s="97">
        <v>3.43</v>
      </c>
      <c r="F89" s="98">
        <v>10.72</v>
      </c>
      <c r="G89" s="94">
        <f t="shared" si="8"/>
        <v>14.15</v>
      </c>
      <c r="H89" s="95">
        <v>1474</v>
      </c>
      <c r="I89" s="96" t="s">
        <v>49</v>
      </c>
      <c r="J89" s="70">
        <f t="shared" si="9"/>
        <v>0.1474</v>
      </c>
      <c r="K89" s="95">
        <v>376</v>
      </c>
      <c r="L89" s="96" t="s">
        <v>49</v>
      </c>
      <c r="M89" s="70">
        <f t="shared" si="5"/>
        <v>3.7600000000000001E-2</v>
      </c>
      <c r="N89" s="95">
        <v>298</v>
      </c>
      <c r="O89" s="96" t="s">
        <v>49</v>
      </c>
      <c r="P89" s="70">
        <f t="shared" si="6"/>
        <v>2.98E-2</v>
      </c>
    </row>
    <row r="90" spans="2:16">
      <c r="B90" s="95">
        <v>1.3</v>
      </c>
      <c r="C90" s="96" t="s">
        <v>50</v>
      </c>
      <c r="D90" s="70">
        <f t="shared" si="10"/>
        <v>5.4621848739495804E-3</v>
      </c>
      <c r="E90" s="97">
        <v>3.56</v>
      </c>
      <c r="F90" s="98">
        <v>10.62</v>
      </c>
      <c r="G90" s="94">
        <f t="shared" si="8"/>
        <v>14.18</v>
      </c>
      <c r="H90" s="95">
        <v>1581</v>
      </c>
      <c r="I90" s="96" t="s">
        <v>49</v>
      </c>
      <c r="J90" s="70">
        <f t="shared" si="9"/>
        <v>0.15809999999999999</v>
      </c>
      <c r="K90" s="95">
        <v>399</v>
      </c>
      <c r="L90" s="96" t="s">
        <v>49</v>
      </c>
      <c r="M90" s="70">
        <f t="shared" si="5"/>
        <v>3.9900000000000005E-2</v>
      </c>
      <c r="N90" s="95">
        <v>316</v>
      </c>
      <c r="O90" s="96" t="s">
        <v>49</v>
      </c>
      <c r="P90" s="70">
        <f t="shared" si="6"/>
        <v>3.1600000000000003E-2</v>
      </c>
    </row>
    <row r="91" spans="2:16">
      <c r="B91" s="95">
        <v>1.4</v>
      </c>
      <c r="C91" s="96" t="s">
        <v>50</v>
      </c>
      <c r="D91" s="70">
        <f t="shared" si="10"/>
        <v>5.8823529411764705E-3</v>
      </c>
      <c r="E91" s="97">
        <v>3.6739999999999999</v>
      </c>
      <c r="F91" s="98">
        <v>10.52</v>
      </c>
      <c r="G91" s="94">
        <f t="shared" si="8"/>
        <v>14.193999999999999</v>
      </c>
      <c r="H91" s="95">
        <v>1688</v>
      </c>
      <c r="I91" s="96" t="s">
        <v>49</v>
      </c>
      <c r="J91" s="70">
        <f t="shared" si="9"/>
        <v>0.16880000000000001</v>
      </c>
      <c r="K91" s="95">
        <v>421</v>
      </c>
      <c r="L91" s="96" t="s">
        <v>49</v>
      </c>
      <c r="M91" s="70">
        <f t="shared" si="5"/>
        <v>4.2099999999999999E-2</v>
      </c>
      <c r="N91" s="95">
        <v>334</v>
      </c>
      <c r="O91" s="96" t="s">
        <v>49</v>
      </c>
      <c r="P91" s="70">
        <f t="shared" si="6"/>
        <v>3.3399999999999999E-2</v>
      </c>
    </row>
    <row r="92" spans="2:16">
      <c r="B92" s="95">
        <v>1.5</v>
      </c>
      <c r="C92" s="96" t="s">
        <v>50</v>
      </c>
      <c r="D92" s="70">
        <f t="shared" si="10"/>
        <v>6.3025210084033615E-3</v>
      </c>
      <c r="E92" s="97">
        <v>3.7759999999999998</v>
      </c>
      <c r="F92" s="98">
        <v>10.41</v>
      </c>
      <c r="G92" s="94">
        <f t="shared" si="8"/>
        <v>14.186</v>
      </c>
      <c r="H92" s="95">
        <v>1795</v>
      </c>
      <c r="I92" s="96" t="s">
        <v>49</v>
      </c>
      <c r="J92" s="70">
        <f t="shared" si="9"/>
        <v>0.17949999999999999</v>
      </c>
      <c r="K92" s="95">
        <v>444</v>
      </c>
      <c r="L92" s="96" t="s">
        <v>49</v>
      </c>
      <c r="M92" s="70">
        <f t="shared" si="5"/>
        <v>4.4400000000000002E-2</v>
      </c>
      <c r="N92" s="95">
        <v>352</v>
      </c>
      <c r="O92" s="96" t="s">
        <v>49</v>
      </c>
      <c r="P92" s="70">
        <f t="shared" si="6"/>
        <v>3.5199999999999995E-2</v>
      </c>
    </row>
    <row r="93" spans="2:16">
      <c r="B93" s="95">
        <v>1.6</v>
      </c>
      <c r="C93" s="96" t="s">
        <v>50</v>
      </c>
      <c r="D93" s="70">
        <f t="shared" si="10"/>
        <v>6.7226890756302525E-3</v>
      </c>
      <c r="E93" s="97">
        <v>3.8679999999999999</v>
      </c>
      <c r="F93" s="98">
        <v>10.3</v>
      </c>
      <c r="G93" s="94">
        <f t="shared" si="8"/>
        <v>14.168000000000001</v>
      </c>
      <c r="H93" s="95">
        <v>1903</v>
      </c>
      <c r="I93" s="96" t="s">
        <v>49</v>
      </c>
      <c r="J93" s="70">
        <f t="shared" si="9"/>
        <v>0.1903</v>
      </c>
      <c r="K93" s="95">
        <v>466</v>
      </c>
      <c r="L93" s="96" t="s">
        <v>49</v>
      </c>
      <c r="M93" s="70">
        <f t="shared" si="5"/>
        <v>4.6600000000000003E-2</v>
      </c>
      <c r="N93" s="95">
        <v>370</v>
      </c>
      <c r="O93" s="96" t="s">
        <v>49</v>
      </c>
      <c r="P93" s="70">
        <f t="shared" si="6"/>
        <v>3.6999999999999998E-2</v>
      </c>
    </row>
    <row r="94" spans="2:16">
      <c r="B94" s="95">
        <v>1.7</v>
      </c>
      <c r="C94" s="96" t="s">
        <v>50</v>
      </c>
      <c r="D94" s="70">
        <f t="shared" si="10"/>
        <v>7.1428571428571426E-3</v>
      </c>
      <c r="E94" s="97">
        <v>3.9540000000000002</v>
      </c>
      <c r="F94" s="98">
        <v>10.199999999999999</v>
      </c>
      <c r="G94" s="94">
        <f t="shared" si="8"/>
        <v>14.154</v>
      </c>
      <c r="H94" s="95">
        <v>2011</v>
      </c>
      <c r="I94" s="96" t="s">
        <v>49</v>
      </c>
      <c r="J94" s="70">
        <f t="shared" si="9"/>
        <v>0.2011</v>
      </c>
      <c r="K94" s="95">
        <v>488</v>
      </c>
      <c r="L94" s="96" t="s">
        <v>49</v>
      </c>
      <c r="M94" s="70">
        <f t="shared" si="5"/>
        <v>4.8799999999999996E-2</v>
      </c>
      <c r="N94" s="95">
        <v>388</v>
      </c>
      <c r="O94" s="96" t="s">
        <v>49</v>
      </c>
      <c r="P94" s="70">
        <f t="shared" si="6"/>
        <v>3.8800000000000001E-2</v>
      </c>
    </row>
    <row r="95" spans="2:16">
      <c r="B95" s="95">
        <v>1.8</v>
      </c>
      <c r="C95" s="96" t="s">
        <v>50</v>
      </c>
      <c r="D95" s="70">
        <f t="shared" si="10"/>
        <v>7.5630252100840336E-3</v>
      </c>
      <c r="E95" s="97">
        <v>4.0350000000000001</v>
      </c>
      <c r="F95" s="98">
        <v>10.09</v>
      </c>
      <c r="G95" s="94">
        <f t="shared" si="8"/>
        <v>14.125</v>
      </c>
      <c r="H95" s="95">
        <v>2119</v>
      </c>
      <c r="I95" s="96" t="s">
        <v>49</v>
      </c>
      <c r="J95" s="70">
        <f t="shared" si="9"/>
        <v>0.21190000000000003</v>
      </c>
      <c r="K95" s="95">
        <v>510</v>
      </c>
      <c r="L95" s="96" t="s">
        <v>49</v>
      </c>
      <c r="M95" s="70">
        <f t="shared" si="5"/>
        <v>5.1000000000000004E-2</v>
      </c>
      <c r="N95" s="95">
        <v>405</v>
      </c>
      <c r="O95" s="96" t="s">
        <v>49</v>
      </c>
      <c r="P95" s="70">
        <f t="shared" si="6"/>
        <v>4.0500000000000001E-2</v>
      </c>
    </row>
    <row r="96" spans="2:16">
      <c r="B96" s="95">
        <v>2</v>
      </c>
      <c r="C96" s="96" t="s">
        <v>50</v>
      </c>
      <c r="D96" s="70">
        <f t="shared" si="10"/>
        <v>8.4033613445378148E-3</v>
      </c>
      <c r="E96" s="97">
        <v>4.1879999999999997</v>
      </c>
      <c r="F96" s="98">
        <v>9.8780000000000001</v>
      </c>
      <c r="G96" s="94">
        <f t="shared" si="8"/>
        <v>14.065999999999999</v>
      </c>
      <c r="H96" s="95">
        <v>2337</v>
      </c>
      <c r="I96" s="96" t="s">
        <v>49</v>
      </c>
      <c r="J96" s="70">
        <f t="shared" si="9"/>
        <v>0.23370000000000002</v>
      </c>
      <c r="K96" s="95">
        <v>554</v>
      </c>
      <c r="L96" s="96" t="s">
        <v>49</v>
      </c>
      <c r="M96" s="70">
        <f t="shared" si="5"/>
        <v>5.5400000000000005E-2</v>
      </c>
      <c r="N96" s="95">
        <v>440</v>
      </c>
      <c r="O96" s="96" t="s">
        <v>49</v>
      </c>
      <c r="P96" s="70">
        <f t="shared" si="6"/>
        <v>4.3999999999999997E-2</v>
      </c>
    </row>
    <row r="97" spans="2:16">
      <c r="B97" s="95">
        <v>2.25</v>
      </c>
      <c r="C97" s="96" t="s">
        <v>50</v>
      </c>
      <c r="D97" s="70">
        <f t="shared" si="10"/>
        <v>9.4537815126050414E-3</v>
      </c>
      <c r="E97" s="97">
        <v>4.3710000000000004</v>
      </c>
      <c r="F97" s="98">
        <v>9.6219999999999999</v>
      </c>
      <c r="G97" s="94">
        <f t="shared" si="8"/>
        <v>13.993</v>
      </c>
      <c r="H97" s="95">
        <v>2612</v>
      </c>
      <c r="I97" s="96" t="s">
        <v>49</v>
      </c>
      <c r="J97" s="70">
        <f t="shared" si="9"/>
        <v>0.26119999999999999</v>
      </c>
      <c r="K97" s="95">
        <v>609</v>
      </c>
      <c r="L97" s="96" t="s">
        <v>49</v>
      </c>
      <c r="M97" s="70">
        <f t="shared" si="5"/>
        <v>6.0899999999999996E-2</v>
      </c>
      <c r="N97" s="95">
        <v>484</v>
      </c>
      <c r="O97" s="96" t="s">
        <v>49</v>
      </c>
      <c r="P97" s="70">
        <f t="shared" si="6"/>
        <v>4.8399999999999999E-2</v>
      </c>
    </row>
    <row r="98" spans="2:16">
      <c r="B98" s="95">
        <v>2.5</v>
      </c>
      <c r="C98" s="96" t="s">
        <v>50</v>
      </c>
      <c r="D98" s="70">
        <f t="shared" si="10"/>
        <v>1.050420168067227E-2</v>
      </c>
      <c r="E98" s="97">
        <v>4.5529999999999999</v>
      </c>
      <c r="F98" s="98">
        <v>9.3759999999999994</v>
      </c>
      <c r="G98" s="94">
        <f t="shared" si="8"/>
        <v>13.928999999999998</v>
      </c>
      <c r="H98" s="95">
        <v>2889</v>
      </c>
      <c r="I98" s="96" t="s">
        <v>49</v>
      </c>
      <c r="J98" s="70">
        <f t="shared" si="9"/>
        <v>0.28889999999999999</v>
      </c>
      <c r="K98" s="95">
        <v>662</v>
      </c>
      <c r="L98" s="96" t="s">
        <v>49</v>
      </c>
      <c r="M98" s="70">
        <f t="shared" si="5"/>
        <v>6.6200000000000009E-2</v>
      </c>
      <c r="N98" s="95">
        <v>527</v>
      </c>
      <c r="O98" s="96" t="s">
        <v>49</v>
      </c>
      <c r="P98" s="70">
        <f t="shared" si="6"/>
        <v>5.2700000000000004E-2</v>
      </c>
    </row>
    <row r="99" spans="2:16">
      <c r="B99" s="95">
        <v>2.75</v>
      </c>
      <c r="C99" s="96" t="s">
        <v>50</v>
      </c>
      <c r="D99" s="70">
        <f t="shared" si="10"/>
        <v>1.1554621848739496E-2</v>
      </c>
      <c r="E99" s="97">
        <v>4.7370000000000001</v>
      </c>
      <c r="F99" s="98">
        <v>9.141</v>
      </c>
      <c r="G99" s="94">
        <f t="shared" si="8"/>
        <v>13.878</v>
      </c>
      <c r="H99" s="95">
        <v>3168</v>
      </c>
      <c r="I99" s="96" t="s">
        <v>49</v>
      </c>
      <c r="J99" s="70">
        <f t="shared" si="9"/>
        <v>0.31680000000000003</v>
      </c>
      <c r="K99" s="95">
        <v>714</v>
      </c>
      <c r="L99" s="96" t="s">
        <v>49</v>
      </c>
      <c r="M99" s="70">
        <f t="shared" si="5"/>
        <v>7.1399999999999991E-2</v>
      </c>
      <c r="N99" s="95">
        <v>569</v>
      </c>
      <c r="O99" s="96" t="s">
        <v>49</v>
      </c>
      <c r="P99" s="70">
        <f t="shared" si="6"/>
        <v>5.6899999999999992E-2</v>
      </c>
    </row>
    <row r="100" spans="2:16">
      <c r="B100" s="95">
        <v>3</v>
      </c>
      <c r="C100" s="96" t="s">
        <v>50</v>
      </c>
      <c r="D100" s="70">
        <f t="shared" si="10"/>
        <v>1.2605042016806723E-2</v>
      </c>
      <c r="E100" s="97">
        <v>4.9240000000000004</v>
      </c>
      <c r="F100" s="98">
        <v>8.9179999999999993</v>
      </c>
      <c r="G100" s="94">
        <f t="shared" si="8"/>
        <v>13.841999999999999</v>
      </c>
      <c r="H100" s="95">
        <v>3449</v>
      </c>
      <c r="I100" s="96" t="s">
        <v>49</v>
      </c>
      <c r="J100" s="70">
        <f t="shared" si="9"/>
        <v>0.34489999999999998</v>
      </c>
      <c r="K100" s="95">
        <v>766</v>
      </c>
      <c r="L100" s="96" t="s">
        <v>49</v>
      </c>
      <c r="M100" s="70">
        <f t="shared" si="5"/>
        <v>7.6600000000000001E-2</v>
      </c>
      <c r="N100" s="95">
        <v>612</v>
      </c>
      <c r="O100" s="96" t="s">
        <v>49</v>
      </c>
      <c r="P100" s="70">
        <f t="shared" si="6"/>
        <v>6.1199999999999997E-2</v>
      </c>
    </row>
    <row r="101" spans="2:16">
      <c r="B101" s="95">
        <v>3.25</v>
      </c>
      <c r="C101" s="96" t="s">
        <v>50</v>
      </c>
      <c r="D101" s="70">
        <f t="shared" si="10"/>
        <v>1.365546218487395E-2</v>
      </c>
      <c r="E101" s="97">
        <v>5.1130000000000004</v>
      </c>
      <c r="F101" s="98">
        <v>8.7050000000000001</v>
      </c>
      <c r="G101" s="94">
        <f t="shared" si="8"/>
        <v>13.818000000000001</v>
      </c>
      <c r="H101" s="95">
        <v>3731</v>
      </c>
      <c r="I101" s="96" t="s">
        <v>49</v>
      </c>
      <c r="J101" s="70">
        <f t="shared" si="9"/>
        <v>0.37309999999999999</v>
      </c>
      <c r="K101" s="95">
        <v>817</v>
      </c>
      <c r="L101" s="96" t="s">
        <v>49</v>
      </c>
      <c r="M101" s="70">
        <f t="shared" si="5"/>
        <v>8.1699999999999995E-2</v>
      </c>
      <c r="N101" s="95">
        <v>654</v>
      </c>
      <c r="O101" s="96" t="s">
        <v>49</v>
      </c>
      <c r="P101" s="70">
        <f t="shared" si="6"/>
        <v>6.54E-2</v>
      </c>
    </row>
    <row r="102" spans="2:16">
      <c r="B102" s="95">
        <v>3.5</v>
      </c>
      <c r="C102" s="96" t="s">
        <v>50</v>
      </c>
      <c r="D102" s="70">
        <f t="shared" si="10"/>
        <v>1.4705882352941176E-2</v>
      </c>
      <c r="E102" s="97">
        <v>5.3029999999999999</v>
      </c>
      <c r="F102" s="98">
        <v>8.5030000000000001</v>
      </c>
      <c r="G102" s="94">
        <f t="shared" si="8"/>
        <v>13.806000000000001</v>
      </c>
      <c r="H102" s="95">
        <v>4014</v>
      </c>
      <c r="I102" s="96" t="s">
        <v>49</v>
      </c>
      <c r="J102" s="70">
        <f t="shared" si="9"/>
        <v>0.40140000000000003</v>
      </c>
      <c r="K102" s="95">
        <v>866</v>
      </c>
      <c r="L102" s="96" t="s">
        <v>49</v>
      </c>
      <c r="M102" s="70">
        <f t="shared" si="5"/>
        <v>8.6599999999999996E-2</v>
      </c>
      <c r="N102" s="95">
        <v>696</v>
      </c>
      <c r="O102" s="96" t="s">
        <v>49</v>
      </c>
      <c r="P102" s="70">
        <f t="shared" si="6"/>
        <v>6.9599999999999995E-2</v>
      </c>
    </row>
    <row r="103" spans="2:16">
      <c r="B103" s="95">
        <v>3.75</v>
      </c>
      <c r="C103" s="96" t="s">
        <v>50</v>
      </c>
      <c r="D103" s="70">
        <f t="shared" si="10"/>
        <v>1.5756302521008403E-2</v>
      </c>
      <c r="E103" s="97">
        <v>5.4939999999999998</v>
      </c>
      <c r="F103" s="98">
        <v>8.3119999999999994</v>
      </c>
      <c r="G103" s="94">
        <f t="shared" si="8"/>
        <v>13.805999999999999</v>
      </c>
      <c r="H103" s="95">
        <v>4297</v>
      </c>
      <c r="I103" s="96" t="s">
        <v>49</v>
      </c>
      <c r="J103" s="70">
        <f t="shared" si="9"/>
        <v>0.42969999999999997</v>
      </c>
      <c r="K103" s="95">
        <v>915</v>
      </c>
      <c r="L103" s="96" t="s">
        <v>49</v>
      </c>
      <c r="M103" s="70">
        <f t="shared" si="5"/>
        <v>9.1499999999999998E-2</v>
      </c>
      <c r="N103" s="95">
        <v>738</v>
      </c>
      <c r="O103" s="96" t="s">
        <v>49</v>
      </c>
      <c r="P103" s="70">
        <f t="shared" si="6"/>
        <v>7.3800000000000004E-2</v>
      </c>
    </row>
    <row r="104" spans="2:16">
      <c r="B104" s="95">
        <v>4</v>
      </c>
      <c r="C104" s="96" t="s">
        <v>50</v>
      </c>
      <c r="D104" s="70">
        <f t="shared" si="10"/>
        <v>1.680672268907563E-2</v>
      </c>
      <c r="E104" s="97">
        <v>5.6829999999999998</v>
      </c>
      <c r="F104" s="98">
        <v>8.1289999999999996</v>
      </c>
      <c r="G104" s="94">
        <f t="shared" si="8"/>
        <v>13.811999999999999</v>
      </c>
      <c r="H104" s="95">
        <v>4581</v>
      </c>
      <c r="I104" s="96" t="s">
        <v>49</v>
      </c>
      <c r="J104" s="70">
        <f t="shared" si="9"/>
        <v>0.45810000000000006</v>
      </c>
      <c r="K104" s="95">
        <v>963</v>
      </c>
      <c r="L104" s="96" t="s">
        <v>49</v>
      </c>
      <c r="M104" s="70">
        <f t="shared" si="5"/>
        <v>9.6299999999999997E-2</v>
      </c>
      <c r="N104" s="95">
        <v>780</v>
      </c>
      <c r="O104" s="96" t="s">
        <v>49</v>
      </c>
      <c r="P104" s="70">
        <f t="shared" si="6"/>
        <v>7.8E-2</v>
      </c>
    </row>
    <row r="105" spans="2:16">
      <c r="B105" s="95">
        <v>4.5</v>
      </c>
      <c r="C105" s="96" t="s">
        <v>50</v>
      </c>
      <c r="D105" s="70">
        <f t="shared" si="10"/>
        <v>1.8907563025210083E-2</v>
      </c>
      <c r="E105" s="97">
        <v>6.0540000000000003</v>
      </c>
      <c r="F105" s="98">
        <v>7.7910000000000004</v>
      </c>
      <c r="G105" s="94">
        <f t="shared" si="8"/>
        <v>13.845000000000001</v>
      </c>
      <c r="H105" s="95">
        <v>5150</v>
      </c>
      <c r="I105" s="96" t="s">
        <v>49</v>
      </c>
      <c r="J105" s="70">
        <f t="shared" si="9"/>
        <v>0.51500000000000001</v>
      </c>
      <c r="K105" s="95">
        <v>1057</v>
      </c>
      <c r="L105" s="96" t="s">
        <v>49</v>
      </c>
      <c r="M105" s="70">
        <f t="shared" si="5"/>
        <v>0.10569999999999999</v>
      </c>
      <c r="N105" s="95">
        <v>862</v>
      </c>
      <c r="O105" s="96" t="s">
        <v>49</v>
      </c>
      <c r="P105" s="70">
        <f t="shared" si="6"/>
        <v>8.6199999999999999E-2</v>
      </c>
    </row>
    <row r="106" spans="2:16">
      <c r="B106" s="95">
        <v>5</v>
      </c>
      <c r="C106" s="96" t="s">
        <v>50</v>
      </c>
      <c r="D106" s="70">
        <f t="shared" si="10"/>
        <v>2.100840336134454E-2</v>
      </c>
      <c r="E106" s="97">
        <v>6.41</v>
      </c>
      <c r="F106" s="98">
        <v>7.4829999999999997</v>
      </c>
      <c r="G106" s="94">
        <f t="shared" si="8"/>
        <v>13.893000000000001</v>
      </c>
      <c r="H106" s="95">
        <v>5719</v>
      </c>
      <c r="I106" s="96" t="s">
        <v>49</v>
      </c>
      <c r="J106" s="70">
        <f t="shared" si="9"/>
        <v>0.57190000000000007</v>
      </c>
      <c r="K106" s="95">
        <v>1147</v>
      </c>
      <c r="L106" s="96" t="s">
        <v>49</v>
      </c>
      <c r="M106" s="70">
        <f t="shared" si="5"/>
        <v>0.1147</v>
      </c>
      <c r="N106" s="95">
        <v>944</v>
      </c>
      <c r="O106" s="96" t="s">
        <v>49</v>
      </c>
      <c r="P106" s="70">
        <f t="shared" si="6"/>
        <v>9.4399999999999998E-2</v>
      </c>
    </row>
    <row r="107" spans="2:16">
      <c r="B107" s="95">
        <v>5.5</v>
      </c>
      <c r="C107" s="96" t="s">
        <v>50</v>
      </c>
      <c r="D107" s="70">
        <f t="shared" si="10"/>
        <v>2.3109243697478993E-2</v>
      </c>
      <c r="E107" s="97">
        <v>6.7450000000000001</v>
      </c>
      <c r="F107" s="98">
        <v>7.202</v>
      </c>
      <c r="G107" s="94">
        <f t="shared" si="8"/>
        <v>13.946999999999999</v>
      </c>
      <c r="H107" s="95">
        <v>6288</v>
      </c>
      <c r="I107" s="96" t="s">
        <v>49</v>
      </c>
      <c r="J107" s="70">
        <f t="shared" si="9"/>
        <v>0.62880000000000003</v>
      </c>
      <c r="K107" s="95">
        <v>1234</v>
      </c>
      <c r="L107" s="96" t="s">
        <v>49</v>
      </c>
      <c r="M107" s="70">
        <f t="shared" si="5"/>
        <v>0.1234</v>
      </c>
      <c r="N107" s="95">
        <v>1024</v>
      </c>
      <c r="O107" s="96" t="s">
        <v>49</v>
      </c>
      <c r="P107" s="70">
        <f t="shared" si="6"/>
        <v>0.1024</v>
      </c>
    </row>
    <row r="108" spans="2:16">
      <c r="B108" s="95">
        <v>6</v>
      </c>
      <c r="C108" s="96" t="s">
        <v>50</v>
      </c>
      <c r="D108" s="70">
        <f t="shared" si="10"/>
        <v>2.5210084033613446E-2</v>
      </c>
      <c r="E108" s="97">
        <v>7.0579999999999998</v>
      </c>
      <c r="F108" s="98">
        <v>6.9450000000000003</v>
      </c>
      <c r="G108" s="94">
        <f t="shared" si="8"/>
        <v>14.003</v>
      </c>
      <c r="H108" s="95">
        <v>6856</v>
      </c>
      <c r="I108" s="96" t="s">
        <v>49</v>
      </c>
      <c r="J108" s="70">
        <f t="shared" si="9"/>
        <v>0.68559999999999999</v>
      </c>
      <c r="K108" s="95">
        <v>1317</v>
      </c>
      <c r="L108" s="96" t="s">
        <v>49</v>
      </c>
      <c r="M108" s="70">
        <f t="shared" si="5"/>
        <v>0.13169999999999998</v>
      </c>
      <c r="N108" s="95">
        <v>1103</v>
      </c>
      <c r="O108" s="96" t="s">
        <v>49</v>
      </c>
      <c r="P108" s="70">
        <f t="shared" si="6"/>
        <v>0.1103</v>
      </c>
    </row>
    <row r="109" spans="2:16">
      <c r="B109" s="95">
        <v>6.5</v>
      </c>
      <c r="C109" s="96" t="s">
        <v>50</v>
      </c>
      <c r="D109" s="70">
        <f t="shared" si="10"/>
        <v>2.7310924369747899E-2</v>
      </c>
      <c r="E109" s="97">
        <v>7.3479999999999999</v>
      </c>
      <c r="F109" s="98">
        <v>6.7089999999999996</v>
      </c>
      <c r="G109" s="94">
        <f t="shared" si="8"/>
        <v>14.056999999999999</v>
      </c>
      <c r="H109" s="95">
        <v>7423</v>
      </c>
      <c r="I109" s="96" t="s">
        <v>49</v>
      </c>
      <c r="J109" s="70">
        <f t="shared" si="9"/>
        <v>0.74229999999999996</v>
      </c>
      <c r="K109" s="95">
        <v>1398</v>
      </c>
      <c r="L109" s="96" t="s">
        <v>49</v>
      </c>
      <c r="M109" s="70">
        <f t="shared" si="5"/>
        <v>0.13979999999999998</v>
      </c>
      <c r="N109" s="95">
        <v>1181</v>
      </c>
      <c r="O109" s="96" t="s">
        <v>49</v>
      </c>
      <c r="P109" s="70">
        <f t="shared" si="6"/>
        <v>0.11810000000000001</v>
      </c>
    </row>
    <row r="110" spans="2:16">
      <c r="B110" s="95">
        <v>7</v>
      </c>
      <c r="C110" s="96" t="s">
        <v>50</v>
      </c>
      <c r="D110" s="70">
        <f t="shared" si="10"/>
        <v>2.9411764705882353E-2</v>
      </c>
      <c r="E110" s="97">
        <v>7.6139999999999999</v>
      </c>
      <c r="F110" s="98">
        <v>6.49</v>
      </c>
      <c r="G110" s="94">
        <f t="shared" si="8"/>
        <v>14.103999999999999</v>
      </c>
      <c r="H110" s="95">
        <v>7989</v>
      </c>
      <c r="I110" s="96" t="s">
        <v>49</v>
      </c>
      <c r="J110" s="70">
        <f t="shared" si="9"/>
        <v>0.79889999999999994</v>
      </c>
      <c r="K110" s="95">
        <v>1476</v>
      </c>
      <c r="L110" s="96" t="s">
        <v>49</v>
      </c>
      <c r="M110" s="70">
        <f t="shared" si="5"/>
        <v>0.14760000000000001</v>
      </c>
      <c r="N110" s="95">
        <v>1257</v>
      </c>
      <c r="O110" s="96" t="s">
        <v>49</v>
      </c>
      <c r="P110" s="70">
        <f t="shared" si="6"/>
        <v>0.12569999999999998</v>
      </c>
    </row>
    <row r="111" spans="2:16">
      <c r="B111" s="95">
        <v>8</v>
      </c>
      <c r="C111" s="96" t="s">
        <v>50</v>
      </c>
      <c r="D111" s="70">
        <f t="shared" si="10"/>
        <v>3.3613445378151259E-2</v>
      </c>
      <c r="E111" s="97">
        <v>8.0779999999999994</v>
      </c>
      <c r="F111" s="98">
        <v>6.101</v>
      </c>
      <c r="G111" s="94">
        <f t="shared" si="8"/>
        <v>14.178999999999998</v>
      </c>
      <c r="H111" s="95">
        <v>9120</v>
      </c>
      <c r="I111" s="96" t="s">
        <v>49</v>
      </c>
      <c r="J111" s="70">
        <f t="shared" si="9"/>
        <v>0.91199999999999992</v>
      </c>
      <c r="K111" s="95">
        <v>1628</v>
      </c>
      <c r="L111" s="96" t="s">
        <v>49</v>
      </c>
      <c r="M111" s="70">
        <f t="shared" si="5"/>
        <v>0.1628</v>
      </c>
      <c r="N111" s="95">
        <v>1408</v>
      </c>
      <c r="O111" s="96" t="s">
        <v>49</v>
      </c>
      <c r="P111" s="70">
        <f t="shared" si="6"/>
        <v>0.14079999999999998</v>
      </c>
    </row>
    <row r="112" spans="2:16">
      <c r="B112" s="95">
        <v>9</v>
      </c>
      <c r="C112" s="96" t="s">
        <v>50</v>
      </c>
      <c r="D112" s="70">
        <f t="shared" si="10"/>
        <v>3.7815126050420166E-2</v>
      </c>
      <c r="E112" s="97">
        <v>8.4610000000000003</v>
      </c>
      <c r="F112" s="98">
        <v>5.7619999999999996</v>
      </c>
      <c r="G112" s="94">
        <f t="shared" si="8"/>
        <v>14.222999999999999</v>
      </c>
      <c r="H112" s="95">
        <v>1.03</v>
      </c>
      <c r="I112" s="102" t="s">
        <v>51</v>
      </c>
      <c r="J112" s="71">
        <f t="shared" ref="J112:J119" si="11">H112</f>
        <v>1.03</v>
      </c>
      <c r="K112" s="95">
        <v>1772</v>
      </c>
      <c r="L112" s="96" t="s">
        <v>49</v>
      </c>
      <c r="M112" s="70">
        <f t="shared" si="5"/>
        <v>0.1772</v>
      </c>
      <c r="N112" s="95">
        <v>1554</v>
      </c>
      <c r="O112" s="96" t="s">
        <v>49</v>
      </c>
      <c r="P112" s="70">
        <f t="shared" si="6"/>
        <v>0.15540000000000001</v>
      </c>
    </row>
    <row r="113" spans="1:16">
      <c r="B113" s="95">
        <v>10</v>
      </c>
      <c r="C113" s="96" t="s">
        <v>50</v>
      </c>
      <c r="D113" s="70">
        <f t="shared" si="10"/>
        <v>4.2016806722689079E-2</v>
      </c>
      <c r="E113" s="97">
        <v>8.7750000000000004</v>
      </c>
      <c r="F113" s="98">
        <v>5.4649999999999999</v>
      </c>
      <c r="G113" s="94">
        <f t="shared" si="8"/>
        <v>14.24</v>
      </c>
      <c r="H113" s="95">
        <v>1.1399999999999999</v>
      </c>
      <c r="I113" s="96" t="s">
        <v>51</v>
      </c>
      <c r="J113" s="71">
        <f t="shared" si="11"/>
        <v>1.1399999999999999</v>
      </c>
      <c r="K113" s="95">
        <v>1908</v>
      </c>
      <c r="L113" s="96" t="s">
        <v>49</v>
      </c>
      <c r="M113" s="70">
        <f t="shared" si="5"/>
        <v>0.1908</v>
      </c>
      <c r="N113" s="95">
        <v>1696</v>
      </c>
      <c r="O113" s="96" t="s">
        <v>49</v>
      </c>
      <c r="P113" s="70">
        <f t="shared" si="6"/>
        <v>0.1696</v>
      </c>
    </row>
    <row r="114" spans="1:16">
      <c r="B114" s="95">
        <v>11</v>
      </c>
      <c r="C114" s="96" t="s">
        <v>50</v>
      </c>
      <c r="D114" s="70">
        <f t="shared" si="10"/>
        <v>4.6218487394957986E-2</v>
      </c>
      <c r="E114" s="97">
        <v>9.032</v>
      </c>
      <c r="F114" s="98">
        <v>5.202</v>
      </c>
      <c r="G114" s="94">
        <f t="shared" si="8"/>
        <v>14.234</v>
      </c>
      <c r="H114" s="95">
        <v>1.25</v>
      </c>
      <c r="I114" s="96" t="s">
        <v>51</v>
      </c>
      <c r="J114" s="71">
        <f t="shared" si="11"/>
        <v>1.25</v>
      </c>
      <c r="K114" s="95">
        <v>2039</v>
      </c>
      <c r="L114" s="96" t="s">
        <v>49</v>
      </c>
      <c r="M114" s="70">
        <f t="shared" si="5"/>
        <v>0.20390000000000003</v>
      </c>
      <c r="N114" s="95">
        <v>1836</v>
      </c>
      <c r="O114" s="96" t="s">
        <v>49</v>
      </c>
      <c r="P114" s="70">
        <f t="shared" si="6"/>
        <v>0.18360000000000001</v>
      </c>
    </row>
    <row r="115" spans="1:16">
      <c r="B115" s="95">
        <v>12</v>
      </c>
      <c r="C115" s="96" t="s">
        <v>50</v>
      </c>
      <c r="D115" s="70">
        <f t="shared" si="10"/>
        <v>5.0420168067226892E-2</v>
      </c>
      <c r="E115" s="97">
        <v>9.2449999999999992</v>
      </c>
      <c r="F115" s="98">
        <v>4.9669999999999996</v>
      </c>
      <c r="G115" s="94">
        <f t="shared" si="8"/>
        <v>14.212</v>
      </c>
      <c r="H115" s="95">
        <v>1.37</v>
      </c>
      <c r="I115" s="96" t="s">
        <v>51</v>
      </c>
      <c r="J115" s="71">
        <f t="shared" si="11"/>
        <v>1.37</v>
      </c>
      <c r="K115" s="95">
        <v>2166</v>
      </c>
      <c r="L115" s="96" t="s">
        <v>49</v>
      </c>
      <c r="M115" s="70">
        <f t="shared" si="5"/>
        <v>0.21659999999999999</v>
      </c>
      <c r="N115" s="95">
        <v>1972</v>
      </c>
      <c r="O115" s="96" t="s">
        <v>49</v>
      </c>
      <c r="P115" s="70">
        <f t="shared" si="6"/>
        <v>0.19719999999999999</v>
      </c>
    </row>
    <row r="116" spans="1:16">
      <c r="B116" s="95">
        <v>13</v>
      </c>
      <c r="C116" s="96" t="s">
        <v>50</v>
      </c>
      <c r="D116" s="70">
        <f t="shared" si="10"/>
        <v>5.4621848739495799E-2</v>
      </c>
      <c r="E116" s="97">
        <v>9.4239999999999995</v>
      </c>
      <c r="F116" s="98">
        <v>4.7560000000000002</v>
      </c>
      <c r="G116" s="94">
        <f t="shared" si="8"/>
        <v>14.18</v>
      </c>
      <c r="H116" s="95">
        <v>1.48</v>
      </c>
      <c r="I116" s="96" t="s">
        <v>51</v>
      </c>
      <c r="J116" s="71">
        <f t="shared" si="11"/>
        <v>1.48</v>
      </c>
      <c r="K116" s="95">
        <v>2287</v>
      </c>
      <c r="L116" s="96" t="s">
        <v>49</v>
      </c>
      <c r="M116" s="70">
        <f t="shared" si="5"/>
        <v>0.22869999999999999</v>
      </c>
      <c r="N116" s="95">
        <v>2106</v>
      </c>
      <c r="O116" s="96" t="s">
        <v>49</v>
      </c>
      <c r="P116" s="70">
        <f t="shared" si="6"/>
        <v>0.21059999999999998</v>
      </c>
    </row>
    <row r="117" spans="1:16">
      <c r="B117" s="95">
        <v>14</v>
      </c>
      <c r="C117" s="96" t="s">
        <v>50</v>
      </c>
      <c r="D117" s="70">
        <f t="shared" si="10"/>
        <v>5.8823529411764705E-2</v>
      </c>
      <c r="E117" s="97">
        <v>9.577</v>
      </c>
      <c r="F117" s="98">
        <v>4.5650000000000004</v>
      </c>
      <c r="G117" s="94">
        <f t="shared" si="8"/>
        <v>14.141999999999999</v>
      </c>
      <c r="H117" s="95">
        <v>1.59</v>
      </c>
      <c r="I117" s="96" t="s">
        <v>51</v>
      </c>
      <c r="J117" s="71">
        <f t="shared" si="11"/>
        <v>1.59</v>
      </c>
      <c r="K117" s="95">
        <v>2406</v>
      </c>
      <c r="L117" s="96" t="s">
        <v>49</v>
      </c>
      <c r="M117" s="70">
        <f t="shared" si="5"/>
        <v>0.24060000000000001</v>
      </c>
      <c r="N117" s="95">
        <v>2239</v>
      </c>
      <c r="O117" s="96" t="s">
        <v>49</v>
      </c>
      <c r="P117" s="70">
        <f t="shared" si="6"/>
        <v>0.22389999999999999</v>
      </c>
    </row>
    <row r="118" spans="1:16">
      <c r="B118" s="95">
        <v>15</v>
      </c>
      <c r="C118" s="96" t="s">
        <v>50</v>
      </c>
      <c r="D118" s="70">
        <f t="shared" si="10"/>
        <v>6.3025210084033612E-2</v>
      </c>
      <c r="E118" s="97">
        <v>9.7140000000000004</v>
      </c>
      <c r="F118" s="98">
        <v>4.391</v>
      </c>
      <c r="G118" s="94">
        <f t="shared" si="8"/>
        <v>14.105</v>
      </c>
      <c r="H118" s="95">
        <v>1.71</v>
      </c>
      <c r="I118" s="96" t="s">
        <v>51</v>
      </c>
      <c r="J118" s="71">
        <f t="shared" si="11"/>
        <v>1.71</v>
      </c>
      <c r="K118" s="95">
        <v>2521</v>
      </c>
      <c r="L118" s="96" t="s">
        <v>49</v>
      </c>
      <c r="M118" s="70">
        <f t="shared" si="5"/>
        <v>0.25209999999999999</v>
      </c>
      <c r="N118" s="95">
        <v>2369</v>
      </c>
      <c r="O118" s="96" t="s">
        <v>49</v>
      </c>
      <c r="P118" s="70">
        <f t="shared" si="6"/>
        <v>0.23690000000000003</v>
      </c>
    </row>
    <row r="119" spans="1:16">
      <c r="B119" s="95">
        <v>16</v>
      </c>
      <c r="C119" s="96" t="s">
        <v>50</v>
      </c>
      <c r="D119" s="70">
        <f t="shared" si="10"/>
        <v>6.7226890756302518E-2</v>
      </c>
      <c r="E119" s="97">
        <v>9.8379999999999992</v>
      </c>
      <c r="F119" s="98">
        <v>4.2309999999999999</v>
      </c>
      <c r="G119" s="94">
        <f t="shared" si="8"/>
        <v>14.068999999999999</v>
      </c>
      <c r="H119" s="95">
        <v>1.83</v>
      </c>
      <c r="I119" s="96" t="s">
        <v>51</v>
      </c>
      <c r="J119" s="71">
        <f t="shared" si="11"/>
        <v>1.83</v>
      </c>
      <c r="K119" s="95">
        <v>2633</v>
      </c>
      <c r="L119" s="96" t="s">
        <v>49</v>
      </c>
      <c r="M119" s="70">
        <f t="shared" si="5"/>
        <v>0.26329999999999998</v>
      </c>
      <c r="N119" s="95">
        <v>2497</v>
      </c>
      <c r="O119" s="96" t="s">
        <v>49</v>
      </c>
      <c r="P119" s="70">
        <f t="shared" si="6"/>
        <v>0.24969999999999998</v>
      </c>
    </row>
    <row r="120" spans="1:16">
      <c r="B120" s="95">
        <v>17</v>
      </c>
      <c r="C120" s="96" t="s">
        <v>50</v>
      </c>
      <c r="D120" s="70">
        <f t="shared" si="10"/>
        <v>7.1428571428571425E-2</v>
      </c>
      <c r="E120" s="97">
        <v>9.9570000000000007</v>
      </c>
      <c r="F120" s="98">
        <v>4.085</v>
      </c>
      <c r="G120" s="94">
        <f t="shared" si="8"/>
        <v>14.042000000000002</v>
      </c>
      <c r="H120" s="95">
        <v>1.94</v>
      </c>
      <c r="I120" s="96" t="s">
        <v>51</v>
      </c>
      <c r="J120" s="71">
        <f t="shared" ref="J120:J183" si="12">H120</f>
        <v>1.94</v>
      </c>
      <c r="K120" s="95">
        <v>2743</v>
      </c>
      <c r="L120" s="96" t="s">
        <v>49</v>
      </c>
      <c r="M120" s="70">
        <f t="shared" si="5"/>
        <v>0.27429999999999999</v>
      </c>
      <c r="N120" s="95">
        <v>2624</v>
      </c>
      <c r="O120" s="96" t="s">
        <v>49</v>
      </c>
      <c r="P120" s="70">
        <f t="shared" si="6"/>
        <v>0.26240000000000002</v>
      </c>
    </row>
    <row r="121" spans="1:16">
      <c r="B121" s="95">
        <v>18</v>
      </c>
      <c r="C121" s="96" t="s">
        <v>50</v>
      </c>
      <c r="D121" s="70">
        <f t="shared" si="10"/>
        <v>7.5630252100840331E-2</v>
      </c>
      <c r="E121" s="97">
        <v>10.07</v>
      </c>
      <c r="F121" s="98">
        <v>3.95</v>
      </c>
      <c r="G121" s="94">
        <f t="shared" si="8"/>
        <v>14.02</v>
      </c>
      <c r="H121" s="95">
        <v>2.06</v>
      </c>
      <c r="I121" s="96" t="s">
        <v>51</v>
      </c>
      <c r="J121" s="71">
        <f t="shared" si="12"/>
        <v>2.06</v>
      </c>
      <c r="K121" s="95">
        <v>2849</v>
      </c>
      <c r="L121" s="96" t="s">
        <v>49</v>
      </c>
      <c r="M121" s="70">
        <f t="shared" si="5"/>
        <v>0.28490000000000004</v>
      </c>
      <c r="N121" s="95">
        <v>2749</v>
      </c>
      <c r="O121" s="96" t="s">
        <v>49</v>
      </c>
      <c r="P121" s="70">
        <f t="shared" si="6"/>
        <v>0.27490000000000003</v>
      </c>
    </row>
    <row r="122" spans="1:16">
      <c r="B122" s="95">
        <v>20</v>
      </c>
      <c r="C122" s="96" t="s">
        <v>50</v>
      </c>
      <c r="D122" s="70">
        <f t="shared" si="10"/>
        <v>8.4033613445378158E-2</v>
      </c>
      <c r="E122" s="97">
        <v>10.31</v>
      </c>
      <c r="F122" s="98">
        <v>3.7090000000000001</v>
      </c>
      <c r="G122" s="94">
        <f t="shared" si="8"/>
        <v>14.019</v>
      </c>
      <c r="H122" s="95">
        <v>2.29</v>
      </c>
      <c r="I122" s="96" t="s">
        <v>51</v>
      </c>
      <c r="J122" s="71">
        <f t="shared" si="12"/>
        <v>2.29</v>
      </c>
      <c r="K122" s="95">
        <v>3063</v>
      </c>
      <c r="L122" s="96" t="s">
        <v>49</v>
      </c>
      <c r="M122" s="70">
        <f t="shared" si="5"/>
        <v>0.30630000000000002</v>
      </c>
      <c r="N122" s="95">
        <v>2994</v>
      </c>
      <c r="O122" s="96" t="s">
        <v>49</v>
      </c>
      <c r="P122" s="70">
        <f t="shared" si="6"/>
        <v>0.2994</v>
      </c>
    </row>
    <row r="123" spans="1:16">
      <c r="B123" s="95">
        <v>22.5</v>
      </c>
      <c r="C123" s="96" t="s">
        <v>50</v>
      </c>
      <c r="D123" s="70">
        <f t="shared" si="10"/>
        <v>9.4537815126050417E-2</v>
      </c>
      <c r="E123" s="97">
        <v>10.64</v>
      </c>
      <c r="F123" s="98">
        <v>3.4510000000000001</v>
      </c>
      <c r="G123" s="94">
        <f t="shared" si="8"/>
        <v>14.091000000000001</v>
      </c>
      <c r="H123" s="95">
        <v>2.58</v>
      </c>
      <c r="I123" s="96" t="s">
        <v>51</v>
      </c>
      <c r="J123" s="71">
        <f t="shared" si="12"/>
        <v>2.58</v>
      </c>
      <c r="K123" s="95">
        <v>3320</v>
      </c>
      <c r="L123" s="96" t="s">
        <v>49</v>
      </c>
      <c r="M123" s="70">
        <f t="shared" si="5"/>
        <v>0.33199999999999996</v>
      </c>
      <c r="N123" s="95">
        <v>3293</v>
      </c>
      <c r="O123" s="96" t="s">
        <v>49</v>
      </c>
      <c r="P123" s="70">
        <f t="shared" si="6"/>
        <v>0.32930000000000004</v>
      </c>
    </row>
    <row r="124" spans="1:16">
      <c r="B124" s="95">
        <v>25</v>
      </c>
      <c r="C124" s="96" t="s">
        <v>50</v>
      </c>
      <c r="D124" s="70">
        <f t="shared" si="10"/>
        <v>0.10504201680672269</v>
      </c>
      <c r="E124" s="97">
        <v>11.01</v>
      </c>
      <c r="F124" s="98">
        <v>3.2309999999999999</v>
      </c>
      <c r="G124" s="94">
        <f t="shared" si="8"/>
        <v>14.241</v>
      </c>
      <c r="H124" s="95">
        <v>2.87</v>
      </c>
      <c r="I124" s="96" t="s">
        <v>51</v>
      </c>
      <c r="J124" s="71">
        <f t="shared" si="12"/>
        <v>2.87</v>
      </c>
      <c r="K124" s="95">
        <v>3560</v>
      </c>
      <c r="L124" s="96" t="s">
        <v>49</v>
      </c>
      <c r="M124" s="70">
        <f t="shared" si="5"/>
        <v>0.35599999999999998</v>
      </c>
      <c r="N124" s="95">
        <v>3581</v>
      </c>
      <c r="O124" s="96" t="s">
        <v>49</v>
      </c>
      <c r="P124" s="70">
        <f t="shared" si="6"/>
        <v>0.35809999999999997</v>
      </c>
    </row>
    <row r="125" spans="1:16">
      <c r="B125" s="72">
        <v>27.5</v>
      </c>
      <c r="C125" s="74" t="s">
        <v>50</v>
      </c>
      <c r="D125" s="70">
        <f t="shared" si="10"/>
        <v>0.11554621848739496</v>
      </c>
      <c r="E125" s="97">
        <v>11.45</v>
      </c>
      <c r="F125" s="98">
        <v>3.0419999999999998</v>
      </c>
      <c r="G125" s="94">
        <f t="shared" si="8"/>
        <v>14.491999999999999</v>
      </c>
      <c r="H125" s="95">
        <v>3.16</v>
      </c>
      <c r="I125" s="96" t="s">
        <v>51</v>
      </c>
      <c r="J125" s="71">
        <f t="shared" si="12"/>
        <v>3.16</v>
      </c>
      <c r="K125" s="95">
        <v>3783</v>
      </c>
      <c r="L125" s="96" t="s">
        <v>49</v>
      </c>
      <c r="M125" s="70">
        <f t="shared" si="5"/>
        <v>0.37829999999999997</v>
      </c>
      <c r="N125" s="95">
        <v>3859</v>
      </c>
      <c r="O125" s="96" t="s">
        <v>49</v>
      </c>
      <c r="P125" s="70">
        <f t="shared" si="6"/>
        <v>0.38590000000000002</v>
      </c>
    </row>
    <row r="126" spans="1:16">
      <c r="B126" s="72">
        <v>30</v>
      </c>
      <c r="C126" s="74" t="s">
        <v>50</v>
      </c>
      <c r="D126" s="70">
        <f t="shared" si="10"/>
        <v>0.12605042016806722</v>
      </c>
      <c r="E126" s="97">
        <v>11.95</v>
      </c>
      <c r="F126" s="98">
        <v>2.8759999999999999</v>
      </c>
      <c r="G126" s="94">
        <f t="shared" si="8"/>
        <v>14.825999999999999</v>
      </c>
      <c r="H126" s="72">
        <v>3.44</v>
      </c>
      <c r="I126" s="74" t="s">
        <v>51</v>
      </c>
      <c r="J126" s="71">
        <f t="shared" si="12"/>
        <v>3.44</v>
      </c>
      <c r="K126" s="72">
        <v>3989</v>
      </c>
      <c r="L126" s="74" t="s">
        <v>49</v>
      </c>
      <c r="M126" s="70">
        <f t="shared" si="5"/>
        <v>0.39889999999999998</v>
      </c>
      <c r="N126" s="72">
        <v>4124</v>
      </c>
      <c r="O126" s="74" t="s">
        <v>49</v>
      </c>
      <c r="P126" s="70">
        <f t="shared" si="6"/>
        <v>0.41239999999999999</v>
      </c>
    </row>
    <row r="127" spans="1:16">
      <c r="B127" s="72">
        <v>32.5</v>
      </c>
      <c r="C127" s="74" t="s">
        <v>50</v>
      </c>
      <c r="D127" s="70">
        <f t="shared" si="10"/>
        <v>0.13655462184873948</v>
      </c>
      <c r="E127" s="97">
        <v>12.5</v>
      </c>
      <c r="F127" s="98">
        <v>2.7290000000000001</v>
      </c>
      <c r="G127" s="94">
        <f t="shared" si="8"/>
        <v>15.228999999999999</v>
      </c>
      <c r="H127" s="72">
        <v>3.72</v>
      </c>
      <c r="I127" s="74" t="s">
        <v>51</v>
      </c>
      <c r="J127" s="71">
        <f t="shared" si="12"/>
        <v>3.72</v>
      </c>
      <c r="K127" s="72">
        <v>4179</v>
      </c>
      <c r="L127" s="74" t="s">
        <v>49</v>
      </c>
      <c r="M127" s="70">
        <f t="shared" si="5"/>
        <v>0.41790000000000005</v>
      </c>
      <c r="N127" s="72">
        <v>4378</v>
      </c>
      <c r="O127" s="74" t="s">
        <v>49</v>
      </c>
      <c r="P127" s="70">
        <f t="shared" si="6"/>
        <v>0.43780000000000002</v>
      </c>
    </row>
    <row r="128" spans="1:16">
      <c r="A128" s="99"/>
      <c r="B128" s="95">
        <v>35</v>
      </c>
      <c r="C128" s="96" t="s">
        <v>50</v>
      </c>
      <c r="D128" s="70">
        <f t="shared" si="10"/>
        <v>0.14705882352941177</v>
      </c>
      <c r="E128" s="97">
        <v>13.1</v>
      </c>
      <c r="F128" s="98">
        <v>2.5990000000000002</v>
      </c>
      <c r="G128" s="94">
        <f t="shared" si="8"/>
        <v>15.699</v>
      </c>
      <c r="H128" s="95">
        <v>3.99</v>
      </c>
      <c r="I128" s="96" t="s">
        <v>51</v>
      </c>
      <c r="J128" s="71">
        <f t="shared" si="12"/>
        <v>3.99</v>
      </c>
      <c r="K128" s="72">
        <v>4354</v>
      </c>
      <c r="L128" s="74" t="s">
        <v>49</v>
      </c>
      <c r="M128" s="70">
        <f t="shared" si="5"/>
        <v>0.43540000000000001</v>
      </c>
      <c r="N128" s="72">
        <v>4618</v>
      </c>
      <c r="O128" s="74" t="s">
        <v>49</v>
      </c>
      <c r="P128" s="70">
        <f t="shared" si="6"/>
        <v>0.46180000000000004</v>
      </c>
    </row>
    <row r="129" spans="1:16">
      <c r="A129" s="99"/>
      <c r="B129" s="95">
        <v>37.5</v>
      </c>
      <c r="C129" s="96" t="s">
        <v>50</v>
      </c>
      <c r="D129" s="70">
        <f t="shared" si="10"/>
        <v>0.15756302521008403</v>
      </c>
      <c r="E129" s="97">
        <v>13.74</v>
      </c>
      <c r="F129" s="98">
        <v>2.4820000000000002</v>
      </c>
      <c r="G129" s="94">
        <f t="shared" si="8"/>
        <v>16.222000000000001</v>
      </c>
      <c r="H129" s="95">
        <v>4.25</v>
      </c>
      <c r="I129" s="96" t="s">
        <v>51</v>
      </c>
      <c r="J129" s="71">
        <f t="shared" si="12"/>
        <v>4.25</v>
      </c>
      <c r="K129" s="72">
        <v>4514</v>
      </c>
      <c r="L129" s="74" t="s">
        <v>49</v>
      </c>
      <c r="M129" s="70">
        <f t="shared" si="5"/>
        <v>0.45140000000000002</v>
      </c>
      <c r="N129" s="72">
        <v>4846</v>
      </c>
      <c r="O129" s="74" t="s">
        <v>49</v>
      </c>
      <c r="P129" s="70">
        <f t="shared" si="6"/>
        <v>0.48460000000000003</v>
      </c>
    </row>
    <row r="130" spans="1:16">
      <c r="A130" s="99"/>
      <c r="B130" s="95">
        <v>40</v>
      </c>
      <c r="C130" s="96" t="s">
        <v>50</v>
      </c>
      <c r="D130" s="70">
        <f t="shared" si="10"/>
        <v>0.16806722689075632</v>
      </c>
      <c r="E130" s="97">
        <v>14.42</v>
      </c>
      <c r="F130" s="98">
        <v>2.3769999999999998</v>
      </c>
      <c r="G130" s="94">
        <f t="shared" si="8"/>
        <v>16.797000000000001</v>
      </c>
      <c r="H130" s="95">
        <v>4.5</v>
      </c>
      <c r="I130" s="96" t="s">
        <v>51</v>
      </c>
      <c r="J130" s="71">
        <f t="shared" si="12"/>
        <v>4.5</v>
      </c>
      <c r="K130" s="72">
        <v>4660</v>
      </c>
      <c r="L130" s="74" t="s">
        <v>49</v>
      </c>
      <c r="M130" s="70">
        <f t="shared" si="5"/>
        <v>0.46600000000000003</v>
      </c>
      <c r="N130" s="72">
        <v>5062</v>
      </c>
      <c r="O130" s="74" t="s">
        <v>49</v>
      </c>
      <c r="P130" s="70">
        <f t="shared" si="6"/>
        <v>0.50619999999999998</v>
      </c>
    </row>
    <row r="131" spans="1:16">
      <c r="A131" s="99"/>
      <c r="B131" s="95">
        <v>45</v>
      </c>
      <c r="C131" s="96" t="s">
        <v>50</v>
      </c>
      <c r="D131" s="70">
        <f t="shared" si="10"/>
        <v>0.18907563025210083</v>
      </c>
      <c r="E131" s="97">
        <v>15.87</v>
      </c>
      <c r="F131" s="98">
        <v>2.1930000000000001</v>
      </c>
      <c r="G131" s="94">
        <f t="shared" si="8"/>
        <v>18.062999999999999</v>
      </c>
      <c r="H131" s="95">
        <v>4.97</v>
      </c>
      <c r="I131" s="96" t="s">
        <v>51</v>
      </c>
      <c r="J131" s="71">
        <f t="shared" si="12"/>
        <v>4.97</v>
      </c>
      <c r="K131" s="72">
        <v>4938</v>
      </c>
      <c r="L131" s="74" t="s">
        <v>49</v>
      </c>
      <c r="M131" s="70">
        <f t="shared" si="5"/>
        <v>0.49379999999999996</v>
      </c>
      <c r="N131" s="72">
        <v>5455</v>
      </c>
      <c r="O131" s="74" t="s">
        <v>49</v>
      </c>
      <c r="P131" s="70">
        <f t="shared" si="6"/>
        <v>0.54549999999999998</v>
      </c>
    </row>
    <row r="132" spans="1:16">
      <c r="A132" s="99"/>
      <c r="B132" s="95">
        <v>50</v>
      </c>
      <c r="C132" s="96" t="s">
        <v>50</v>
      </c>
      <c r="D132" s="70">
        <f t="shared" si="10"/>
        <v>0.21008403361344538</v>
      </c>
      <c r="E132" s="97">
        <v>17.399999999999999</v>
      </c>
      <c r="F132" s="98">
        <v>2.0390000000000001</v>
      </c>
      <c r="G132" s="94">
        <f t="shared" si="8"/>
        <v>19.439</v>
      </c>
      <c r="H132" s="95">
        <v>5.42</v>
      </c>
      <c r="I132" s="96" t="s">
        <v>51</v>
      </c>
      <c r="J132" s="71">
        <f t="shared" si="12"/>
        <v>5.42</v>
      </c>
      <c r="K132" s="72">
        <v>5171</v>
      </c>
      <c r="L132" s="74" t="s">
        <v>49</v>
      </c>
      <c r="M132" s="70">
        <f t="shared" si="5"/>
        <v>0.5171</v>
      </c>
      <c r="N132" s="72">
        <v>5804</v>
      </c>
      <c r="O132" s="74" t="s">
        <v>49</v>
      </c>
      <c r="P132" s="70">
        <f t="shared" si="6"/>
        <v>0.58040000000000003</v>
      </c>
    </row>
    <row r="133" spans="1:16">
      <c r="A133" s="99"/>
      <c r="B133" s="95">
        <v>55</v>
      </c>
      <c r="C133" s="96" t="s">
        <v>50</v>
      </c>
      <c r="D133" s="70">
        <f t="shared" si="10"/>
        <v>0.23109243697478993</v>
      </c>
      <c r="E133" s="97">
        <v>18.96</v>
      </c>
      <c r="F133" s="98">
        <v>1.9079999999999999</v>
      </c>
      <c r="G133" s="94">
        <f t="shared" si="8"/>
        <v>20.868000000000002</v>
      </c>
      <c r="H133" s="95">
        <v>5.83</v>
      </c>
      <c r="I133" s="96" t="s">
        <v>51</v>
      </c>
      <c r="J133" s="71">
        <f t="shared" si="12"/>
        <v>5.83</v>
      </c>
      <c r="K133" s="72">
        <v>5367</v>
      </c>
      <c r="L133" s="74" t="s">
        <v>49</v>
      </c>
      <c r="M133" s="70">
        <f t="shared" si="5"/>
        <v>0.53669999999999995</v>
      </c>
      <c r="N133" s="72">
        <v>6113</v>
      </c>
      <c r="O133" s="74" t="s">
        <v>49</v>
      </c>
      <c r="P133" s="70">
        <f t="shared" si="6"/>
        <v>0.61130000000000007</v>
      </c>
    </row>
    <row r="134" spans="1:16">
      <c r="A134" s="99"/>
      <c r="B134" s="95">
        <v>60</v>
      </c>
      <c r="C134" s="96" t="s">
        <v>50</v>
      </c>
      <c r="D134" s="70">
        <f t="shared" si="10"/>
        <v>0.25210084033613445</v>
      </c>
      <c r="E134" s="97">
        <v>20.55</v>
      </c>
      <c r="F134" s="98">
        <v>1.794</v>
      </c>
      <c r="G134" s="94">
        <f t="shared" si="8"/>
        <v>22.344000000000001</v>
      </c>
      <c r="H134" s="95">
        <v>6.22</v>
      </c>
      <c r="I134" s="96" t="s">
        <v>51</v>
      </c>
      <c r="J134" s="71">
        <f t="shared" si="12"/>
        <v>6.22</v>
      </c>
      <c r="K134" s="72">
        <v>5533</v>
      </c>
      <c r="L134" s="74" t="s">
        <v>49</v>
      </c>
      <c r="M134" s="70">
        <f t="shared" si="5"/>
        <v>0.55330000000000001</v>
      </c>
      <c r="N134" s="72">
        <v>6387</v>
      </c>
      <c r="O134" s="74" t="s">
        <v>49</v>
      </c>
      <c r="P134" s="70">
        <f t="shared" si="6"/>
        <v>0.63869999999999993</v>
      </c>
    </row>
    <row r="135" spans="1:16">
      <c r="A135" s="99"/>
      <c r="B135" s="95">
        <v>65</v>
      </c>
      <c r="C135" s="96" t="s">
        <v>50</v>
      </c>
      <c r="D135" s="70">
        <f t="shared" si="10"/>
        <v>0.27310924369747897</v>
      </c>
      <c r="E135" s="97">
        <v>22.12</v>
      </c>
      <c r="F135" s="98">
        <v>1.6950000000000001</v>
      </c>
      <c r="G135" s="94">
        <f t="shared" si="8"/>
        <v>23.815000000000001</v>
      </c>
      <c r="H135" s="95">
        <v>6.58</v>
      </c>
      <c r="I135" s="96" t="s">
        <v>51</v>
      </c>
      <c r="J135" s="71">
        <f t="shared" si="12"/>
        <v>6.58</v>
      </c>
      <c r="K135" s="72">
        <v>5676</v>
      </c>
      <c r="L135" s="74" t="s">
        <v>49</v>
      </c>
      <c r="M135" s="70">
        <f t="shared" si="5"/>
        <v>0.56759999999999999</v>
      </c>
      <c r="N135" s="72">
        <v>6631</v>
      </c>
      <c r="O135" s="74" t="s">
        <v>49</v>
      </c>
      <c r="P135" s="70">
        <f t="shared" si="6"/>
        <v>0.66310000000000002</v>
      </c>
    </row>
    <row r="136" spans="1:16">
      <c r="A136" s="99"/>
      <c r="B136" s="95">
        <v>70</v>
      </c>
      <c r="C136" s="96" t="s">
        <v>50</v>
      </c>
      <c r="D136" s="70">
        <f t="shared" si="10"/>
        <v>0.29411764705882354</v>
      </c>
      <c r="E136" s="97">
        <v>23.68</v>
      </c>
      <c r="F136" s="98">
        <v>1.607</v>
      </c>
      <c r="G136" s="94">
        <f t="shared" si="8"/>
        <v>25.286999999999999</v>
      </c>
      <c r="H136" s="95">
        <v>6.92</v>
      </c>
      <c r="I136" s="96" t="s">
        <v>51</v>
      </c>
      <c r="J136" s="71">
        <f t="shared" si="12"/>
        <v>6.92</v>
      </c>
      <c r="K136" s="72">
        <v>5799</v>
      </c>
      <c r="L136" s="74" t="s">
        <v>49</v>
      </c>
      <c r="M136" s="70">
        <f t="shared" si="5"/>
        <v>0.57990000000000008</v>
      </c>
      <c r="N136" s="72">
        <v>6849</v>
      </c>
      <c r="O136" s="74" t="s">
        <v>49</v>
      </c>
      <c r="P136" s="70">
        <f t="shared" si="6"/>
        <v>0.68490000000000006</v>
      </c>
    </row>
    <row r="137" spans="1:16">
      <c r="A137" s="99"/>
      <c r="B137" s="95">
        <v>80</v>
      </c>
      <c r="C137" s="96" t="s">
        <v>50</v>
      </c>
      <c r="D137" s="70">
        <f t="shared" si="10"/>
        <v>0.33613445378151263</v>
      </c>
      <c r="E137" s="97">
        <v>26.69</v>
      </c>
      <c r="F137" s="98">
        <v>1.4590000000000001</v>
      </c>
      <c r="G137" s="94">
        <f t="shared" si="8"/>
        <v>28.149000000000001</v>
      </c>
      <c r="H137" s="95">
        <v>7.55</v>
      </c>
      <c r="I137" s="96" t="s">
        <v>51</v>
      </c>
      <c r="J137" s="71">
        <f t="shared" si="12"/>
        <v>7.55</v>
      </c>
      <c r="K137" s="72">
        <v>6034</v>
      </c>
      <c r="L137" s="74" t="s">
        <v>49</v>
      </c>
      <c r="M137" s="70">
        <f t="shared" si="5"/>
        <v>0.60339999999999994</v>
      </c>
      <c r="N137" s="72">
        <v>7223</v>
      </c>
      <c r="O137" s="74" t="s">
        <v>49</v>
      </c>
      <c r="P137" s="70">
        <f t="shared" si="6"/>
        <v>0.72229999999999994</v>
      </c>
    </row>
    <row r="138" spans="1:16">
      <c r="A138" s="99"/>
      <c r="B138" s="95">
        <v>90</v>
      </c>
      <c r="C138" s="96" t="s">
        <v>50</v>
      </c>
      <c r="D138" s="70">
        <f t="shared" si="10"/>
        <v>0.37815126050420167</v>
      </c>
      <c r="E138" s="97">
        <v>29.53</v>
      </c>
      <c r="F138" s="98">
        <v>1.3380000000000001</v>
      </c>
      <c r="G138" s="94">
        <f t="shared" si="8"/>
        <v>30.868000000000002</v>
      </c>
      <c r="H138" s="95">
        <v>8.1199999999999992</v>
      </c>
      <c r="I138" s="96" t="s">
        <v>51</v>
      </c>
      <c r="J138" s="71">
        <f t="shared" si="12"/>
        <v>8.1199999999999992</v>
      </c>
      <c r="K138" s="72">
        <v>6219</v>
      </c>
      <c r="L138" s="74" t="s">
        <v>49</v>
      </c>
      <c r="M138" s="70">
        <f t="shared" si="5"/>
        <v>0.62190000000000001</v>
      </c>
      <c r="N138" s="72">
        <v>7532</v>
      </c>
      <c r="O138" s="74" t="s">
        <v>49</v>
      </c>
      <c r="P138" s="70">
        <f t="shared" si="6"/>
        <v>0.75319999999999998</v>
      </c>
    </row>
    <row r="139" spans="1:16">
      <c r="A139" s="99"/>
      <c r="B139" s="95">
        <v>100</v>
      </c>
      <c r="C139" s="96" t="s">
        <v>50</v>
      </c>
      <c r="D139" s="70">
        <f t="shared" si="10"/>
        <v>0.42016806722689076</v>
      </c>
      <c r="E139" s="97">
        <v>32.19</v>
      </c>
      <c r="F139" s="98">
        <v>1.2370000000000001</v>
      </c>
      <c r="G139" s="94">
        <f t="shared" si="8"/>
        <v>33.427</v>
      </c>
      <c r="H139" s="95">
        <v>8.65</v>
      </c>
      <c r="I139" s="96" t="s">
        <v>51</v>
      </c>
      <c r="J139" s="71">
        <f t="shared" si="12"/>
        <v>8.65</v>
      </c>
      <c r="K139" s="72">
        <v>6370</v>
      </c>
      <c r="L139" s="74" t="s">
        <v>49</v>
      </c>
      <c r="M139" s="70">
        <f t="shared" si="5"/>
        <v>0.63700000000000001</v>
      </c>
      <c r="N139" s="72">
        <v>7792</v>
      </c>
      <c r="O139" s="74" t="s">
        <v>49</v>
      </c>
      <c r="P139" s="70">
        <f t="shared" si="6"/>
        <v>0.7792</v>
      </c>
    </row>
    <row r="140" spans="1:16">
      <c r="A140" s="99"/>
      <c r="B140" s="95">
        <v>110</v>
      </c>
      <c r="C140" s="100" t="s">
        <v>50</v>
      </c>
      <c r="D140" s="70">
        <f t="shared" si="10"/>
        <v>0.46218487394957986</v>
      </c>
      <c r="E140" s="97">
        <v>34.659999999999997</v>
      </c>
      <c r="F140" s="98">
        <v>1.1519999999999999</v>
      </c>
      <c r="G140" s="94">
        <f t="shared" si="8"/>
        <v>35.811999999999998</v>
      </c>
      <c r="H140" s="95">
        <v>9.1300000000000008</v>
      </c>
      <c r="I140" s="96" t="s">
        <v>51</v>
      </c>
      <c r="J140" s="71">
        <f t="shared" si="12"/>
        <v>9.1300000000000008</v>
      </c>
      <c r="K140" s="72">
        <v>6495</v>
      </c>
      <c r="L140" s="74" t="s">
        <v>49</v>
      </c>
      <c r="M140" s="70">
        <f t="shared" si="5"/>
        <v>0.64949999999999997</v>
      </c>
      <c r="N140" s="72">
        <v>8015</v>
      </c>
      <c r="O140" s="74" t="s">
        <v>49</v>
      </c>
      <c r="P140" s="70">
        <f t="shared" si="6"/>
        <v>0.8015000000000001</v>
      </c>
    </row>
    <row r="141" spans="1:16">
      <c r="B141" s="95">
        <v>120</v>
      </c>
      <c r="C141" s="74" t="s">
        <v>50</v>
      </c>
      <c r="D141" s="70">
        <f t="shared" si="10"/>
        <v>0.50420168067226889</v>
      </c>
      <c r="E141" s="97">
        <v>36.96</v>
      </c>
      <c r="F141" s="98">
        <v>1.079</v>
      </c>
      <c r="G141" s="94">
        <f t="shared" si="8"/>
        <v>38.039000000000001</v>
      </c>
      <c r="H141" s="72">
        <v>9.59</v>
      </c>
      <c r="I141" s="74" t="s">
        <v>51</v>
      </c>
      <c r="J141" s="71">
        <f t="shared" si="12"/>
        <v>9.59</v>
      </c>
      <c r="K141" s="72">
        <v>6601</v>
      </c>
      <c r="L141" s="74" t="s">
        <v>49</v>
      </c>
      <c r="M141" s="70">
        <f t="shared" si="5"/>
        <v>0.66010000000000002</v>
      </c>
      <c r="N141" s="72">
        <v>8209</v>
      </c>
      <c r="O141" s="74" t="s">
        <v>49</v>
      </c>
      <c r="P141" s="70">
        <f t="shared" si="6"/>
        <v>0.82089999999999996</v>
      </c>
    </row>
    <row r="142" spans="1:16">
      <c r="B142" s="95">
        <v>130</v>
      </c>
      <c r="C142" s="74" t="s">
        <v>50</v>
      </c>
      <c r="D142" s="70">
        <f t="shared" si="10"/>
        <v>0.54621848739495793</v>
      </c>
      <c r="E142" s="97">
        <v>39.090000000000003</v>
      </c>
      <c r="F142" s="98">
        <v>1.016</v>
      </c>
      <c r="G142" s="94">
        <f t="shared" si="8"/>
        <v>40.106000000000002</v>
      </c>
      <c r="H142" s="72">
        <v>10.02</v>
      </c>
      <c r="I142" s="74" t="s">
        <v>51</v>
      </c>
      <c r="J142" s="71">
        <f t="shared" si="12"/>
        <v>10.02</v>
      </c>
      <c r="K142" s="72">
        <v>6694</v>
      </c>
      <c r="L142" s="74" t="s">
        <v>49</v>
      </c>
      <c r="M142" s="70">
        <f t="shared" si="5"/>
        <v>0.6694</v>
      </c>
      <c r="N142" s="72">
        <v>8379</v>
      </c>
      <c r="O142" s="74" t="s">
        <v>49</v>
      </c>
      <c r="P142" s="70">
        <f t="shared" si="6"/>
        <v>0.83789999999999998</v>
      </c>
    </row>
    <row r="143" spans="1:16">
      <c r="B143" s="95">
        <v>140</v>
      </c>
      <c r="C143" s="74" t="s">
        <v>50</v>
      </c>
      <c r="D143" s="70">
        <f t="shared" si="10"/>
        <v>0.58823529411764708</v>
      </c>
      <c r="E143" s="97">
        <v>41.07</v>
      </c>
      <c r="F143" s="98">
        <v>0.96020000000000005</v>
      </c>
      <c r="G143" s="94">
        <f t="shared" si="8"/>
        <v>42.030200000000001</v>
      </c>
      <c r="H143" s="72">
        <v>10.43</v>
      </c>
      <c r="I143" s="74" t="s">
        <v>51</v>
      </c>
      <c r="J143" s="71">
        <f t="shared" si="12"/>
        <v>10.43</v>
      </c>
      <c r="K143" s="72">
        <v>6775</v>
      </c>
      <c r="L143" s="74" t="s">
        <v>49</v>
      </c>
      <c r="M143" s="70">
        <f t="shared" si="5"/>
        <v>0.67749999999999999</v>
      </c>
      <c r="N143" s="72">
        <v>8531</v>
      </c>
      <c r="O143" s="74" t="s">
        <v>49</v>
      </c>
      <c r="P143" s="70">
        <f t="shared" si="6"/>
        <v>0.85310000000000008</v>
      </c>
    </row>
    <row r="144" spans="1:16">
      <c r="B144" s="95">
        <v>150</v>
      </c>
      <c r="C144" s="74" t="s">
        <v>50</v>
      </c>
      <c r="D144" s="70">
        <f t="shared" si="10"/>
        <v>0.63025210084033612</v>
      </c>
      <c r="E144" s="97">
        <v>42.92</v>
      </c>
      <c r="F144" s="98">
        <v>0.91080000000000005</v>
      </c>
      <c r="G144" s="94">
        <f t="shared" si="8"/>
        <v>43.830800000000004</v>
      </c>
      <c r="H144" s="72">
        <v>10.83</v>
      </c>
      <c r="I144" s="74" t="s">
        <v>51</v>
      </c>
      <c r="J144" s="71">
        <f t="shared" si="12"/>
        <v>10.83</v>
      </c>
      <c r="K144" s="72">
        <v>6847</v>
      </c>
      <c r="L144" s="74" t="s">
        <v>49</v>
      </c>
      <c r="M144" s="70">
        <f t="shared" si="5"/>
        <v>0.68470000000000009</v>
      </c>
      <c r="N144" s="72">
        <v>8668</v>
      </c>
      <c r="O144" s="74" t="s">
        <v>49</v>
      </c>
      <c r="P144" s="70">
        <f t="shared" si="6"/>
        <v>0.8667999999999999</v>
      </c>
    </row>
    <row r="145" spans="2:16">
      <c r="B145" s="95">
        <v>160</v>
      </c>
      <c r="C145" s="74" t="s">
        <v>50</v>
      </c>
      <c r="D145" s="70">
        <f t="shared" si="10"/>
        <v>0.67226890756302526</v>
      </c>
      <c r="E145" s="97">
        <v>44.64</v>
      </c>
      <c r="F145" s="98">
        <v>0.86670000000000003</v>
      </c>
      <c r="G145" s="94">
        <f t="shared" si="8"/>
        <v>45.506700000000002</v>
      </c>
      <c r="H145" s="72">
        <v>11.21</v>
      </c>
      <c r="I145" s="74" t="s">
        <v>51</v>
      </c>
      <c r="J145" s="71">
        <f t="shared" si="12"/>
        <v>11.21</v>
      </c>
      <c r="K145" s="72">
        <v>6912</v>
      </c>
      <c r="L145" s="74" t="s">
        <v>49</v>
      </c>
      <c r="M145" s="70">
        <f t="shared" si="5"/>
        <v>0.69120000000000004</v>
      </c>
      <c r="N145" s="72">
        <v>8792</v>
      </c>
      <c r="O145" s="74" t="s">
        <v>49</v>
      </c>
      <c r="P145" s="70">
        <f t="shared" si="6"/>
        <v>0.87919999999999998</v>
      </c>
    </row>
    <row r="146" spans="2:16">
      <c r="B146" s="95">
        <v>170</v>
      </c>
      <c r="C146" s="74" t="s">
        <v>50</v>
      </c>
      <c r="D146" s="70">
        <f t="shared" si="10"/>
        <v>0.7142857142857143</v>
      </c>
      <c r="E146" s="97">
        <v>46.24</v>
      </c>
      <c r="F146" s="98">
        <v>0.82709999999999995</v>
      </c>
      <c r="G146" s="94">
        <f t="shared" si="8"/>
        <v>47.067100000000003</v>
      </c>
      <c r="H146" s="72">
        <v>11.57</v>
      </c>
      <c r="I146" s="74" t="s">
        <v>51</v>
      </c>
      <c r="J146" s="71">
        <f t="shared" si="12"/>
        <v>11.57</v>
      </c>
      <c r="K146" s="72">
        <v>6971</v>
      </c>
      <c r="L146" s="74" t="s">
        <v>49</v>
      </c>
      <c r="M146" s="70">
        <f t="shared" si="5"/>
        <v>0.69710000000000005</v>
      </c>
      <c r="N146" s="72">
        <v>8905</v>
      </c>
      <c r="O146" s="74" t="s">
        <v>49</v>
      </c>
      <c r="P146" s="71">
        <f t="shared" si="6"/>
        <v>0.89049999999999996</v>
      </c>
    </row>
    <row r="147" spans="2:16">
      <c r="B147" s="95">
        <v>180</v>
      </c>
      <c r="C147" s="74" t="s">
        <v>50</v>
      </c>
      <c r="D147" s="70">
        <f t="shared" si="10"/>
        <v>0.75630252100840334</v>
      </c>
      <c r="E147" s="97">
        <v>47.74</v>
      </c>
      <c r="F147" s="98">
        <v>0.7913</v>
      </c>
      <c r="G147" s="94">
        <f t="shared" si="8"/>
        <v>48.531300000000002</v>
      </c>
      <c r="H147" s="72">
        <v>11.93</v>
      </c>
      <c r="I147" s="74" t="s">
        <v>51</v>
      </c>
      <c r="J147" s="71">
        <f t="shared" si="12"/>
        <v>11.93</v>
      </c>
      <c r="K147" s="72">
        <v>7025</v>
      </c>
      <c r="L147" s="74" t="s">
        <v>49</v>
      </c>
      <c r="M147" s="70">
        <f t="shared" si="5"/>
        <v>0.70250000000000001</v>
      </c>
      <c r="N147" s="72">
        <v>9009</v>
      </c>
      <c r="O147" s="74" t="s">
        <v>49</v>
      </c>
      <c r="P147" s="71">
        <f t="shared" si="6"/>
        <v>0.90090000000000003</v>
      </c>
    </row>
    <row r="148" spans="2:16">
      <c r="B148" s="95">
        <v>200</v>
      </c>
      <c r="C148" s="74" t="s">
        <v>50</v>
      </c>
      <c r="D148" s="70">
        <f t="shared" si="10"/>
        <v>0.84033613445378152</v>
      </c>
      <c r="E148" s="97">
        <v>50.48</v>
      </c>
      <c r="F148" s="98">
        <v>0.72889999999999999</v>
      </c>
      <c r="G148" s="94">
        <f t="shared" si="8"/>
        <v>51.2089</v>
      </c>
      <c r="H148" s="72">
        <v>12.61</v>
      </c>
      <c r="I148" s="74" t="s">
        <v>51</v>
      </c>
      <c r="J148" s="71">
        <f t="shared" si="12"/>
        <v>12.61</v>
      </c>
      <c r="K148" s="72">
        <v>7153</v>
      </c>
      <c r="L148" s="74" t="s">
        <v>49</v>
      </c>
      <c r="M148" s="70">
        <f t="shared" ref="M148:M163" si="13">K148/1000/10</f>
        <v>0.71529999999999994</v>
      </c>
      <c r="N148" s="72">
        <v>9195</v>
      </c>
      <c r="O148" s="74" t="s">
        <v>49</v>
      </c>
      <c r="P148" s="71">
        <f t="shared" ref="P148:P153" si="14">N148/1000/10</f>
        <v>0.91949999999999998</v>
      </c>
    </row>
    <row r="149" spans="2:16">
      <c r="B149" s="95">
        <v>225</v>
      </c>
      <c r="C149" s="74" t="s">
        <v>50</v>
      </c>
      <c r="D149" s="70">
        <f t="shared" si="10"/>
        <v>0.94537815126050417</v>
      </c>
      <c r="E149" s="97">
        <v>53.46</v>
      </c>
      <c r="F149" s="98">
        <v>0.66459999999999997</v>
      </c>
      <c r="G149" s="94">
        <f t="shared" ref="G149:G212" si="15">E149+F149</f>
        <v>54.124600000000001</v>
      </c>
      <c r="H149" s="72">
        <v>13.41</v>
      </c>
      <c r="I149" s="74" t="s">
        <v>51</v>
      </c>
      <c r="J149" s="71">
        <f t="shared" si="12"/>
        <v>13.41</v>
      </c>
      <c r="K149" s="72">
        <v>7308</v>
      </c>
      <c r="L149" s="74" t="s">
        <v>49</v>
      </c>
      <c r="M149" s="70">
        <f t="shared" si="13"/>
        <v>0.73080000000000001</v>
      </c>
      <c r="N149" s="72">
        <v>9394</v>
      </c>
      <c r="O149" s="74" t="s">
        <v>49</v>
      </c>
      <c r="P149" s="71">
        <f t="shared" si="14"/>
        <v>0.93940000000000001</v>
      </c>
    </row>
    <row r="150" spans="2:16">
      <c r="B150" s="95">
        <v>250</v>
      </c>
      <c r="C150" s="74" t="s">
        <v>50</v>
      </c>
      <c r="D150" s="70">
        <f t="shared" si="10"/>
        <v>1.0504201680672269</v>
      </c>
      <c r="E150" s="97">
        <v>56.06</v>
      </c>
      <c r="F150" s="98">
        <v>0.61160000000000003</v>
      </c>
      <c r="G150" s="94">
        <f t="shared" si="15"/>
        <v>56.671600000000005</v>
      </c>
      <c r="H150" s="72">
        <v>14.18</v>
      </c>
      <c r="I150" s="74" t="s">
        <v>51</v>
      </c>
      <c r="J150" s="71">
        <f t="shared" si="12"/>
        <v>14.18</v>
      </c>
      <c r="K150" s="72">
        <v>7442</v>
      </c>
      <c r="L150" s="74" t="s">
        <v>49</v>
      </c>
      <c r="M150" s="70">
        <f t="shared" si="13"/>
        <v>0.74419999999999997</v>
      </c>
      <c r="N150" s="72">
        <v>9565</v>
      </c>
      <c r="O150" s="74" t="s">
        <v>49</v>
      </c>
      <c r="P150" s="71">
        <f t="shared" si="14"/>
        <v>0.95649999999999991</v>
      </c>
    </row>
    <row r="151" spans="2:16">
      <c r="B151" s="95">
        <v>275</v>
      </c>
      <c r="C151" s="74" t="s">
        <v>50</v>
      </c>
      <c r="D151" s="70">
        <f t="shared" ref="D151:D164" si="16">B151/$C$5</f>
        <v>1.1554621848739495</v>
      </c>
      <c r="E151" s="97">
        <v>58.35</v>
      </c>
      <c r="F151" s="98">
        <v>0.56710000000000005</v>
      </c>
      <c r="G151" s="94">
        <f t="shared" si="15"/>
        <v>58.917100000000005</v>
      </c>
      <c r="H151" s="72">
        <v>14.91</v>
      </c>
      <c r="I151" s="74" t="s">
        <v>51</v>
      </c>
      <c r="J151" s="71">
        <f t="shared" si="12"/>
        <v>14.91</v>
      </c>
      <c r="K151" s="72">
        <v>7560</v>
      </c>
      <c r="L151" s="74" t="s">
        <v>49</v>
      </c>
      <c r="M151" s="70">
        <f t="shared" si="13"/>
        <v>0.75600000000000001</v>
      </c>
      <c r="N151" s="72">
        <v>9716</v>
      </c>
      <c r="O151" s="74" t="s">
        <v>49</v>
      </c>
      <c r="P151" s="71">
        <f t="shared" si="14"/>
        <v>0.97159999999999991</v>
      </c>
    </row>
    <row r="152" spans="2:16">
      <c r="B152" s="95">
        <v>300</v>
      </c>
      <c r="C152" s="74" t="s">
        <v>50</v>
      </c>
      <c r="D152" s="70">
        <f t="shared" si="16"/>
        <v>1.2605042016806722</v>
      </c>
      <c r="E152" s="97">
        <v>60.38</v>
      </c>
      <c r="F152" s="98">
        <v>0.52910000000000001</v>
      </c>
      <c r="G152" s="94">
        <f t="shared" si="15"/>
        <v>60.909100000000002</v>
      </c>
      <c r="H152" s="72">
        <v>15.62</v>
      </c>
      <c r="I152" s="74" t="s">
        <v>51</v>
      </c>
      <c r="J152" s="71">
        <f t="shared" si="12"/>
        <v>15.62</v>
      </c>
      <c r="K152" s="72">
        <v>7667</v>
      </c>
      <c r="L152" s="74" t="s">
        <v>49</v>
      </c>
      <c r="M152" s="70">
        <f t="shared" si="13"/>
        <v>0.76669999999999994</v>
      </c>
      <c r="N152" s="72">
        <v>9850</v>
      </c>
      <c r="O152" s="74" t="s">
        <v>49</v>
      </c>
      <c r="P152" s="71">
        <f t="shared" si="14"/>
        <v>0.98499999999999999</v>
      </c>
    </row>
    <row r="153" spans="2:16">
      <c r="B153" s="95">
        <v>325</v>
      </c>
      <c r="C153" s="74" t="s">
        <v>50</v>
      </c>
      <c r="D153" s="70">
        <f t="shared" si="16"/>
        <v>1.365546218487395</v>
      </c>
      <c r="E153" s="97">
        <v>62.21</v>
      </c>
      <c r="F153" s="98">
        <v>0.49630000000000002</v>
      </c>
      <c r="G153" s="94">
        <f t="shared" si="15"/>
        <v>62.706299999999999</v>
      </c>
      <c r="H153" s="72">
        <v>16.309999999999999</v>
      </c>
      <c r="I153" s="74" t="s">
        <v>51</v>
      </c>
      <c r="J153" s="71">
        <f t="shared" si="12"/>
        <v>16.309999999999999</v>
      </c>
      <c r="K153" s="72">
        <v>7765</v>
      </c>
      <c r="L153" s="74" t="s">
        <v>49</v>
      </c>
      <c r="M153" s="70">
        <f t="shared" si="13"/>
        <v>0.77649999999999997</v>
      </c>
      <c r="N153" s="72">
        <v>9971</v>
      </c>
      <c r="O153" s="74" t="s">
        <v>49</v>
      </c>
      <c r="P153" s="71">
        <f t="shared" si="14"/>
        <v>0.99709999999999999</v>
      </c>
    </row>
    <row r="154" spans="2:16">
      <c r="B154" s="95">
        <v>350</v>
      </c>
      <c r="C154" s="74" t="s">
        <v>50</v>
      </c>
      <c r="D154" s="70">
        <f t="shared" si="16"/>
        <v>1.4705882352941178</v>
      </c>
      <c r="E154" s="97">
        <v>63.85</v>
      </c>
      <c r="F154" s="98">
        <v>0.46760000000000002</v>
      </c>
      <c r="G154" s="94">
        <f t="shared" si="15"/>
        <v>64.317599999999999</v>
      </c>
      <c r="H154" s="72">
        <v>16.97</v>
      </c>
      <c r="I154" s="74" t="s">
        <v>51</v>
      </c>
      <c r="J154" s="71">
        <f t="shared" si="12"/>
        <v>16.97</v>
      </c>
      <c r="K154" s="72">
        <v>7855</v>
      </c>
      <c r="L154" s="74" t="s">
        <v>49</v>
      </c>
      <c r="M154" s="70">
        <f t="shared" si="13"/>
        <v>0.78550000000000009</v>
      </c>
      <c r="N154" s="72">
        <v>1.01</v>
      </c>
      <c r="O154" s="73" t="s">
        <v>51</v>
      </c>
      <c r="P154" s="71">
        <f t="shared" ref="P154:P216" si="17">N154</f>
        <v>1.01</v>
      </c>
    </row>
    <row r="155" spans="2:16">
      <c r="B155" s="95">
        <v>375</v>
      </c>
      <c r="C155" s="74" t="s">
        <v>50</v>
      </c>
      <c r="D155" s="70">
        <f t="shared" si="16"/>
        <v>1.5756302521008403</v>
      </c>
      <c r="E155" s="97">
        <v>65.34</v>
      </c>
      <c r="F155" s="98">
        <v>0.44230000000000003</v>
      </c>
      <c r="G155" s="94">
        <f t="shared" si="15"/>
        <v>65.782300000000006</v>
      </c>
      <c r="H155" s="72">
        <v>17.63</v>
      </c>
      <c r="I155" s="74" t="s">
        <v>51</v>
      </c>
      <c r="J155" s="71">
        <f t="shared" si="12"/>
        <v>17.63</v>
      </c>
      <c r="K155" s="72">
        <v>7938</v>
      </c>
      <c r="L155" s="74" t="s">
        <v>49</v>
      </c>
      <c r="M155" s="70">
        <f t="shared" si="13"/>
        <v>0.79379999999999995</v>
      </c>
      <c r="N155" s="72">
        <v>1.02</v>
      </c>
      <c r="O155" s="74" t="s">
        <v>51</v>
      </c>
      <c r="P155" s="71">
        <f t="shared" si="17"/>
        <v>1.02</v>
      </c>
    </row>
    <row r="156" spans="2:16">
      <c r="B156" s="95">
        <v>400</v>
      </c>
      <c r="C156" s="74" t="s">
        <v>50</v>
      </c>
      <c r="D156" s="70">
        <f t="shared" si="16"/>
        <v>1.680672268907563</v>
      </c>
      <c r="E156" s="97">
        <v>66.7</v>
      </c>
      <c r="F156" s="98">
        <v>0.41980000000000001</v>
      </c>
      <c r="G156" s="94">
        <f t="shared" si="15"/>
        <v>67.119799999999998</v>
      </c>
      <c r="H156" s="72">
        <v>18.27</v>
      </c>
      <c r="I156" s="74" t="s">
        <v>51</v>
      </c>
      <c r="J156" s="71">
        <f t="shared" si="12"/>
        <v>18.27</v>
      </c>
      <c r="K156" s="72">
        <v>8017</v>
      </c>
      <c r="L156" s="74" t="s">
        <v>49</v>
      </c>
      <c r="M156" s="70">
        <f t="shared" si="13"/>
        <v>0.80169999999999997</v>
      </c>
      <c r="N156" s="72">
        <v>1.03</v>
      </c>
      <c r="O156" s="74" t="s">
        <v>51</v>
      </c>
      <c r="P156" s="71">
        <f t="shared" si="17"/>
        <v>1.03</v>
      </c>
    </row>
    <row r="157" spans="2:16">
      <c r="B157" s="95">
        <v>450</v>
      </c>
      <c r="C157" s="74" t="s">
        <v>50</v>
      </c>
      <c r="D157" s="70">
        <f t="shared" si="16"/>
        <v>1.8907563025210083</v>
      </c>
      <c r="E157" s="97">
        <v>69.099999999999994</v>
      </c>
      <c r="F157" s="98">
        <v>0.38150000000000001</v>
      </c>
      <c r="G157" s="94">
        <f t="shared" si="15"/>
        <v>69.481499999999997</v>
      </c>
      <c r="H157" s="72">
        <v>19.510000000000002</v>
      </c>
      <c r="I157" s="74" t="s">
        <v>51</v>
      </c>
      <c r="J157" s="71">
        <f t="shared" si="12"/>
        <v>19.510000000000002</v>
      </c>
      <c r="K157" s="72">
        <v>8254</v>
      </c>
      <c r="L157" s="74" t="s">
        <v>49</v>
      </c>
      <c r="M157" s="70">
        <f t="shared" si="13"/>
        <v>0.82539999999999991</v>
      </c>
      <c r="N157" s="72">
        <v>1.04</v>
      </c>
      <c r="O157" s="74" t="s">
        <v>51</v>
      </c>
      <c r="P157" s="71">
        <f t="shared" si="17"/>
        <v>1.04</v>
      </c>
    </row>
    <row r="158" spans="2:16">
      <c r="B158" s="95">
        <v>500</v>
      </c>
      <c r="C158" s="74" t="s">
        <v>50</v>
      </c>
      <c r="D158" s="70">
        <f t="shared" si="16"/>
        <v>2.1008403361344539</v>
      </c>
      <c r="E158" s="97">
        <v>71.319999999999993</v>
      </c>
      <c r="F158" s="98">
        <v>0.35010000000000002</v>
      </c>
      <c r="G158" s="94">
        <f t="shared" si="15"/>
        <v>71.670099999999991</v>
      </c>
      <c r="H158" s="72">
        <v>20.71</v>
      </c>
      <c r="I158" s="74" t="s">
        <v>51</v>
      </c>
      <c r="J158" s="71">
        <f t="shared" si="12"/>
        <v>20.71</v>
      </c>
      <c r="K158" s="72">
        <v>8469</v>
      </c>
      <c r="L158" s="74" t="s">
        <v>49</v>
      </c>
      <c r="M158" s="70">
        <f t="shared" si="13"/>
        <v>0.84689999999999999</v>
      </c>
      <c r="N158" s="72">
        <v>1.06</v>
      </c>
      <c r="O158" s="74" t="s">
        <v>51</v>
      </c>
      <c r="P158" s="71">
        <f t="shared" si="17"/>
        <v>1.06</v>
      </c>
    </row>
    <row r="159" spans="2:16">
      <c r="B159" s="95">
        <v>550</v>
      </c>
      <c r="C159" s="74" t="s">
        <v>50</v>
      </c>
      <c r="D159" s="70">
        <f t="shared" si="16"/>
        <v>2.3109243697478989</v>
      </c>
      <c r="E159" s="97">
        <v>73</v>
      </c>
      <c r="F159" s="98">
        <v>0.32379999999999998</v>
      </c>
      <c r="G159" s="94">
        <f t="shared" si="15"/>
        <v>73.323800000000006</v>
      </c>
      <c r="H159" s="72">
        <v>21.89</v>
      </c>
      <c r="I159" s="74" t="s">
        <v>51</v>
      </c>
      <c r="J159" s="71">
        <f t="shared" si="12"/>
        <v>21.89</v>
      </c>
      <c r="K159" s="72">
        <v>8665</v>
      </c>
      <c r="L159" s="74" t="s">
        <v>49</v>
      </c>
      <c r="M159" s="70">
        <f t="shared" si="13"/>
        <v>0.86649999999999994</v>
      </c>
      <c r="N159" s="72">
        <v>1.07</v>
      </c>
      <c r="O159" s="74" t="s">
        <v>51</v>
      </c>
      <c r="P159" s="71">
        <f t="shared" si="17"/>
        <v>1.07</v>
      </c>
    </row>
    <row r="160" spans="2:16">
      <c r="B160" s="95">
        <v>600</v>
      </c>
      <c r="C160" s="74" t="s">
        <v>50</v>
      </c>
      <c r="D160" s="70">
        <f t="shared" si="16"/>
        <v>2.5210084033613445</v>
      </c>
      <c r="E160" s="97">
        <v>74.28</v>
      </c>
      <c r="F160" s="98">
        <v>0.3014</v>
      </c>
      <c r="G160" s="94">
        <f t="shared" si="15"/>
        <v>74.581400000000002</v>
      </c>
      <c r="H160" s="72">
        <v>23.03</v>
      </c>
      <c r="I160" s="74" t="s">
        <v>51</v>
      </c>
      <c r="J160" s="71">
        <f t="shared" si="12"/>
        <v>23.03</v>
      </c>
      <c r="K160" s="72">
        <v>8848</v>
      </c>
      <c r="L160" s="74" t="s">
        <v>49</v>
      </c>
      <c r="M160" s="70">
        <f t="shared" si="13"/>
        <v>0.88480000000000003</v>
      </c>
      <c r="N160" s="72">
        <v>1.0900000000000001</v>
      </c>
      <c r="O160" s="74" t="s">
        <v>51</v>
      </c>
      <c r="P160" s="71">
        <f t="shared" si="17"/>
        <v>1.0900000000000001</v>
      </c>
    </row>
    <row r="161" spans="2:16">
      <c r="B161" s="95">
        <v>650</v>
      </c>
      <c r="C161" s="74" t="s">
        <v>50</v>
      </c>
      <c r="D161" s="70">
        <f t="shared" si="16"/>
        <v>2.73109243697479</v>
      </c>
      <c r="E161" s="97">
        <v>75.569999999999993</v>
      </c>
      <c r="F161" s="98">
        <v>0.28220000000000001</v>
      </c>
      <c r="G161" s="94">
        <f t="shared" si="15"/>
        <v>75.852199999999996</v>
      </c>
      <c r="H161" s="72">
        <v>24.17</v>
      </c>
      <c r="I161" s="74" t="s">
        <v>51</v>
      </c>
      <c r="J161" s="71">
        <f t="shared" si="12"/>
        <v>24.17</v>
      </c>
      <c r="K161" s="72">
        <v>9020</v>
      </c>
      <c r="L161" s="74" t="s">
        <v>49</v>
      </c>
      <c r="M161" s="70">
        <f t="shared" si="13"/>
        <v>0.90199999999999991</v>
      </c>
      <c r="N161" s="72">
        <v>1.1000000000000001</v>
      </c>
      <c r="O161" s="74" t="s">
        <v>51</v>
      </c>
      <c r="P161" s="71">
        <f t="shared" si="17"/>
        <v>1.1000000000000001</v>
      </c>
    </row>
    <row r="162" spans="2:16">
      <c r="B162" s="95">
        <v>700</v>
      </c>
      <c r="C162" s="74" t="s">
        <v>50</v>
      </c>
      <c r="D162" s="70">
        <f t="shared" si="16"/>
        <v>2.9411764705882355</v>
      </c>
      <c r="E162" s="97">
        <v>76.680000000000007</v>
      </c>
      <c r="F162" s="98">
        <v>0.26540000000000002</v>
      </c>
      <c r="G162" s="94">
        <f t="shared" si="15"/>
        <v>76.945400000000006</v>
      </c>
      <c r="H162" s="72">
        <v>25.28</v>
      </c>
      <c r="I162" s="74" t="s">
        <v>51</v>
      </c>
      <c r="J162" s="71">
        <f t="shared" si="12"/>
        <v>25.28</v>
      </c>
      <c r="K162" s="72">
        <v>9182</v>
      </c>
      <c r="L162" s="74" t="s">
        <v>49</v>
      </c>
      <c r="M162" s="70">
        <f t="shared" si="13"/>
        <v>0.91820000000000002</v>
      </c>
      <c r="N162" s="72">
        <v>1.1100000000000001</v>
      </c>
      <c r="O162" s="74" t="s">
        <v>51</v>
      </c>
      <c r="P162" s="71">
        <f t="shared" si="17"/>
        <v>1.1100000000000001</v>
      </c>
    </row>
    <row r="163" spans="2:16">
      <c r="B163" s="95">
        <v>800</v>
      </c>
      <c r="C163" s="74" t="s">
        <v>50</v>
      </c>
      <c r="D163" s="70">
        <f t="shared" si="16"/>
        <v>3.3613445378151261</v>
      </c>
      <c r="E163" s="97">
        <v>78.5</v>
      </c>
      <c r="F163" s="98">
        <v>0.23749999999999999</v>
      </c>
      <c r="G163" s="94">
        <f t="shared" si="15"/>
        <v>78.737499999999997</v>
      </c>
      <c r="H163" s="72">
        <v>27.46</v>
      </c>
      <c r="I163" s="74" t="s">
        <v>51</v>
      </c>
      <c r="J163" s="71">
        <f t="shared" si="12"/>
        <v>27.46</v>
      </c>
      <c r="K163" s="72">
        <v>9733</v>
      </c>
      <c r="L163" s="74" t="s">
        <v>49</v>
      </c>
      <c r="M163" s="70">
        <f t="shared" si="13"/>
        <v>0.97330000000000005</v>
      </c>
      <c r="N163" s="72">
        <v>1.1299999999999999</v>
      </c>
      <c r="O163" s="74" t="s">
        <v>51</v>
      </c>
      <c r="P163" s="71">
        <f t="shared" si="17"/>
        <v>1.1299999999999999</v>
      </c>
    </row>
    <row r="164" spans="2:16">
      <c r="B164" s="95">
        <v>900</v>
      </c>
      <c r="C164" s="74" t="s">
        <v>50</v>
      </c>
      <c r="D164" s="70">
        <f t="shared" si="16"/>
        <v>3.7815126050420167</v>
      </c>
      <c r="E164" s="97">
        <v>79.88</v>
      </c>
      <c r="F164" s="98">
        <v>0.21529999999999999</v>
      </c>
      <c r="G164" s="94">
        <f t="shared" si="15"/>
        <v>80.095299999999995</v>
      </c>
      <c r="H164" s="72">
        <v>29.6</v>
      </c>
      <c r="I164" s="74" t="s">
        <v>51</v>
      </c>
      <c r="J164" s="71">
        <f t="shared" si="12"/>
        <v>29.6</v>
      </c>
      <c r="K164" s="72">
        <v>1.02</v>
      </c>
      <c r="L164" s="73" t="s">
        <v>51</v>
      </c>
      <c r="M164" s="71">
        <f t="shared" ref="M164:M172" si="18">K164</f>
        <v>1.02</v>
      </c>
      <c r="N164" s="72">
        <v>1.1399999999999999</v>
      </c>
      <c r="O164" s="74" t="s">
        <v>51</v>
      </c>
      <c r="P164" s="71">
        <f t="shared" si="17"/>
        <v>1.1399999999999999</v>
      </c>
    </row>
    <row r="165" spans="2:16">
      <c r="B165" s="95">
        <v>1</v>
      </c>
      <c r="C165" s="73" t="s">
        <v>52</v>
      </c>
      <c r="D165" s="70">
        <f t="shared" ref="D165:D228" si="19">B165*1000/$C$5</f>
        <v>4.2016806722689077</v>
      </c>
      <c r="E165" s="97">
        <v>80.94</v>
      </c>
      <c r="F165" s="98">
        <v>0.1971</v>
      </c>
      <c r="G165" s="94">
        <f t="shared" si="15"/>
        <v>81.137100000000004</v>
      </c>
      <c r="H165" s="72">
        <v>31.71</v>
      </c>
      <c r="I165" s="74" t="s">
        <v>51</v>
      </c>
      <c r="J165" s="71">
        <f t="shared" si="12"/>
        <v>31.71</v>
      </c>
      <c r="K165" s="72">
        <v>1.07</v>
      </c>
      <c r="L165" s="74" t="s">
        <v>51</v>
      </c>
      <c r="M165" s="71">
        <f t="shared" si="18"/>
        <v>1.07</v>
      </c>
      <c r="N165" s="72">
        <v>1.1599999999999999</v>
      </c>
      <c r="O165" s="74" t="s">
        <v>51</v>
      </c>
      <c r="P165" s="71">
        <f t="shared" si="17"/>
        <v>1.1599999999999999</v>
      </c>
    </row>
    <row r="166" spans="2:16">
      <c r="B166" s="95">
        <v>1.1000000000000001</v>
      </c>
      <c r="C166" s="74" t="s">
        <v>52</v>
      </c>
      <c r="D166" s="70">
        <f t="shared" si="19"/>
        <v>4.6218487394957979</v>
      </c>
      <c r="E166" s="97">
        <v>81.73</v>
      </c>
      <c r="F166" s="98">
        <v>0.182</v>
      </c>
      <c r="G166" s="94">
        <f t="shared" si="15"/>
        <v>81.912000000000006</v>
      </c>
      <c r="H166" s="72">
        <v>33.799999999999997</v>
      </c>
      <c r="I166" s="74" t="s">
        <v>51</v>
      </c>
      <c r="J166" s="71">
        <f t="shared" si="12"/>
        <v>33.799999999999997</v>
      </c>
      <c r="K166" s="72">
        <v>1.1100000000000001</v>
      </c>
      <c r="L166" s="74" t="s">
        <v>51</v>
      </c>
      <c r="M166" s="71">
        <f t="shared" si="18"/>
        <v>1.1100000000000001</v>
      </c>
      <c r="N166" s="72">
        <v>1.17</v>
      </c>
      <c r="O166" s="74" t="s">
        <v>51</v>
      </c>
      <c r="P166" s="71">
        <f t="shared" si="17"/>
        <v>1.17</v>
      </c>
    </row>
    <row r="167" spans="2:16">
      <c r="B167" s="95">
        <v>1.2</v>
      </c>
      <c r="C167" s="74" t="s">
        <v>52</v>
      </c>
      <c r="D167" s="70">
        <f t="shared" si="19"/>
        <v>5.0420168067226889</v>
      </c>
      <c r="E167" s="97">
        <v>82.31</v>
      </c>
      <c r="F167" s="98">
        <v>0.1691</v>
      </c>
      <c r="G167" s="94">
        <f t="shared" si="15"/>
        <v>82.479100000000003</v>
      </c>
      <c r="H167" s="72">
        <v>35.869999999999997</v>
      </c>
      <c r="I167" s="74" t="s">
        <v>51</v>
      </c>
      <c r="J167" s="71">
        <f t="shared" si="12"/>
        <v>35.869999999999997</v>
      </c>
      <c r="K167" s="72">
        <v>1.1499999999999999</v>
      </c>
      <c r="L167" s="74" t="s">
        <v>51</v>
      </c>
      <c r="M167" s="71">
        <f t="shared" si="18"/>
        <v>1.1499999999999999</v>
      </c>
      <c r="N167" s="72">
        <v>1.19</v>
      </c>
      <c r="O167" s="74" t="s">
        <v>51</v>
      </c>
      <c r="P167" s="71">
        <f t="shared" si="17"/>
        <v>1.19</v>
      </c>
    </row>
    <row r="168" spans="2:16">
      <c r="B168" s="95">
        <v>1.3</v>
      </c>
      <c r="C168" s="74" t="s">
        <v>52</v>
      </c>
      <c r="D168" s="70">
        <f t="shared" si="19"/>
        <v>5.46218487394958</v>
      </c>
      <c r="E168" s="97">
        <v>82.72</v>
      </c>
      <c r="F168" s="98">
        <v>0.15809999999999999</v>
      </c>
      <c r="G168" s="94">
        <f t="shared" si="15"/>
        <v>82.878100000000003</v>
      </c>
      <c r="H168" s="72">
        <v>37.93</v>
      </c>
      <c r="I168" s="74" t="s">
        <v>51</v>
      </c>
      <c r="J168" s="71">
        <f t="shared" si="12"/>
        <v>37.93</v>
      </c>
      <c r="K168" s="72">
        <v>1.19</v>
      </c>
      <c r="L168" s="74" t="s">
        <v>51</v>
      </c>
      <c r="M168" s="71">
        <f t="shared" si="18"/>
        <v>1.19</v>
      </c>
      <c r="N168" s="72">
        <v>1.2</v>
      </c>
      <c r="O168" s="74" t="s">
        <v>51</v>
      </c>
      <c r="P168" s="71">
        <f t="shared" si="17"/>
        <v>1.2</v>
      </c>
    </row>
    <row r="169" spans="2:16">
      <c r="B169" s="95">
        <v>1.4</v>
      </c>
      <c r="C169" s="74" t="s">
        <v>52</v>
      </c>
      <c r="D169" s="70">
        <f t="shared" si="19"/>
        <v>5.882352941176471</v>
      </c>
      <c r="E169" s="97">
        <v>82.99</v>
      </c>
      <c r="F169" s="98">
        <v>0.14849999999999999</v>
      </c>
      <c r="G169" s="94">
        <f t="shared" si="15"/>
        <v>83.138499999999993</v>
      </c>
      <c r="H169" s="72">
        <v>39.979999999999997</v>
      </c>
      <c r="I169" s="74" t="s">
        <v>51</v>
      </c>
      <c r="J169" s="71">
        <f t="shared" si="12"/>
        <v>39.979999999999997</v>
      </c>
      <c r="K169" s="72">
        <v>1.23</v>
      </c>
      <c r="L169" s="74" t="s">
        <v>51</v>
      </c>
      <c r="M169" s="71">
        <f t="shared" si="18"/>
        <v>1.23</v>
      </c>
      <c r="N169" s="72">
        <v>1.21</v>
      </c>
      <c r="O169" s="74" t="s">
        <v>51</v>
      </c>
      <c r="P169" s="71">
        <f t="shared" si="17"/>
        <v>1.21</v>
      </c>
    </row>
    <row r="170" spans="2:16">
      <c r="B170" s="95">
        <v>1.5</v>
      </c>
      <c r="C170" s="74" t="s">
        <v>52</v>
      </c>
      <c r="D170" s="70">
        <f t="shared" si="19"/>
        <v>6.3025210084033612</v>
      </c>
      <c r="E170" s="97">
        <v>83.15</v>
      </c>
      <c r="F170" s="98">
        <v>0.14000000000000001</v>
      </c>
      <c r="G170" s="94">
        <f t="shared" si="15"/>
        <v>83.29</v>
      </c>
      <c r="H170" s="72">
        <v>42.02</v>
      </c>
      <c r="I170" s="74" t="s">
        <v>51</v>
      </c>
      <c r="J170" s="71">
        <f t="shared" si="12"/>
        <v>42.02</v>
      </c>
      <c r="K170" s="72">
        <v>1.26</v>
      </c>
      <c r="L170" s="74" t="s">
        <v>51</v>
      </c>
      <c r="M170" s="71">
        <f t="shared" si="18"/>
        <v>1.26</v>
      </c>
      <c r="N170" s="72">
        <v>1.22</v>
      </c>
      <c r="O170" s="74" t="s">
        <v>51</v>
      </c>
      <c r="P170" s="71">
        <f t="shared" si="17"/>
        <v>1.22</v>
      </c>
    </row>
    <row r="171" spans="2:16">
      <c r="B171" s="95">
        <v>1.6</v>
      </c>
      <c r="C171" s="74" t="s">
        <v>52</v>
      </c>
      <c r="D171" s="70">
        <f t="shared" si="19"/>
        <v>6.7226890756302522</v>
      </c>
      <c r="E171" s="97">
        <v>83.21</v>
      </c>
      <c r="F171" s="98">
        <v>0.1326</v>
      </c>
      <c r="G171" s="94">
        <f t="shared" si="15"/>
        <v>83.34259999999999</v>
      </c>
      <c r="H171" s="72">
        <v>44.07</v>
      </c>
      <c r="I171" s="74" t="s">
        <v>51</v>
      </c>
      <c r="J171" s="71">
        <f t="shared" si="12"/>
        <v>44.07</v>
      </c>
      <c r="K171" s="72">
        <v>1.3</v>
      </c>
      <c r="L171" s="74" t="s">
        <v>51</v>
      </c>
      <c r="M171" s="71">
        <f t="shared" si="18"/>
        <v>1.3</v>
      </c>
      <c r="N171" s="72">
        <v>1.24</v>
      </c>
      <c r="O171" s="74" t="s">
        <v>51</v>
      </c>
      <c r="P171" s="71">
        <f t="shared" si="17"/>
        <v>1.24</v>
      </c>
    </row>
    <row r="172" spans="2:16">
      <c r="B172" s="95">
        <v>1.7</v>
      </c>
      <c r="C172" s="74" t="s">
        <v>52</v>
      </c>
      <c r="D172" s="70">
        <f t="shared" si="19"/>
        <v>7.1428571428571432</v>
      </c>
      <c r="E172" s="97">
        <v>83.18</v>
      </c>
      <c r="F172" s="98">
        <v>0.12590000000000001</v>
      </c>
      <c r="G172" s="94">
        <f t="shared" si="15"/>
        <v>83.305900000000008</v>
      </c>
      <c r="H172" s="72">
        <v>46.11</v>
      </c>
      <c r="I172" s="74" t="s">
        <v>51</v>
      </c>
      <c r="J172" s="71">
        <f t="shared" si="12"/>
        <v>46.11</v>
      </c>
      <c r="K172" s="72">
        <v>1.33</v>
      </c>
      <c r="L172" s="74" t="s">
        <v>51</v>
      </c>
      <c r="M172" s="71">
        <f t="shared" si="18"/>
        <v>1.33</v>
      </c>
      <c r="N172" s="72">
        <v>1.25</v>
      </c>
      <c r="O172" s="74" t="s">
        <v>51</v>
      </c>
      <c r="P172" s="71">
        <f t="shared" si="17"/>
        <v>1.25</v>
      </c>
    </row>
    <row r="173" spans="2:16">
      <c r="B173" s="95">
        <v>1.8</v>
      </c>
      <c r="C173" s="74" t="s">
        <v>52</v>
      </c>
      <c r="D173" s="70">
        <f t="shared" si="19"/>
        <v>7.5630252100840334</v>
      </c>
      <c r="E173" s="97">
        <v>83.09</v>
      </c>
      <c r="F173" s="98">
        <v>0.11990000000000001</v>
      </c>
      <c r="G173" s="94">
        <f t="shared" si="15"/>
        <v>83.209900000000005</v>
      </c>
      <c r="H173" s="72">
        <v>48.15</v>
      </c>
      <c r="I173" s="74" t="s">
        <v>51</v>
      </c>
      <c r="J173" s="71">
        <f t="shared" si="12"/>
        <v>48.15</v>
      </c>
      <c r="K173" s="72">
        <v>1.37</v>
      </c>
      <c r="L173" s="74" t="s">
        <v>51</v>
      </c>
      <c r="M173" s="71">
        <f t="shared" ref="M173:M228" si="20">K173</f>
        <v>1.37</v>
      </c>
      <c r="N173" s="72">
        <v>1.26</v>
      </c>
      <c r="O173" s="74" t="s">
        <v>51</v>
      </c>
      <c r="P173" s="71">
        <f t="shared" si="17"/>
        <v>1.26</v>
      </c>
    </row>
    <row r="174" spans="2:16">
      <c r="B174" s="95">
        <v>2</v>
      </c>
      <c r="C174" s="74" t="s">
        <v>52</v>
      </c>
      <c r="D174" s="70">
        <f t="shared" si="19"/>
        <v>8.4033613445378155</v>
      </c>
      <c r="E174" s="97">
        <v>82.73</v>
      </c>
      <c r="F174" s="98">
        <v>0.1096</v>
      </c>
      <c r="G174" s="94">
        <f t="shared" si="15"/>
        <v>82.839600000000004</v>
      </c>
      <c r="H174" s="72">
        <v>52.25</v>
      </c>
      <c r="I174" s="74" t="s">
        <v>51</v>
      </c>
      <c r="J174" s="71">
        <f t="shared" si="12"/>
        <v>52.25</v>
      </c>
      <c r="K174" s="72">
        <v>1.49</v>
      </c>
      <c r="L174" s="74" t="s">
        <v>51</v>
      </c>
      <c r="M174" s="71">
        <f t="shared" si="20"/>
        <v>1.49</v>
      </c>
      <c r="N174" s="72">
        <v>1.28</v>
      </c>
      <c r="O174" s="74" t="s">
        <v>51</v>
      </c>
      <c r="P174" s="71">
        <f t="shared" si="17"/>
        <v>1.28</v>
      </c>
    </row>
    <row r="175" spans="2:16">
      <c r="B175" s="95">
        <v>2.25</v>
      </c>
      <c r="C175" s="74" t="s">
        <v>52</v>
      </c>
      <c r="D175" s="70">
        <f t="shared" si="19"/>
        <v>9.4537815126050422</v>
      </c>
      <c r="E175" s="97">
        <v>82.04</v>
      </c>
      <c r="F175" s="98">
        <v>9.9089999999999998E-2</v>
      </c>
      <c r="G175" s="94">
        <f t="shared" si="15"/>
        <v>82.13909000000001</v>
      </c>
      <c r="H175" s="72">
        <v>57.41</v>
      </c>
      <c r="I175" s="74" t="s">
        <v>51</v>
      </c>
      <c r="J175" s="71">
        <f t="shared" si="12"/>
        <v>57.41</v>
      </c>
      <c r="K175" s="72">
        <v>1.66</v>
      </c>
      <c r="L175" s="74" t="s">
        <v>51</v>
      </c>
      <c r="M175" s="71">
        <f t="shared" si="20"/>
        <v>1.66</v>
      </c>
      <c r="N175" s="72">
        <v>1.3</v>
      </c>
      <c r="O175" s="74" t="s">
        <v>51</v>
      </c>
      <c r="P175" s="71">
        <f t="shared" si="17"/>
        <v>1.3</v>
      </c>
    </row>
    <row r="176" spans="2:16">
      <c r="B176" s="95">
        <v>2.5</v>
      </c>
      <c r="C176" s="74" t="s">
        <v>52</v>
      </c>
      <c r="D176" s="70">
        <f t="shared" si="19"/>
        <v>10.504201680672269</v>
      </c>
      <c r="E176" s="97">
        <v>81.16</v>
      </c>
      <c r="F176" s="98">
        <v>9.0520000000000003E-2</v>
      </c>
      <c r="G176" s="94">
        <f t="shared" si="15"/>
        <v>81.250519999999995</v>
      </c>
      <c r="H176" s="72">
        <v>62.62</v>
      </c>
      <c r="I176" s="74" t="s">
        <v>51</v>
      </c>
      <c r="J176" s="71">
        <f t="shared" si="12"/>
        <v>62.62</v>
      </c>
      <c r="K176" s="72">
        <v>1.82</v>
      </c>
      <c r="L176" s="74" t="s">
        <v>51</v>
      </c>
      <c r="M176" s="71">
        <f t="shared" si="20"/>
        <v>1.82</v>
      </c>
      <c r="N176" s="72">
        <v>1.33</v>
      </c>
      <c r="O176" s="74" t="s">
        <v>51</v>
      </c>
      <c r="P176" s="71">
        <f t="shared" si="17"/>
        <v>1.33</v>
      </c>
    </row>
    <row r="177" spans="1:16">
      <c r="A177" s="4"/>
      <c r="B177" s="95">
        <v>2.75</v>
      </c>
      <c r="C177" s="74" t="s">
        <v>52</v>
      </c>
      <c r="D177" s="70">
        <f t="shared" si="19"/>
        <v>11.554621848739496</v>
      </c>
      <c r="E177" s="97">
        <v>80.13</v>
      </c>
      <c r="F177" s="98">
        <v>8.3390000000000006E-2</v>
      </c>
      <c r="G177" s="94">
        <f t="shared" si="15"/>
        <v>80.21338999999999</v>
      </c>
      <c r="H177" s="72">
        <v>67.89</v>
      </c>
      <c r="I177" s="74" t="s">
        <v>51</v>
      </c>
      <c r="J177" s="71">
        <f t="shared" si="12"/>
        <v>67.89</v>
      </c>
      <c r="K177" s="72">
        <v>1.97</v>
      </c>
      <c r="L177" s="74" t="s">
        <v>51</v>
      </c>
      <c r="M177" s="71">
        <f t="shared" si="20"/>
        <v>1.97</v>
      </c>
      <c r="N177" s="72">
        <v>1.35</v>
      </c>
      <c r="O177" s="74" t="s">
        <v>51</v>
      </c>
      <c r="P177" s="71">
        <f t="shared" si="17"/>
        <v>1.35</v>
      </c>
    </row>
    <row r="178" spans="1:16">
      <c r="B178" s="72">
        <v>3</v>
      </c>
      <c r="C178" s="74" t="s">
        <v>52</v>
      </c>
      <c r="D178" s="70">
        <f t="shared" si="19"/>
        <v>12.605042016806722</v>
      </c>
      <c r="E178" s="97">
        <v>79.02</v>
      </c>
      <c r="F178" s="98">
        <v>7.7359999999999998E-2</v>
      </c>
      <c r="G178" s="94">
        <f t="shared" si="15"/>
        <v>79.097359999999995</v>
      </c>
      <c r="H178" s="72">
        <v>73.23</v>
      </c>
      <c r="I178" s="74" t="s">
        <v>51</v>
      </c>
      <c r="J178" s="71">
        <f t="shared" si="12"/>
        <v>73.23</v>
      </c>
      <c r="K178" s="72">
        <v>2.11</v>
      </c>
      <c r="L178" s="74" t="s">
        <v>51</v>
      </c>
      <c r="M178" s="71">
        <f t="shared" si="20"/>
        <v>2.11</v>
      </c>
      <c r="N178" s="72">
        <v>1.37</v>
      </c>
      <c r="O178" s="74" t="s">
        <v>51</v>
      </c>
      <c r="P178" s="71">
        <f t="shared" si="17"/>
        <v>1.37</v>
      </c>
    </row>
    <row r="179" spans="1:16">
      <c r="B179" s="95">
        <v>3.25</v>
      </c>
      <c r="C179" s="96" t="s">
        <v>52</v>
      </c>
      <c r="D179" s="70">
        <f t="shared" si="19"/>
        <v>13.655462184873949</v>
      </c>
      <c r="E179" s="97">
        <v>77.84</v>
      </c>
      <c r="F179" s="98">
        <v>7.2190000000000004E-2</v>
      </c>
      <c r="G179" s="94">
        <f t="shared" si="15"/>
        <v>77.91219000000001</v>
      </c>
      <c r="H179" s="72">
        <v>78.650000000000006</v>
      </c>
      <c r="I179" s="74" t="s">
        <v>51</v>
      </c>
      <c r="J179" s="71">
        <f t="shared" si="12"/>
        <v>78.650000000000006</v>
      </c>
      <c r="K179" s="72">
        <v>2.25</v>
      </c>
      <c r="L179" s="74" t="s">
        <v>51</v>
      </c>
      <c r="M179" s="71">
        <f t="shared" si="20"/>
        <v>2.25</v>
      </c>
      <c r="N179" s="72">
        <v>1.4</v>
      </c>
      <c r="O179" s="74" t="s">
        <v>51</v>
      </c>
      <c r="P179" s="71">
        <f t="shared" si="17"/>
        <v>1.4</v>
      </c>
    </row>
    <row r="180" spans="1:16">
      <c r="B180" s="95">
        <v>3.5</v>
      </c>
      <c r="C180" s="96" t="s">
        <v>52</v>
      </c>
      <c r="D180" s="70">
        <f t="shared" si="19"/>
        <v>14.705882352941176</v>
      </c>
      <c r="E180" s="97">
        <v>76.64</v>
      </c>
      <c r="F180" s="98">
        <v>6.7710000000000006E-2</v>
      </c>
      <c r="G180" s="94">
        <f t="shared" si="15"/>
        <v>76.707710000000006</v>
      </c>
      <c r="H180" s="72">
        <v>84.16</v>
      </c>
      <c r="I180" s="74" t="s">
        <v>51</v>
      </c>
      <c r="J180" s="71">
        <f t="shared" si="12"/>
        <v>84.16</v>
      </c>
      <c r="K180" s="72">
        <v>2.38</v>
      </c>
      <c r="L180" s="74" t="s">
        <v>51</v>
      </c>
      <c r="M180" s="71">
        <f t="shared" si="20"/>
        <v>2.38</v>
      </c>
      <c r="N180" s="72">
        <v>1.42</v>
      </c>
      <c r="O180" s="74" t="s">
        <v>51</v>
      </c>
      <c r="P180" s="71">
        <f t="shared" si="17"/>
        <v>1.42</v>
      </c>
    </row>
    <row r="181" spans="1:16">
      <c r="B181" s="95">
        <v>3.75</v>
      </c>
      <c r="C181" s="96" t="s">
        <v>52</v>
      </c>
      <c r="D181" s="70">
        <f t="shared" si="19"/>
        <v>15.756302521008404</v>
      </c>
      <c r="E181" s="97">
        <v>75.41</v>
      </c>
      <c r="F181" s="98">
        <v>6.3780000000000003E-2</v>
      </c>
      <c r="G181" s="94">
        <f t="shared" si="15"/>
        <v>75.473779999999991</v>
      </c>
      <c r="H181" s="72">
        <v>89.75</v>
      </c>
      <c r="I181" s="74" t="s">
        <v>51</v>
      </c>
      <c r="J181" s="71">
        <f t="shared" si="12"/>
        <v>89.75</v>
      </c>
      <c r="K181" s="72">
        <v>2.5099999999999998</v>
      </c>
      <c r="L181" s="74" t="s">
        <v>51</v>
      </c>
      <c r="M181" s="71">
        <f t="shared" si="20"/>
        <v>2.5099999999999998</v>
      </c>
      <c r="N181" s="72">
        <v>1.44</v>
      </c>
      <c r="O181" s="74" t="s">
        <v>51</v>
      </c>
      <c r="P181" s="71">
        <f t="shared" si="17"/>
        <v>1.44</v>
      </c>
    </row>
    <row r="182" spans="1:16">
      <c r="B182" s="95">
        <v>4</v>
      </c>
      <c r="C182" s="96" t="s">
        <v>52</v>
      </c>
      <c r="D182" s="70">
        <f t="shared" si="19"/>
        <v>16.806722689075631</v>
      </c>
      <c r="E182" s="97">
        <v>74.19</v>
      </c>
      <c r="F182" s="98">
        <v>6.0299999999999999E-2</v>
      </c>
      <c r="G182" s="94">
        <f t="shared" si="15"/>
        <v>74.250299999999996</v>
      </c>
      <c r="H182" s="72">
        <v>95.44</v>
      </c>
      <c r="I182" s="74" t="s">
        <v>51</v>
      </c>
      <c r="J182" s="71">
        <f t="shared" si="12"/>
        <v>95.44</v>
      </c>
      <c r="K182" s="72">
        <v>2.64</v>
      </c>
      <c r="L182" s="74" t="s">
        <v>51</v>
      </c>
      <c r="M182" s="71">
        <f t="shared" si="20"/>
        <v>2.64</v>
      </c>
      <c r="N182" s="72">
        <v>1.46</v>
      </c>
      <c r="O182" s="74" t="s">
        <v>51</v>
      </c>
      <c r="P182" s="71">
        <f t="shared" si="17"/>
        <v>1.46</v>
      </c>
    </row>
    <row r="183" spans="1:16">
      <c r="B183" s="95">
        <v>4.5</v>
      </c>
      <c r="C183" s="96" t="s">
        <v>52</v>
      </c>
      <c r="D183" s="70">
        <f t="shared" si="19"/>
        <v>18.907563025210084</v>
      </c>
      <c r="E183" s="97">
        <v>71.81</v>
      </c>
      <c r="F183" s="98">
        <v>5.4429999999999999E-2</v>
      </c>
      <c r="G183" s="94">
        <f t="shared" si="15"/>
        <v>71.864429999999999</v>
      </c>
      <c r="H183" s="72">
        <v>107.09</v>
      </c>
      <c r="I183" s="74" t="s">
        <v>51</v>
      </c>
      <c r="J183" s="71">
        <f t="shared" si="12"/>
        <v>107.09</v>
      </c>
      <c r="K183" s="72">
        <v>3.12</v>
      </c>
      <c r="L183" s="74" t="s">
        <v>51</v>
      </c>
      <c r="M183" s="71">
        <f t="shared" si="20"/>
        <v>3.12</v>
      </c>
      <c r="N183" s="72">
        <v>1.51</v>
      </c>
      <c r="O183" s="74" t="s">
        <v>51</v>
      </c>
      <c r="P183" s="71">
        <f t="shared" si="17"/>
        <v>1.51</v>
      </c>
    </row>
    <row r="184" spans="1:16">
      <c r="B184" s="95">
        <v>5</v>
      </c>
      <c r="C184" s="96" t="s">
        <v>52</v>
      </c>
      <c r="D184" s="70">
        <f t="shared" si="19"/>
        <v>21.008403361344538</v>
      </c>
      <c r="E184" s="97">
        <v>69.58</v>
      </c>
      <c r="F184" s="98">
        <v>4.9660000000000003E-2</v>
      </c>
      <c r="G184" s="94">
        <f t="shared" si="15"/>
        <v>69.629660000000001</v>
      </c>
      <c r="H184" s="72">
        <v>119.12</v>
      </c>
      <c r="I184" s="74" t="s">
        <v>51</v>
      </c>
      <c r="J184" s="71">
        <f t="shared" ref="J184:J202" si="21">H184</f>
        <v>119.12</v>
      </c>
      <c r="K184" s="72">
        <v>3.56</v>
      </c>
      <c r="L184" s="74" t="s">
        <v>51</v>
      </c>
      <c r="M184" s="71">
        <f t="shared" si="20"/>
        <v>3.56</v>
      </c>
      <c r="N184" s="72">
        <v>1.55</v>
      </c>
      <c r="O184" s="74" t="s">
        <v>51</v>
      </c>
      <c r="P184" s="71">
        <f t="shared" si="17"/>
        <v>1.55</v>
      </c>
    </row>
    <row r="185" spans="1:16">
      <c r="B185" s="95">
        <v>5.5</v>
      </c>
      <c r="C185" s="96" t="s">
        <v>52</v>
      </c>
      <c r="D185" s="70">
        <f t="shared" si="19"/>
        <v>23.109243697478991</v>
      </c>
      <c r="E185" s="97">
        <v>67.540000000000006</v>
      </c>
      <c r="F185" s="98">
        <v>4.5690000000000001E-2</v>
      </c>
      <c r="G185" s="94">
        <f t="shared" si="15"/>
        <v>67.58569</v>
      </c>
      <c r="H185" s="72">
        <v>131.53</v>
      </c>
      <c r="I185" s="74" t="s">
        <v>51</v>
      </c>
      <c r="J185" s="71">
        <f t="shared" si="21"/>
        <v>131.53</v>
      </c>
      <c r="K185" s="72">
        <v>3.97</v>
      </c>
      <c r="L185" s="74" t="s">
        <v>51</v>
      </c>
      <c r="M185" s="71">
        <f t="shared" si="20"/>
        <v>3.97</v>
      </c>
      <c r="N185" s="72">
        <v>1.6</v>
      </c>
      <c r="O185" s="74" t="s">
        <v>51</v>
      </c>
      <c r="P185" s="71">
        <f t="shared" si="17"/>
        <v>1.6</v>
      </c>
    </row>
    <row r="186" spans="1:16">
      <c r="B186" s="95">
        <v>6</v>
      </c>
      <c r="C186" s="96" t="s">
        <v>52</v>
      </c>
      <c r="D186" s="70">
        <f t="shared" si="19"/>
        <v>25.210084033613445</v>
      </c>
      <c r="E186" s="97">
        <v>65.73</v>
      </c>
      <c r="F186" s="98">
        <v>4.2340000000000003E-2</v>
      </c>
      <c r="G186" s="94">
        <f t="shared" si="15"/>
        <v>65.77234</v>
      </c>
      <c r="H186" s="72">
        <v>144.30000000000001</v>
      </c>
      <c r="I186" s="74" t="s">
        <v>51</v>
      </c>
      <c r="J186" s="71">
        <f t="shared" si="21"/>
        <v>144.30000000000001</v>
      </c>
      <c r="K186" s="72">
        <v>4.3600000000000003</v>
      </c>
      <c r="L186" s="74" t="s">
        <v>51</v>
      </c>
      <c r="M186" s="71">
        <f t="shared" si="20"/>
        <v>4.3600000000000003</v>
      </c>
      <c r="N186" s="72">
        <v>1.65</v>
      </c>
      <c r="O186" s="74" t="s">
        <v>51</v>
      </c>
      <c r="P186" s="71">
        <f t="shared" si="17"/>
        <v>1.65</v>
      </c>
    </row>
    <row r="187" spans="1:16">
      <c r="B187" s="95">
        <v>6.5</v>
      </c>
      <c r="C187" s="96" t="s">
        <v>52</v>
      </c>
      <c r="D187" s="70">
        <f t="shared" si="19"/>
        <v>27.310924369747898</v>
      </c>
      <c r="E187" s="97">
        <v>64.19</v>
      </c>
      <c r="F187" s="98">
        <v>3.9480000000000001E-2</v>
      </c>
      <c r="G187" s="94">
        <f t="shared" si="15"/>
        <v>64.229479999999995</v>
      </c>
      <c r="H187" s="72">
        <v>157.4</v>
      </c>
      <c r="I187" s="74" t="s">
        <v>51</v>
      </c>
      <c r="J187" s="71">
        <f t="shared" si="21"/>
        <v>157.4</v>
      </c>
      <c r="K187" s="72">
        <v>4.74</v>
      </c>
      <c r="L187" s="74" t="s">
        <v>51</v>
      </c>
      <c r="M187" s="71">
        <f t="shared" si="20"/>
        <v>4.74</v>
      </c>
      <c r="N187" s="72">
        <v>1.7</v>
      </c>
      <c r="O187" s="74" t="s">
        <v>51</v>
      </c>
      <c r="P187" s="71">
        <f t="shared" si="17"/>
        <v>1.7</v>
      </c>
    </row>
    <row r="188" spans="1:16">
      <c r="B188" s="95">
        <v>7</v>
      </c>
      <c r="C188" s="96" t="s">
        <v>52</v>
      </c>
      <c r="D188" s="70">
        <f t="shared" si="19"/>
        <v>29.411764705882351</v>
      </c>
      <c r="E188" s="97">
        <v>62.91</v>
      </c>
      <c r="F188" s="98">
        <v>3.6990000000000002E-2</v>
      </c>
      <c r="G188" s="94">
        <f t="shared" si="15"/>
        <v>62.94699</v>
      </c>
      <c r="H188" s="72">
        <v>170.78</v>
      </c>
      <c r="I188" s="74" t="s">
        <v>51</v>
      </c>
      <c r="J188" s="71">
        <f t="shared" si="21"/>
        <v>170.78</v>
      </c>
      <c r="K188" s="72">
        <v>5.1100000000000003</v>
      </c>
      <c r="L188" s="74" t="s">
        <v>51</v>
      </c>
      <c r="M188" s="71">
        <f t="shared" si="20"/>
        <v>5.1100000000000003</v>
      </c>
      <c r="N188" s="72">
        <v>1.74</v>
      </c>
      <c r="O188" s="74" t="s">
        <v>51</v>
      </c>
      <c r="P188" s="71">
        <f t="shared" si="17"/>
        <v>1.74</v>
      </c>
    </row>
    <row r="189" spans="1:16">
      <c r="B189" s="95">
        <v>8</v>
      </c>
      <c r="C189" s="96" t="s">
        <v>52</v>
      </c>
      <c r="D189" s="70">
        <f t="shared" si="19"/>
        <v>33.613445378151262</v>
      </c>
      <c r="E189" s="97">
        <v>59.54</v>
      </c>
      <c r="F189" s="98">
        <v>3.2899999999999999E-2</v>
      </c>
      <c r="G189" s="94">
        <f t="shared" si="15"/>
        <v>59.572899999999997</v>
      </c>
      <c r="H189" s="72">
        <v>198.59</v>
      </c>
      <c r="I189" s="74" t="s">
        <v>51</v>
      </c>
      <c r="J189" s="71">
        <f t="shared" si="21"/>
        <v>198.59</v>
      </c>
      <c r="K189" s="72">
        <v>6.45</v>
      </c>
      <c r="L189" s="74" t="s">
        <v>51</v>
      </c>
      <c r="M189" s="71">
        <f t="shared" si="20"/>
        <v>6.45</v>
      </c>
      <c r="N189" s="72">
        <v>1.85</v>
      </c>
      <c r="O189" s="74" t="s">
        <v>51</v>
      </c>
      <c r="P189" s="71">
        <f t="shared" si="17"/>
        <v>1.85</v>
      </c>
    </row>
    <row r="190" spans="1:16">
      <c r="B190" s="95">
        <v>9</v>
      </c>
      <c r="C190" s="96" t="s">
        <v>52</v>
      </c>
      <c r="D190" s="70">
        <f t="shared" si="19"/>
        <v>37.815126050420169</v>
      </c>
      <c r="E190" s="97">
        <v>56.39</v>
      </c>
      <c r="F190" s="98">
        <v>2.9649999999999999E-2</v>
      </c>
      <c r="G190" s="94">
        <f t="shared" si="15"/>
        <v>56.419649999999997</v>
      </c>
      <c r="H190" s="72">
        <v>227.96</v>
      </c>
      <c r="I190" s="74" t="s">
        <v>51</v>
      </c>
      <c r="J190" s="71">
        <f t="shared" si="21"/>
        <v>227.96</v>
      </c>
      <c r="K190" s="72">
        <v>7.68</v>
      </c>
      <c r="L190" s="74" t="s">
        <v>51</v>
      </c>
      <c r="M190" s="71">
        <f t="shared" si="20"/>
        <v>7.68</v>
      </c>
      <c r="N190" s="72">
        <v>1.95</v>
      </c>
      <c r="O190" s="74" t="s">
        <v>51</v>
      </c>
      <c r="P190" s="71">
        <f t="shared" si="17"/>
        <v>1.95</v>
      </c>
    </row>
    <row r="191" spans="1:16">
      <c r="B191" s="95">
        <v>10</v>
      </c>
      <c r="C191" s="96" t="s">
        <v>52</v>
      </c>
      <c r="D191" s="70">
        <f t="shared" si="19"/>
        <v>42.016806722689076</v>
      </c>
      <c r="E191" s="97">
        <v>53.59</v>
      </c>
      <c r="F191" s="98">
        <v>2.7019999999999999E-2</v>
      </c>
      <c r="G191" s="94">
        <f t="shared" si="15"/>
        <v>53.617020000000004</v>
      </c>
      <c r="H191" s="72">
        <v>258.92</v>
      </c>
      <c r="I191" s="74" t="s">
        <v>51</v>
      </c>
      <c r="J191" s="71">
        <f t="shared" si="21"/>
        <v>258.92</v>
      </c>
      <c r="K191" s="72">
        <v>8.85</v>
      </c>
      <c r="L191" s="74" t="s">
        <v>51</v>
      </c>
      <c r="M191" s="71">
        <f t="shared" si="20"/>
        <v>8.85</v>
      </c>
      <c r="N191" s="72">
        <v>2.06</v>
      </c>
      <c r="O191" s="74" t="s">
        <v>51</v>
      </c>
      <c r="P191" s="71">
        <f t="shared" si="17"/>
        <v>2.06</v>
      </c>
    </row>
    <row r="192" spans="1:16">
      <c r="B192" s="95">
        <v>11</v>
      </c>
      <c r="C192" s="96" t="s">
        <v>52</v>
      </c>
      <c r="D192" s="70">
        <f t="shared" si="19"/>
        <v>46.218487394957982</v>
      </c>
      <c r="E192" s="97">
        <v>51.11</v>
      </c>
      <c r="F192" s="98">
        <v>2.4840000000000001E-2</v>
      </c>
      <c r="G192" s="94">
        <f t="shared" si="15"/>
        <v>51.134839999999997</v>
      </c>
      <c r="H192" s="72">
        <v>291.44</v>
      </c>
      <c r="I192" s="74" t="s">
        <v>51</v>
      </c>
      <c r="J192" s="71">
        <f t="shared" si="21"/>
        <v>291.44</v>
      </c>
      <c r="K192" s="72">
        <v>9.98</v>
      </c>
      <c r="L192" s="74" t="s">
        <v>51</v>
      </c>
      <c r="M192" s="71">
        <f t="shared" si="20"/>
        <v>9.98</v>
      </c>
      <c r="N192" s="72">
        <v>2.1800000000000002</v>
      </c>
      <c r="O192" s="74" t="s">
        <v>51</v>
      </c>
      <c r="P192" s="71">
        <f t="shared" si="17"/>
        <v>2.1800000000000002</v>
      </c>
    </row>
    <row r="193" spans="2:16">
      <c r="B193" s="95">
        <v>12</v>
      </c>
      <c r="C193" s="96" t="s">
        <v>52</v>
      </c>
      <c r="D193" s="70">
        <f t="shared" si="19"/>
        <v>50.420168067226889</v>
      </c>
      <c r="E193" s="97">
        <v>48.88</v>
      </c>
      <c r="F193" s="98">
        <v>2.3E-2</v>
      </c>
      <c r="G193" s="94">
        <f t="shared" si="15"/>
        <v>48.903000000000006</v>
      </c>
      <c r="H193" s="72">
        <v>325.49</v>
      </c>
      <c r="I193" s="74" t="s">
        <v>51</v>
      </c>
      <c r="J193" s="71">
        <f t="shared" si="21"/>
        <v>325.49</v>
      </c>
      <c r="K193" s="72">
        <v>11.08</v>
      </c>
      <c r="L193" s="74" t="s">
        <v>51</v>
      </c>
      <c r="M193" s="71">
        <f t="shared" si="20"/>
        <v>11.08</v>
      </c>
      <c r="N193" s="72">
        <v>2.31</v>
      </c>
      <c r="O193" s="74" t="s">
        <v>51</v>
      </c>
      <c r="P193" s="71">
        <f t="shared" si="17"/>
        <v>2.31</v>
      </c>
    </row>
    <row r="194" spans="2:16">
      <c r="B194" s="95">
        <v>13</v>
      </c>
      <c r="C194" s="96" t="s">
        <v>52</v>
      </c>
      <c r="D194" s="70">
        <f t="shared" si="19"/>
        <v>54.621848739495796</v>
      </c>
      <c r="E194" s="97">
        <v>46.88</v>
      </c>
      <c r="F194" s="98">
        <v>2.1420000000000002E-2</v>
      </c>
      <c r="G194" s="94">
        <f t="shared" si="15"/>
        <v>46.901420000000002</v>
      </c>
      <c r="H194" s="72">
        <v>361.05</v>
      </c>
      <c r="I194" s="74" t="s">
        <v>51</v>
      </c>
      <c r="J194" s="71">
        <f t="shared" si="21"/>
        <v>361.05</v>
      </c>
      <c r="K194" s="72">
        <v>12.17</v>
      </c>
      <c r="L194" s="74" t="s">
        <v>51</v>
      </c>
      <c r="M194" s="71">
        <f t="shared" si="20"/>
        <v>12.17</v>
      </c>
      <c r="N194" s="72">
        <v>2.4300000000000002</v>
      </c>
      <c r="O194" s="74" t="s">
        <v>51</v>
      </c>
      <c r="P194" s="71">
        <f t="shared" si="17"/>
        <v>2.4300000000000002</v>
      </c>
    </row>
    <row r="195" spans="2:16">
      <c r="B195" s="95">
        <v>14</v>
      </c>
      <c r="C195" s="96" t="s">
        <v>52</v>
      </c>
      <c r="D195" s="70">
        <f t="shared" si="19"/>
        <v>58.823529411764703</v>
      </c>
      <c r="E195" s="97">
        <v>45.07</v>
      </c>
      <c r="F195" s="98">
        <v>2.0060000000000001E-2</v>
      </c>
      <c r="G195" s="94">
        <f t="shared" si="15"/>
        <v>45.090060000000001</v>
      </c>
      <c r="H195" s="72">
        <v>398.07</v>
      </c>
      <c r="I195" s="74" t="s">
        <v>51</v>
      </c>
      <c r="J195" s="71">
        <f t="shared" si="21"/>
        <v>398.07</v>
      </c>
      <c r="K195" s="72">
        <v>13.26</v>
      </c>
      <c r="L195" s="74" t="s">
        <v>51</v>
      </c>
      <c r="M195" s="71">
        <f t="shared" si="20"/>
        <v>13.26</v>
      </c>
      <c r="N195" s="72">
        <v>2.57</v>
      </c>
      <c r="O195" s="74" t="s">
        <v>51</v>
      </c>
      <c r="P195" s="71">
        <f t="shared" si="17"/>
        <v>2.57</v>
      </c>
    </row>
    <row r="196" spans="2:16">
      <c r="B196" s="95">
        <v>15</v>
      </c>
      <c r="C196" s="96" t="s">
        <v>52</v>
      </c>
      <c r="D196" s="70">
        <f t="shared" si="19"/>
        <v>63.025210084033617</v>
      </c>
      <c r="E196" s="97">
        <v>43.42</v>
      </c>
      <c r="F196" s="98">
        <v>1.8870000000000001E-2</v>
      </c>
      <c r="G196" s="94">
        <f t="shared" si="15"/>
        <v>43.438870000000001</v>
      </c>
      <c r="H196" s="72">
        <v>436.54</v>
      </c>
      <c r="I196" s="74" t="s">
        <v>51</v>
      </c>
      <c r="J196" s="71">
        <f t="shared" si="21"/>
        <v>436.54</v>
      </c>
      <c r="K196" s="72">
        <v>14.34</v>
      </c>
      <c r="L196" s="74" t="s">
        <v>51</v>
      </c>
      <c r="M196" s="71">
        <f t="shared" si="20"/>
        <v>14.34</v>
      </c>
      <c r="N196" s="72">
        <v>2.71</v>
      </c>
      <c r="O196" s="74" t="s">
        <v>51</v>
      </c>
      <c r="P196" s="71">
        <f t="shared" si="17"/>
        <v>2.71</v>
      </c>
    </row>
    <row r="197" spans="2:16">
      <c r="B197" s="95">
        <v>16</v>
      </c>
      <c r="C197" s="96" t="s">
        <v>52</v>
      </c>
      <c r="D197" s="70">
        <f t="shared" si="19"/>
        <v>67.226890756302524</v>
      </c>
      <c r="E197" s="97">
        <v>41.92</v>
      </c>
      <c r="F197" s="98">
        <v>1.7819999999999999E-2</v>
      </c>
      <c r="G197" s="94">
        <f t="shared" si="15"/>
        <v>41.937820000000002</v>
      </c>
      <c r="H197" s="72">
        <v>476.44</v>
      </c>
      <c r="I197" s="74" t="s">
        <v>51</v>
      </c>
      <c r="J197" s="71">
        <f t="shared" si="21"/>
        <v>476.44</v>
      </c>
      <c r="K197" s="72">
        <v>15.41</v>
      </c>
      <c r="L197" s="74" t="s">
        <v>51</v>
      </c>
      <c r="M197" s="71">
        <f t="shared" si="20"/>
        <v>15.41</v>
      </c>
      <c r="N197" s="72">
        <v>2.85</v>
      </c>
      <c r="O197" s="74" t="s">
        <v>51</v>
      </c>
      <c r="P197" s="71">
        <f t="shared" si="17"/>
        <v>2.85</v>
      </c>
    </row>
    <row r="198" spans="2:16">
      <c r="B198" s="95">
        <v>17</v>
      </c>
      <c r="C198" s="96" t="s">
        <v>52</v>
      </c>
      <c r="D198" s="70">
        <f t="shared" si="19"/>
        <v>71.428571428571431</v>
      </c>
      <c r="E198" s="97">
        <v>40.54</v>
      </c>
      <c r="F198" s="98">
        <v>1.6879999999999999E-2</v>
      </c>
      <c r="G198" s="94">
        <f t="shared" si="15"/>
        <v>40.55688</v>
      </c>
      <c r="H198" s="72">
        <v>517.73</v>
      </c>
      <c r="I198" s="74" t="s">
        <v>51</v>
      </c>
      <c r="J198" s="71">
        <f t="shared" si="21"/>
        <v>517.73</v>
      </c>
      <c r="K198" s="72">
        <v>16.489999999999998</v>
      </c>
      <c r="L198" s="74" t="s">
        <v>51</v>
      </c>
      <c r="M198" s="71">
        <f t="shared" si="20"/>
        <v>16.489999999999998</v>
      </c>
      <c r="N198" s="72">
        <v>3</v>
      </c>
      <c r="O198" s="74" t="s">
        <v>51</v>
      </c>
      <c r="P198" s="71">
        <f t="shared" si="17"/>
        <v>3</v>
      </c>
    </row>
    <row r="199" spans="2:16">
      <c r="B199" s="95">
        <v>18</v>
      </c>
      <c r="C199" s="96" t="s">
        <v>52</v>
      </c>
      <c r="D199" s="70">
        <f t="shared" si="19"/>
        <v>75.630252100840337</v>
      </c>
      <c r="E199" s="97">
        <v>39.270000000000003</v>
      </c>
      <c r="F199" s="98">
        <v>1.6039999999999999E-2</v>
      </c>
      <c r="G199" s="94">
        <f t="shared" si="15"/>
        <v>39.28604</v>
      </c>
      <c r="H199" s="72">
        <v>560.38</v>
      </c>
      <c r="I199" s="74" t="s">
        <v>51</v>
      </c>
      <c r="J199" s="71">
        <f t="shared" si="21"/>
        <v>560.38</v>
      </c>
      <c r="K199" s="72">
        <v>17.559999999999999</v>
      </c>
      <c r="L199" s="74" t="s">
        <v>51</v>
      </c>
      <c r="M199" s="71">
        <f t="shared" si="20"/>
        <v>17.559999999999999</v>
      </c>
      <c r="N199" s="72">
        <v>3.16</v>
      </c>
      <c r="O199" s="74" t="s">
        <v>51</v>
      </c>
      <c r="P199" s="71">
        <f t="shared" si="17"/>
        <v>3.16</v>
      </c>
    </row>
    <row r="200" spans="2:16">
      <c r="B200" s="95">
        <v>20</v>
      </c>
      <c r="C200" s="96" t="s">
        <v>52</v>
      </c>
      <c r="D200" s="70">
        <f t="shared" si="19"/>
        <v>84.033613445378151</v>
      </c>
      <c r="E200" s="97">
        <v>37.01</v>
      </c>
      <c r="F200" s="98">
        <v>1.461E-2</v>
      </c>
      <c r="G200" s="94">
        <f t="shared" si="15"/>
        <v>37.024609999999996</v>
      </c>
      <c r="H200" s="72">
        <v>649.69000000000005</v>
      </c>
      <c r="I200" s="74" t="s">
        <v>51</v>
      </c>
      <c r="J200" s="71">
        <f t="shared" si="21"/>
        <v>649.69000000000005</v>
      </c>
      <c r="K200" s="72">
        <v>21.64</v>
      </c>
      <c r="L200" s="74" t="s">
        <v>51</v>
      </c>
      <c r="M200" s="71">
        <f t="shared" si="20"/>
        <v>21.64</v>
      </c>
      <c r="N200" s="72">
        <v>3.48</v>
      </c>
      <c r="O200" s="74" t="s">
        <v>51</v>
      </c>
      <c r="P200" s="71">
        <f t="shared" si="17"/>
        <v>3.48</v>
      </c>
    </row>
    <row r="201" spans="2:16">
      <c r="B201" s="95">
        <v>22.5</v>
      </c>
      <c r="C201" s="96" t="s">
        <v>52</v>
      </c>
      <c r="D201" s="70">
        <f t="shared" si="19"/>
        <v>94.537815126050418</v>
      </c>
      <c r="E201" s="97">
        <v>34.619999999999997</v>
      </c>
      <c r="F201" s="98">
        <v>1.315E-2</v>
      </c>
      <c r="G201" s="94">
        <f t="shared" si="15"/>
        <v>34.633150000000001</v>
      </c>
      <c r="H201" s="72">
        <v>768.59</v>
      </c>
      <c r="I201" s="74" t="s">
        <v>51</v>
      </c>
      <c r="J201" s="71">
        <f t="shared" si="21"/>
        <v>768.59</v>
      </c>
      <c r="K201" s="72">
        <v>27.42</v>
      </c>
      <c r="L201" s="74" t="s">
        <v>51</v>
      </c>
      <c r="M201" s="71">
        <f t="shared" si="20"/>
        <v>27.42</v>
      </c>
      <c r="N201" s="72">
        <v>3.91</v>
      </c>
      <c r="O201" s="74" t="s">
        <v>51</v>
      </c>
      <c r="P201" s="71">
        <f t="shared" si="17"/>
        <v>3.91</v>
      </c>
    </row>
    <row r="202" spans="2:16">
      <c r="B202" s="95">
        <v>25</v>
      </c>
      <c r="C202" s="96" t="s">
        <v>52</v>
      </c>
      <c r="D202" s="70">
        <f t="shared" si="19"/>
        <v>105.04201680672269</v>
      </c>
      <c r="E202" s="97">
        <v>32.6</v>
      </c>
      <c r="F202" s="98">
        <v>1.197E-2</v>
      </c>
      <c r="G202" s="94">
        <f t="shared" si="15"/>
        <v>32.611969999999999</v>
      </c>
      <c r="H202" s="72">
        <v>895.29</v>
      </c>
      <c r="I202" s="74" t="s">
        <v>51</v>
      </c>
      <c r="J202" s="71">
        <f t="shared" si="21"/>
        <v>895.29</v>
      </c>
      <c r="K202" s="72">
        <v>32.770000000000003</v>
      </c>
      <c r="L202" s="74" t="s">
        <v>51</v>
      </c>
      <c r="M202" s="71">
        <f t="shared" si="20"/>
        <v>32.770000000000003</v>
      </c>
      <c r="N202" s="72">
        <v>4.37</v>
      </c>
      <c r="O202" s="74" t="s">
        <v>51</v>
      </c>
      <c r="P202" s="71">
        <f t="shared" si="17"/>
        <v>4.37</v>
      </c>
    </row>
    <row r="203" spans="2:16">
      <c r="B203" s="95">
        <v>27.5</v>
      </c>
      <c r="C203" s="96" t="s">
        <v>52</v>
      </c>
      <c r="D203" s="70">
        <f t="shared" si="19"/>
        <v>115.54621848739495</v>
      </c>
      <c r="E203" s="97">
        <v>30.87</v>
      </c>
      <c r="F203" s="98">
        <v>1.099E-2</v>
      </c>
      <c r="G203" s="94">
        <f t="shared" si="15"/>
        <v>30.880990000000001</v>
      </c>
      <c r="H203" s="72">
        <v>1.03</v>
      </c>
      <c r="I203" s="73" t="s">
        <v>5</v>
      </c>
      <c r="J203" s="75">
        <f t="shared" ref="J203:J210" si="22">H203*1000</f>
        <v>1030</v>
      </c>
      <c r="K203" s="72">
        <v>37.880000000000003</v>
      </c>
      <c r="L203" s="74" t="s">
        <v>51</v>
      </c>
      <c r="M203" s="71">
        <f t="shared" si="20"/>
        <v>37.880000000000003</v>
      </c>
      <c r="N203" s="72">
        <v>4.8499999999999996</v>
      </c>
      <c r="O203" s="74" t="s">
        <v>51</v>
      </c>
      <c r="P203" s="71">
        <f t="shared" si="17"/>
        <v>4.8499999999999996</v>
      </c>
    </row>
    <row r="204" spans="2:16">
      <c r="B204" s="95">
        <v>30</v>
      </c>
      <c r="C204" s="96" t="s">
        <v>52</v>
      </c>
      <c r="D204" s="70">
        <f t="shared" si="19"/>
        <v>126.05042016806723</v>
      </c>
      <c r="E204" s="97">
        <v>29.37</v>
      </c>
      <c r="F204" s="98">
        <v>1.0160000000000001E-2</v>
      </c>
      <c r="G204" s="94">
        <f t="shared" si="15"/>
        <v>29.38016</v>
      </c>
      <c r="H204" s="72">
        <v>1.17</v>
      </c>
      <c r="I204" s="74" t="s">
        <v>5</v>
      </c>
      <c r="J204" s="75">
        <f t="shared" si="22"/>
        <v>1170</v>
      </c>
      <c r="K204" s="72">
        <v>42.84</v>
      </c>
      <c r="L204" s="74" t="s">
        <v>51</v>
      </c>
      <c r="M204" s="71">
        <f t="shared" si="20"/>
        <v>42.84</v>
      </c>
      <c r="N204" s="72">
        <v>5.35</v>
      </c>
      <c r="O204" s="74" t="s">
        <v>51</v>
      </c>
      <c r="P204" s="71">
        <f t="shared" si="17"/>
        <v>5.35</v>
      </c>
    </row>
    <row r="205" spans="2:16">
      <c r="B205" s="95">
        <v>32.5</v>
      </c>
      <c r="C205" s="96" t="s">
        <v>52</v>
      </c>
      <c r="D205" s="70">
        <f t="shared" si="19"/>
        <v>136.55462184873949</v>
      </c>
      <c r="E205" s="97">
        <v>28.06</v>
      </c>
      <c r="F205" s="98">
        <v>9.4590000000000004E-3</v>
      </c>
      <c r="G205" s="94">
        <f t="shared" si="15"/>
        <v>28.069458999999998</v>
      </c>
      <c r="H205" s="72">
        <v>1.32</v>
      </c>
      <c r="I205" s="74" t="s">
        <v>5</v>
      </c>
      <c r="J205" s="75">
        <f t="shared" si="22"/>
        <v>1320</v>
      </c>
      <c r="K205" s="72">
        <v>47.71</v>
      </c>
      <c r="L205" s="74" t="s">
        <v>51</v>
      </c>
      <c r="M205" s="71">
        <f t="shared" si="20"/>
        <v>47.71</v>
      </c>
      <c r="N205" s="72">
        <v>5.88</v>
      </c>
      <c r="O205" s="74" t="s">
        <v>51</v>
      </c>
      <c r="P205" s="71">
        <f t="shared" si="17"/>
        <v>5.88</v>
      </c>
    </row>
    <row r="206" spans="2:16">
      <c r="B206" s="95">
        <v>35</v>
      </c>
      <c r="C206" s="96" t="s">
        <v>52</v>
      </c>
      <c r="D206" s="70">
        <f t="shared" si="19"/>
        <v>147.05882352941177</v>
      </c>
      <c r="E206" s="97">
        <v>26.91</v>
      </c>
      <c r="F206" s="98">
        <v>8.8500000000000002E-3</v>
      </c>
      <c r="G206" s="94">
        <f t="shared" si="15"/>
        <v>26.918849999999999</v>
      </c>
      <c r="H206" s="72">
        <v>1.47</v>
      </c>
      <c r="I206" s="74" t="s">
        <v>5</v>
      </c>
      <c r="J206" s="75">
        <f t="shared" si="22"/>
        <v>1470</v>
      </c>
      <c r="K206" s="72">
        <v>52.51</v>
      </c>
      <c r="L206" s="74" t="s">
        <v>51</v>
      </c>
      <c r="M206" s="71">
        <f t="shared" si="20"/>
        <v>52.51</v>
      </c>
      <c r="N206" s="72">
        <v>6.43</v>
      </c>
      <c r="O206" s="74" t="s">
        <v>51</v>
      </c>
      <c r="P206" s="71">
        <f t="shared" si="17"/>
        <v>6.43</v>
      </c>
    </row>
    <row r="207" spans="2:16">
      <c r="B207" s="95">
        <v>37.5</v>
      </c>
      <c r="C207" s="96" t="s">
        <v>52</v>
      </c>
      <c r="D207" s="70">
        <f t="shared" si="19"/>
        <v>157.56302521008402</v>
      </c>
      <c r="E207" s="97">
        <v>25.88</v>
      </c>
      <c r="F207" s="98">
        <v>8.3180000000000007E-3</v>
      </c>
      <c r="G207" s="94">
        <f t="shared" si="15"/>
        <v>25.888317999999998</v>
      </c>
      <c r="H207" s="72">
        <v>1.64</v>
      </c>
      <c r="I207" s="74" t="s">
        <v>5</v>
      </c>
      <c r="J207" s="75">
        <f t="shared" si="22"/>
        <v>1640</v>
      </c>
      <c r="K207" s="72">
        <v>57.26</v>
      </c>
      <c r="L207" s="74" t="s">
        <v>51</v>
      </c>
      <c r="M207" s="71">
        <f t="shared" si="20"/>
        <v>57.26</v>
      </c>
      <c r="N207" s="72">
        <v>6.99</v>
      </c>
      <c r="O207" s="74" t="s">
        <v>51</v>
      </c>
      <c r="P207" s="71">
        <f t="shared" si="17"/>
        <v>6.99</v>
      </c>
    </row>
    <row r="208" spans="2:16">
      <c r="B208" s="95">
        <v>40</v>
      </c>
      <c r="C208" s="96" t="s">
        <v>52</v>
      </c>
      <c r="D208" s="70">
        <f t="shared" si="19"/>
        <v>168.0672268907563</v>
      </c>
      <c r="E208" s="97">
        <v>24.96</v>
      </c>
      <c r="F208" s="98">
        <v>7.8490000000000001E-3</v>
      </c>
      <c r="G208" s="94">
        <f t="shared" si="15"/>
        <v>24.967849000000001</v>
      </c>
      <c r="H208" s="72">
        <v>1.8</v>
      </c>
      <c r="I208" s="74" t="s">
        <v>5</v>
      </c>
      <c r="J208" s="75">
        <f t="shared" si="22"/>
        <v>1800</v>
      </c>
      <c r="K208" s="72">
        <v>61.98</v>
      </c>
      <c r="L208" s="74" t="s">
        <v>51</v>
      </c>
      <c r="M208" s="71">
        <f t="shared" si="20"/>
        <v>61.98</v>
      </c>
      <c r="N208" s="72">
        <v>7.57</v>
      </c>
      <c r="O208" s="74" t="s">
        <v>51</v>
      </c>
      <c r="P208" s="71">
        <f t="shared" si="17"/>
        <v>7.57</v>
      </c>
    </row>
    <row r="209" spans="2:16">
      <c r="B209" s="95">
        <v>45</v>
      </c>
      <c r="C209" s="96" t="s">
        <v>52</v>
      </c>
      <c r="D209" s="70">
        <f t="shared" si="19"/>
        <v>189.07563025210084</v>
      </c>
      <c r="E209" s="97">
        <v>23.4</v>
      </c>
      <c r="F209" s="98">
        <v>7.0590000000000002E-3</v>
      </c>
      <c r="G209" s="94">
        <f t="shared" si="15"/>
        <v>23.407059</v>
      </c>
      <c r="H209" s="72">
        <v>2.15</v>
      </c>
      <c r="I209" s="74" t="s">
        <v>5</v>
      </c>
      <c r="J209" s="75">
        <f t="shared" si="22"/>
        <v>2150</v>
      </c>
      <c r="K209" s="72">
        <v>79.540000000000006</v>
      </c>
      <c r="L209" s="74" t="s">
        <v>51</v>
      </c>
      <c r="M209" s="71">
        <f t="shared" si="20"/>
        <v>79.540000000000006</v>
      </c>
      <c r="N209" s="72">
        <v>8.7799999999999994</v>
      </c>
      <c r="O209" s="74" t="s">
        <v>51</v>
      </c>
      <c r="P209" s="71">
        <f t="shared" si="17"/>
        <v>8.7799999999999994</v>
      </c>
    </row>
    <row r="210" spans="2:16">
      <c r="B210" s="95">
        <v>50</v>
      </c>
      <c r="C210" s="96" t="s">
        <v>52</v>
      </c>
      <c r="D210" s="70">
        <f t="shared" si="19"/>
        <v>210.08403361344537</v>
      </c>
      <c r="E210" s="97">
        <v>22.1</v>
      </c>
      <c r="F210" s="98">
        <v>6.4200000000000004E-3</v>
      </c>
      <c r="G210" s="94">
        <f t="shared" si="15"/>
        <v>22.10642</v>
      </c>
      <c r="H210" s="72">
        <v>2.5299999999999998</v>
      </c>
      <c r="I210" s="74" t="s">
        <v>5</v>
      </c>
      <c r="J210" s="75">
        <f t="shared" si="22"/>
        <v>2530</v>
      </c>
      <c r="K210" s="72">
        <v>95.58</v>
      </c>
      <c r="L210" s="74" t="s">
        <v>51</v>
      </c>
      <c r="M210" s="71">
        <f t="shared" si="20"/>
        <v>95.58</v>
      </c>
      <c r="N210" s="72">
        <v>10.050000000000001</v>
      </c>
      <c r="O210" s="74" t="s">
        <v>51</v>
      </c>
      <c r="P210" s="71">
        <f t="shared" si="17"/>
        <v>10.050000000000001</v>
      </c>
    </row>
    <row r="211" spans="2:16">
      <c r="B211" s="95">
        <v>55</v>
      </c>
      <c r="C211" s="96" t="s">
        <v>52</v>
      </c>
      <c r="D211" s="70">
        <f t="shared" si="19"/>
        <v>231.0924369747899</v>
      </c>
      <c r="E211" s="97">
        <v>21.02</v>
      </c>
      <c r="F211" s="98">
        <v>5.8910000000000004E-3</v>
      </c>
      <c r="G211" s="94">
        <f t="shared" si="15"/>
        <v>21.025890999999998</v>
      </c>
      <c r="H211" s="72">
        <v>2.92</v>
      </c>
      <c r="I211" s="74" t="s">
        <v>5</v>
      </c>
      <c r="J211" s="75">
        <f t="shared" ref="J211:J228" si="23">H211*1000</f>
        <v>2920</v>
      </c>
      <c r="K211" s="72">
        <v>110.73</v>
      </c>
      <c r="L211" s="74" t="s">
        <v>51</v>
      </c>
      <c r="M211" s="71">
        <f t="shared" si="20"/>
        <v>110.73</v>
      </c>
      <c r="N211" s="72">
        <v>11.37</v>
      </c>
      <c r="O211" s="74" t="s">
        <v>51</v>
      </c>
      <c r="P211" s="71">
        <f t="shared" si="17"/>
        <v>11.37</v>
      </c>
    </row>
    <row r="212" spans="2:16">
      <c r="B212" s="95">
        <v>60</v>
      </c>
      <c r="C212" s="96" t="s">
        <v>52</v>
      </c>
      <c r="D212" s="70">
        <f t="shared" si="19"/>
        <v>252.10084033613447</v>
      </c>
      <c r="E212" s="97">
        <v>20.100000000000001</v>
      </c>
      <c r="F212" s="98">
        <v>5.4460000000000003E-3</v>
      </c>
      <c r="G212" s="94">
        <f t="shared" si="15"/>
        <v>20.105446000000001</v>
      </c>
      <c r="H212" s="72">
        <v>3.34</v>
      </c>
      <c r="I212" s="74" t="s">
        <v>5</v>
      </c>
      <c r="J212" s="75">
        <f t="shared" si="23"/>
        <v>3340</v>
      </c>
      <c r="K212" s="72">
        <v>125.29</v>
      </c>
      <c r="L212" s="74" t="s">
        <v>51</v>
      </c>
      <c r="M212" s="71">
        <f t="shared" si="20"/>
        <v>125.29</v>
      </c>
      <c r="N212" s="72">
        <v>12.73</v>
      </c>
      <c r="O212" s="74" t="s">
        <v>51</v>
      </c>
      <c r="P212" s="71">
        <f t="shared" si="17"/>
        <v>12.73</v>
      </c>
    </row>
    <row r="213" spans="2:16">
      <c r="B213" s="95">
        <v>65</v>
      </c>
      <c r="C213" s="96" t="s">
        <v>52</v>
      </c>
      <c r="D213" s="70">
        <f t="shared" si="19"/>
        <v>273.10924369747897</v>
      </c>
      <c r="E213" s="97">
        <v>19.3</v>
      </c>
      <c r="F213" s="98">
        <v>5.0650000000000001E-3</v>
      </c>
      <c r="G213" s="94">
        <f t="shared" ref="G213:G228" si="24">E213+F213</f>
        <v>19.305064999999999</v>
      </c>
      <c r="H213" s="72">
        <v>3.77</v>
      </c>
      <c r="I213" s="74" t="s">
        <v>5</v>
      </c>
      <c r="J213" s="75">
        <f t="shared" si="23"/>
        <v>3770</v>
      </c>
      <c r="K213" s="72">
        <v>139.43</v>
      </c>
      <c r="L213" s="74" t="s">
        <v>51</v>
      </c>
      <c r="M213" s="71">
        <f t="shared" si="20"/>
        <v>139.43</v>
      </c>
      <c r="N213" s="72">
        <v>14.14</v>
      </c>
      <c r="O213" s="74" t="s">
        <v>51</v>
      </c>
      <c r="P213" s="71">
        <f t="shared" si="17"/>
        <v>14.14</v>
      </c>
    </row>
    <row r="214" spans="2:16">
      <c r="B214" s="95">
        <v>70</v>
      </c>
      <c r="C214" s="96" t="s">
        <v>52</v>
      </c>
      <c r="D214" s="70">
        <f t="shared" si="19"/>
        <v>294.11764705882354</v>
      </c>
      <c r="E214" s="97">
        <v>18.62</v>
      </c>
      <c r="F214" s="98">
        <v>4.7369999999999999E-3</v>
      </c>
      <c r="G214" s="94">
        <f t="shared" si="24"/>
        <v>18.624737</v>
      </c>
      <c r="H214" s="72">
        <v>4.22</v>
      </c>
      <c r="I214" s="74" t="s">
        <v>5</v>
      </c>
      <c r="J214" s="75">
        <f t="shared" si="23"/>
        <v>4220</v>
      </c>
      <c r="K214" s="72">
        <v>153.22999999999999</v>
      </c>
      <c r="L214" s="74" t="s">
        <v>51</v>
      </c>
      <c r="M214" s="71">
        <f t="shared" si="20"/>
        <v>153.22999999999999</v>
      </c>
      <c r="N214" s="72">
        <v>15.59</v>
      </c>
      <c r="O214" s="74" t="s">
        <v>51</v>
      </c>
      <c r="P214" s="71">
        <f t="shared" si="17"/>
        <v>15.59</v>
      </c>
    </row>
    <row r="215" spans="2:16">
      <c r="B215" s="95">
        <v>80</v>
      </c>
      <c r="C215" s="96" t="s">
        <v>52</v>
      </c>
      <c r="D215" s="70">
        <f t="shared" si="19"/>
        <v>336.1344537815126</v>
      </c>
      <c r="E215" s="97">
        <v>17.48</v>
      </c>
      <c r="F215" s="98">
        <v>4.1970000000000002E-3</v>
      </c>
      <c r="G215" s="94">
        <f t="shared" si="24"/>
        <v>17.484197000000002</v>
      </c>
      <c r="H215" s="72">
        <v>5.16</v>
      </c>
      <c r="I215" s="74" t="s">
        <v>5</v>
      </c>
      <c r="J215" s="75">
        <f t="shared" si="23"/>
        <v>5160</v>
      </c>
      <c r="K215" s="72">
        <v>203.26</v>
      </c>
      <c r="L215" s="74" t="s">
        <v>51</v>
      </c>
      <c r="M215" s="71">
        <f t="shared" si="20"/>
        <v>203.26</v>
      </c>
      <c r="N215" s="72">
        <v>18.57</v>
      </c>
      <c r="O215" s="74" t="s">
        <v>51</v>
      </c>
      <c r="P215" s="71">
        <f t="shared" si="17"/>
        <v>18.57</v>
      </c>
    </row>
    <row r="216" spans="2:16">
      <c r="B216" s="95">
        <v>90</v>
      </c>
      <c r="C216" s="96" t="s">
        <v>52</v>
      </c>
      <c r="D216" s="70">
        <f t="shared" si="19"/>
        <v>378.15126050420167</v>
      </c>
      <c r="E216" s="97">
        <v>16.59</v>
      </c>
      <c r="F216" s="98">
        <v>3.7720000000000002E-3</v>
      </c>
      <c r="G216" s="94">
        <f t="shared" si="24"/>
        <v>16.593772000000001</v>
      </c>
      <c r="H216" s="72">
        <v>6.16</v>
      </c>
      <c r="I216" s="74" t="s">
        <v>5</v>
      </c>
      <c r="J216" s="75">
        <f t="shared" si="23"/>
        <v>6160</v>
      </c>
      <c r="K216" s="72">
        <v>247.64</v>
      </c>
      <c r="L216" s="74" t="s">
        <v>51</v>
      </c>
      <c r="M216" s="71">
        <f t="shared" si="20"/>
        <v>247.64</v>
      </c>
      <c r="N216" s="72">
        <v>21.66</v>
      </c>
      <c r="O216" s="74" t="s">
        <v>51</v>
      </c>
      <c r="P216" s="71">
        <f t="shared" si="17"/>
        <v>21.66</v>
      </c>
    </row>
    <row r="217" spans="2:16">
      <c r="B217" s="95">
        <v>100</v>
      </c>
      <c r="C217" s="96" t="s">
        <v>52</v>
      </c>
      <c r="D217" s="70">
        <f t="shared" si="19"/>
        <v>420.16806722689074</v>
      </c>
      <c r="E217" s="97">
        <v>15.87</v>
      </c>
      <c r="F217" s="98">
        <v>3.4280000000000001E-3</v>
      </c>
      <c r="G217" s="94">
        <f t="shared" si="24"/>
        <v>15.873427999999999</v>
      </c>
      <c r="H217" s="72">
        <v>7.21</v>
      </c>
      <c r="I217" s="74" t="s">
        <v>5</v>
      </c>
      <c r="J217" s="75">
        <f t="shared" si="23"/>
        <v>7210</v>
      </c>
      <c r="K217" s="72">
        <v>288.74</v>
      </c>
      <c r="L217" s="74" t="s">
        <v>51</v>
      </c>
      <c r="M217" s="71">
        <f t="shared" si="20"/>
        <v>288.74</v>
      </c>
      <c r="N217" s="72">
        <v>24.83</v>
      </c>
      <c r="O217" s="74" t="s">
        <v>51</v>
      </c>
      <c r="P217" s="71">
        <f t="shared" ref="P217:P228" si="25">N217</f>
        <v>24.83</v>
      </c>
    </row>
    <row r="218" spans="2:16">
      <c r="B218" s="95">
        <v>110</v>
      </c>
      <c r="C218" s="96" t="s">
        <v>52</v>
      </c>
      <c r="D218" s="70">
        <f t="shared" si="19"/>
        <v>462.18487394957981</v>
      </c>
      <c r="E218" s="97">
        <v>15.28</v>
      </c>
      <c r="F218" s="98">
        <v>3.1440000000000001E-3</v>
      </c>
      <c r="G218" s="94">
        <f t="shared" si="24"/>
        <v>15.283144</v>
      </c>
      <c r="H218" s="72">
        <v>8.31</v>
      </c>
      <c r="I218" s="74" t="s">
        <v>5</v>
      </c>
      <c r="J218" s="75">
        <f t="shared" si="23"/>
        <v>8310</v>
      </c>
      <c r="K218" s="72">
        <v>327.58</v>
      </c>
      <c r="L218" s="74" t="s">
        <v>51</v>
      </c>
      <c r="M218" s="71">
        <f t="shared" si="20"/>
        <v>327.58</v>
      </c>
      <c r="N218" s="72">
        <v>28.07</v>
      </c>
      <c r="O218" s="74" t="s">
        <v>51</v>
      </c>
      <c r="P218" s="71">
        <f t="shared" si="25"/>
        <v>28.07</v>
      </c>
    </row>
    <row r="219" spans="2:16">
      <c r="B219" s="95">
        <v>120</v>
      </c>
      <c r="C219" s="96" t="s">
        <v>52</v>
      </c>
      <c r="D219" s="70">
        <f t="shared" si="19"/>
        <v>504.20168067226894</v>
      </c>
      <c r="E219" s="97">
        <v>14.79</v>
      </c>
      <c r="F219" s="98">
        <v>2.9039999999999999E-3</v>
      </c>
      <c r="G219" s="94">
        <f t="shared" si="24"/>
        <v>14.792903999999998</v>
      </c>
      <c r="H219" s="72">
        <v>9.44</v>
      </c>
      <c r="I219" s="74" t="s">
        <v>5</v>
      </c>
      <c r="J219" s="75">
        <f t="shared" si="23"/>
        <v>9440</v>
      </c>
      <c r="K219" s="72">
        <v>364.67</v>
      </c>
      <c r="L219" s="74" t="s">
        <v>51</v>
      </c>
      <c r="M219" s="71">
        <f t="shared" si="20"/>
        <v>364.67</v>
      </c>
      <c r="N219" s="72">
        <v>31.36</v>
      </c>
      <c r="O219" s="74" t="s">
        <v>51</v>
      </c>
      <c r="P219" s="71">
        <f t="shared" si="25"/>
        <v>31.36</v>
      </c>
    </row>
    <row r="220" spans="2:16">
      <c r="B220" s="95">
        <v>130</v>
      </c>
      <c r="C220" s="96" t="s">
        <v>52</v>
      </c>
      <c r="D220" s="70">
        <f t="shared" si="19"/>
        <v>546.21848739495795</v>
      </c>
      <c r="E220" s="97">
        <v>14.38</v>
      </c>
      <c r="F220" s="98">
        <v>2.7000000000000001E-3</v>
      </c>
      <c r="G220" s="94">
        <f t="shared" si="24"/>
        <v>14.382700000000002</v>
      </c>
      <c r="H220" s="72">
        <v>10.6</v>
      </c>
      <c r="I220" s="74" t="s">
        <v>5</v>
      </c>
      <c r="J220" s="75">
        <f t="shared" si="23"/>
        <v>10600</v>
      </c>
      <c r="K220" s="72">
        <v>400.33</v>
      </c>
      <c r="L220" s="74" t="s">
        <v>51</v>
      </c>
      <c r="M220" s="71">
        <f t="shared" si="20"/>
        <v>400.33</v>
      </c>
      <c r="N220" s="72">
        <v>34.68</v>
      </c>
      <c r="O220" s="74" t="s">
        <v>51</v>
      </c>
      <c r="P220" s="71">
        <f t="shared" si="25"/>
        <v>34.68</v>
      </c>
    </row>
    <row r="221" spans="2:16">
      <c r="B221" s="95">
        <v>140</v>
      </c>
      <c r="C221" s="96" t="s">
        <v>52</v>
      </c>
      <c r="D221" s="70">
        <f t="shared" si="19"/>
        <v>588.23529411764707</v>
      </c>
      <c r="E221" s="97">
        <v>14.03</v>
      </c>
      <c r="F221" s="98">
        <v>2.5240000000000002E-3</v>
      </c>
      <c r="G221" s="94">
        <f t="shared" si="24"/>
        <v>14.032523999999999</v>
      </c>
      <c r="H221" s="72">
        <v>11.8</v>
      </c>
      <c r="I221" s="74" t="s">
        <v>5</v>
      </c>
      <c r="J221" s="75">
        <f t="shared" si="23"/>
        <v>11800</v>
      </c>
      <c r="K221" s="72">
        <v>434.78</v>
      </c>
      <c r="L221" s="74" t="s">
        <v>51</v>
      </c>
      <c r="M221" s="71">
        <f t="shared" si="20"/>
        <v>434.78</v>
      </c>
      <c r="N221" s="72">
        <v>38.03</v>
      </c>
      <c r="O221" s="74" t="s">
        <v>51</v>
      </c>
      <c r="P221" s="71">
        <f t="shared" si="25"/>
        <v>38.03</v>
      </c>
    </row>
    <row r="222" spans="2:16">
      <c r="B222" s="95">
        <v>150</v>
      </c>
      <c r="C222" s="96" t="s">
        <v>52</v>
      </c>
      <c r="D222" s="70">
        <f t="shared" si="19"/>
        <v>630.25210084033608</v>
      </c>
      <c r="E222" s="97">
        <v>13.73</v>
      </c>
      <c r="F222" s="98">
        <v>2.3700000000000001E-3</v>
      </c>
      <c r="G222" s="94">
        <f t="shared" si="24"/>
        <v>13.732370000000001</v>
      </c>
      <c r="H222" s="72">
        <v>13.03</v>
      </c>
      <c r="I222" s="74" t="s">
        <v>5</v>
      </c>
      <c r="J222" s="75">
        <f t="shared" si="23"/>
        <v>13030</v>
      </c>
      <c r="K222" s="72">
        <v>468.14</v>
      </c>
      <c r="L222" s="74" t="s">
        <v>51</v>
      </c>
      <c r="M222" s="71">
        <f t="shared" si="20"/>
        <v>468.14</v>
      </c>
      <c r="N222" s="72">
        <v>41.4</v>
      </c>
      <c r="O222" s="74" t="s">
        <v>51</v>
      </c>
      <c r="P222" s="71">
        <f t="shared" si="25"/>
        <v>41.4</v>
      </c>
    </row>
    <row r="223" spans="2:16">
      <c r="B223" s="95">
        <v>160</v>
      </c>
      <c r="C223" s="96" t="s">
        <v>52</v>
      </c>
      <c r="D223" s="70">
        <f t="shared" si="19"/>
        <v>672.26890756302521</v>
      </c>
      <c r="E223" s="97">
        <v>13.47</v>
      </c>
      <c r="F223" s="98">
        <v>2.235E-3</v>
      </c>
      <c r="G223" s="94">
        <f t="shared" si="24"/>
        <v>13.472235000000001</v>
      </c>
      <c r="H223" s="72">
        <v>14.28</v>
      </c>
      <c r="I223" s="74" t="s">
        <v>5</v>
      </c>
      <c r="J223" s="75">
        <f t="shared" si="23"/>
        <v>14280</v>
      </c>
      <c r="K223" s="72">
        <v>500.52</v>
      </c>
      <c r="L223" s="74" t="s">
        <v>51</v>
      </c>
      <c r="M223" s="71">
        <f t="shared" si="20"/>
        <v>500.52</v>
      </c>
      <c r="N223" s="72">
        <v>44.78</v>
      </c>
      <c r="O223" s="74" t="s">
        <v>51</v>
      </c>
      <c r="P223" s="71">
        <f t="shared" si="25"/>
        <v>44.78</v>
      </c>
    </row>
    <row r="224" spans="2:16">
      <c r="B224" s="95">
        <v>170</v>
      </c>
      <c r="C224" s="96" t="s">
        <v>52</v>
      </c>
      <c r="D224" s="70">
        <f t="shared" si="19"/>
        <v>714.28571428571433</v>
      </c>
      <c r="E224" s="97">
        <v>13.25</v>
      </c>
      <c r="F224" s="98">
        <v>2.1150000000000001E-3</v>
      </c>
      <c r="G224" s="94">
        <f t="shared" si="24"/>
        <v>13.252115</v>
      </c>
      <c r="H224" s="72">
        <v>15.55</v>
      </c>
      <c r="I224" s="74" t="s">
        <v>5</v>
      </c>
      <c r="J224" s="75">
        <f t="shared" si="23"/>
        <v>15550</v>
      </c>
      <c r="K224" s="72">
        <v>532.01</v>
      </c>
      <c r="L224" s="74" t="s">
        <v>51</v>
      </c>
      <c r="M224" s="71">
        <f t="shared" si="20"/>
        <v>532.01</v>
      </c>
      <c r="N224" s="72">
        <v>48.16</v>
      </c>
      <c r="O224" s="74" t="s">
        <v>51</v>
      </c>
      <c r="P224" s="71">
        <f t="shared" si="25"/>
        <v>48.16</v>
      </c>
    </row>
    <row r="225" spans="1:16">
      <c r="B225" s="95">
        <v>180</v>
      </c>
      <c r="C225" s="96" t="s">
        <v>52</v>
      </c>
      <c r="D225" s="70">
        <f t="shared" si="19"/>
        <v>756.30252100840335</v>
      </c>
      <c r="E225" s="97">
        <v>13.05</v>
      </c>
      <c r="F225" s="98">
        <v>2.0070000000000001E-3</v>
      </c>
      <c r="G225" s="94">
        <f t="shared" si="24"/>
        <v>13.052007000000001</v>
      </c>
      <c r="H225" s="72">
        <v>16.850000000000001</v>
      </c>
      <c r="I225" s="74" t="s">
        <v>5</v>
      </c>
      <c r="J225" s="75">
        <f t="shared" si="23"/>
        <v>16850</v>
      </c>
      <c r="K225" s="72">
        <v>562.66</v>
      </c>
      <c r="L225" s="74" t="s">
        <v>51</v>
      </c>
      <c r="M225" s="71">
        <f t="shared" si="20"/>
        <v>562.66</v>
      </c>
      <c r="N225" s="72">
        <v>51.54</v>
      </c>
      <c r="O225" s="74" t="s">
        <v>51</v>
      </c>
      <c r="P225" s="71">
        <f t="shared" si="25"/>
        <v>51.54</v>
      </c>
    </row>
    <row r="226" spans="1:16">
      <c r="B226" s="95">
        <v>200</v>
      </c>
      <c r="C226" s="96" t="s">
        <v>52</v>
      </c>
      <c r="D226" s="70">
        <f t="shared" si="19"/>
        <v>840.33613445378148</v>
      </c>
      <c r="E226" s="97">
        <v>12.73</v>
      </c>
      <c r="F226" s="98">
        <v>1.823E-3</v>
      </c>
      <c r="G226" s="94">
        <f t="shared" si="24"/>
        <v>12.731823</v>
      </c>
      <c r="H226" s="72">
        <v>19.489999999999998</v>
      </c>
      <c r="I226" s="74" t="s">
        <v>5</v>
      </c>
      <c r="J226" s="75">
        <f t="shared" si="23"/>
        <v>19490</v>
      </c>
      <c r="K226" s="72">
        <v>675.41</v>
      </c>
      <c r="L226" s="74" t="s">
        <v>51</v>
      </c>
      <c r="M226" s="71">
        <f t="shared" si="20"/>
        <v>675.41</v>
      </c>
      <c r="N226" s="72">
        <v>58.28</v>
      </c>
      <c r="O226" s="74" t="s">
        <v>51</v>
      </c>
      <c r="P226" s="71">
        <f t="shared" si="25"/>
        <v>58.28</v>
      </c>
    </row>
    <row r="227" spans="1:16">
      <c r="B227" s="95">
        <v>225</v>
      </c>
      <c r="C227" s="96" t="s">
        <v>52</v>
      </c>
      <c r="D227" s="70">
        <f t="shared" si="19"/>
        <v>945.37815126050418</v>
      </c>
      <c r="E227" s="97">
        <v>12.43</v>
      </c>
      <c r="F227" s="98">
        <v>1.637E-3</v>
      </c>
      <c r="G227" s="94">
        <f t="shared" si="24"/>
        <v>12.431637</v>
      </c>
      <c r="H227" s="72">
        <v>22.87</v>
      </c>
      <c r="I227" s="74" t="s">
        <v>5</v>
      </c>
      <c r="J227" s="75">
        <f t="shared" si="23"/>
        <v>22870</v>
      </c>
      <c r="K227" s="72">
        <v>827.81</v>
      </c>
      <c r="L227" s="74" t="s">
        <v>51</v>
      </c>
      <c r="M227" s="71">
        <f t="shared" si="20"/>
        <v>827.81</v>
      </c>
      <c r="N227" s="72">
        <v>66.63</v>
      </c>
      <c r="O227" s="74" t="s">
        <v>51</v>
      </c>
      <c r="P227" s="71">
        <f t="shared" si="25"/>
        <v>66.63</v>
      </c>
    </row>
    <row r="228" spans="1:16">
      <c r="A228" s="4">
        <v>228</v>
      </c>
      <c r="B228" s="95">
        <v>238</v>
      </c>
      <c r="C228" s="96" t="s">
        <v>52</v>
      </c>
      <c r="D228" s="70">
        <f t="shared" si="19"/>
        <v>1000</v>
      </c>
      <c r="E228" s="97">
        <v>12.31</v>
      </c>
      <c r="F228" s="98">
        <v>1.555E-3</v>
      </c>
      <c r="G228" s="94">
        <f t="shared" si="24"/>
        <v>12.311555</v>
      </c>
      <c r="H228" s="72">
        <v>24.66</v>
      </c>
      <c r="I228" s="74" t="s">
        <v>5</v>
      </c>
      <c r="J228" s="75">
        <f t="shared" si="23"/>
        <v>24660</v>
      </c>
      <c r="K228" s="72">
        <v>865.66</v>
      </c>
      <c r="L228" s="74" t="s">
        <v>51</v>
      </c>
      <c r="M228" s="71">
        <f t="shared" si="20"/>
        <v>865.66</v>
      </c>
      <c r="N228" s="72">
        <v>70.930000000000007</v>
      </c>
      <c r="O228" s="74" t="s">
        <v>51</v>
      </c>
      <c r="P228" s="71">
        <f t="shared" si="25"/>
        <v>70.930000000000007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68117-1F91-41C4-8F0B-EBFB55FFE24D}">
  <dimension ref="A1:Y228"/>
  <sheetViews>
    <sheetView tabSelected="1" zoomScale="70" zoomScaleNormal="70" workbookViewId="0">
      <selection activeCell="C8" sqref="C8"/>
    </sheetView>
  </sheetViews>
  <sheetFormatPr defaultColWidth="9" defaultRowHeight="12"/>
  <cols>
    <col min="1" max="1" width="4.36328125" style="1" customWidth="1"/>
    <col min="2" max="2" width="9.90625" style="1" customWidth="1"/>
    <col min="3" max="3" width="8.6328125" style="1" customWidth="1"/>
    <col min="4" max="4" width="7.7265625" style="1" customWidth="1"/>
    <col min="5" max="6" width="8.90625" style="1" bestFit="1" customWidth="1"/>
    <col min="7" max="7" width="8.90625" style="1" customWidth="1"/>
    <col min="8" max="8" width="6.08984375" style="1" customWidth="1"/>
    <col min="9" max="9" width="5.36328125" style="1" customWidth="1"/>
    <col min="10" max="10" width="7.90625" style="1" customWidth="1"/>
    <col min="11" max="11" width="9.90625" style="1" customWidth="1"/>
    <col min="12" max="12" width="3.7265625" style="1" customWidth="1"/>
    <col min="13" max="13" width="7.453125" style="1" customWidth="1"/>
    <col min="14" max="14" width="6.36328125" style="1" customWidth="1"/>
    <col min="15" max="15" width="3.90625" style="1" customWidth="1"/>
    <col min="16" max="16" width="6.7265625" style="1" customWidth="1"/>
    <col min="17" max="17" width="3.08984375" style="1" customWidth="1"/>
    <col min="18" max="18" width="8" style="5" customWidth="1"/>
    <col min="19" max="19" width="9.6328125" style="55" customWidth="1"/>
    <col min="20" max="20" width="9" style="1"/>
    <col min="21" max="21" width="9.7265625" style="1" customWidth="1"/>
    <col min="22" max="22" width="8.90625" style="1" bestFit="1" customWidth="1"/>
    <col min="23" max="23" width="7.26953125" style="1" customWidth="1"/>
    <col min="24" max="24" width="9.08984375" style="1" customWidth="1"/>
    <col min="25" max="25" width="5.63281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03"/>
      <c r="T1" s="25"/>
      <c r="U1" s="25"/>
      <c r="V1" s="25"/>
      <c r="W1" s="25"/>
      <c r="X1" s="25"/>
      <c r="Y1" s="25"/>
    </row>
    <row r="2" spans="1:25" ht="19">
      <c r="A2" s="1">
        <v>2</v>
      </c>
      <c r="B2" s="6" t="s">
        <v>6</v>
      </c>
      <c r="F2" s="7"/>
      <c r="G2" s="7"/>
      <c r="L2" s="5" t="s">
        <v>55</v>
      </c>
      <c r="M2" s="8"/>
      <c r="N2" s="9" t="s">
        <v>7</v>
      </c>
      <c r="R2" s="46"/>
      <c r="S2" s="110"/>
      <c r="T2" s="25"/>
      <c r="U2" s="46"/>
      <c r="V2" s="111"/>
      <c r="W2" s="25"/>
      <c r="X2" s="25"/>
      <c r="Y2" s="25"/>
    </row>
    <row r="3" spans="1:25">
      <c r="A3" s="4">
        <v>3</v>
      </c>
      <c r="B3" s="12" t="s">
        <v>8</v>
      </c>
      <c r="C3" s="13" t="s">
        <v>9</v>
      </c>
      <c r="E3" s="12" t="s">
        <v>63</v>
      </c>
      <c r="F3" s="115"/>
      <c r="G3" s="14" t="s">
        <v>10</v>
      </c>
      <c r="H3" s="14"/>
      <c r="I3" s="14"/>
      <c r="K3" s="15"/>
      <c r="L3" s="5" t="s">
        <v>56</v>
      </c>
      <c r="M3" s="16"/>
      <c r="N3" s="9" t="s">
        <v>57</v>
      </c>
      <c r="O3" s="9"/>
      <c r="R3" s="25"/>
      <c r="S3" s="25"/>
      <c r="T3" s="25"/>
      <c r="U3" s="46"/>
      <c r="V3" s="104"/>
      <c r="W3" s="105"/>
      <c r="X3" s="25"/>
      <c r="Y3" s="25"/>
    </row>
    <row r="4" spans="1:25">
      <c r="A4" s="4">
        <v>4</v>
      </c>
      <c r="B4" s="12" t="s">
        <v>58</v>
      </c>
      <c r="C4" s="20">
        <v>92</v>
      </c>
      <c r="D4" s="21"/>
      <c r="F4" s="14" t="s">
        <v>4</v>
      </c>
      <c r="G4" s="14" t="s">
        <v>4</v>
      </c>
      <c r="H4" s="14" t="s">
        <v>11</v>
      </c>
      <c r="I4" s="14" t="s">
        <v>1</v>
      </c>
      <c r="J4" s="9"/>
      <c r="K4" s="22" t="s">
        <v>12</v>
      </c>
      <c r="L4" s="9"/>
      <c r="M4" s="9"/>
      <c r="N4" s="9"/>
      <c r="O4" s="9"/>
      <c r="R4" s="46"/>
      <c r="S4" s="23"/>
      <c r="T4" s="25"/>
      <c r="U4" s="25"/>
      <c r="V4" s="112"/>
      <c r="W4" s="25"/>
      <c r="X4" s="25"/>
      <c r="Y4" s="25"/>
    </row>
    <row r="5" spans="1:25">
      <c r="A5" s="1">
        <v>5</v>
      </c>
      <c r="B5" s="12" t="s">
        <v>13</v>
      </c>
      <c r="C5" s="20">
        <v>238</v>
      </c>
      <c r="D5" s="21" t="s">
        <v>14</v>
      </c>
      <c r="F5" s="14" t="s">
        <v>0</v>
      </c>
      <c r="G5" s="14" t="s">
        <v>15</v>
      </c>
      <c r="H5" s="14" t="s">
        <v>16</v>
      </c>
      <c r="I5" s="14" t="s">
        <v>16</v>
      </c>
      <c r="J5" s="24" t="s">
        <v>17</v>
      </c>
      <c r="K5" s="5" t="s">
        <v>18</v>
      </c>
      <c r="L5" s="14"/>
      <c r="M5" s="14"/>
      <c r="N5" s="9"/>
      <c r="O5" s="15" t="s">
        <v>62</v>
      </c>
      <c r="P5" s="1" t="str">
        <f ca="1">RIGHT(CELL("filename",A1),LEN(CELL("filename",A1))-FIND("]",CELL("filename",A1)))</f>
        <v>old238U_(Ba,K)Fe2As2_D6</v>
      </c>
      <c r="R5" s="46"/>
      <c r="S5" s="23"/>
      <c r="T5" s="106"/>
      <c r="U5" s="103"/>
      <c r="V5" s="85"/>
      <c r="W5" s="25"/>
      <c r="X5" s="25"/>
      <c r="Y5" s="25"/>
    </row>
    <row r="6" spans="1:25">
      <c r="A6" s="4">
        <v>6</v>
      </c>
      <c r="B6" s="12" t="s">
        <v>19</v>
      </c>
      <c r="C6" s="26" t="s">
        <v>74</v>
      </c>
      <c r="D6" s="21" t="s">
        <v>20</v>
      </c>
      <c r="F6" s="27" t="s">
        <v>69</v>
      </c>
      <c r="G6" s="28">
        <v>56</v>
      </c>
      <c r="H6" s="28">
        <v>10</v>
      </c>
      <c r="I6" s="29">
        <v>19.63</v>
      </c>
      <c r="J6" s="4">
        <v>1</v>
      </c>
      <c r="K6" s="30">
        <v>59.997999999999998</v>
      </c>
      <c r="L6" s="22" t="s">
        <v>59</v>
      </c>
      <c r="M6" s="9"/>
      <c r="N6" s="9"/>
      <c r="O6" s="15" t="s">
        <v>61</v>
      </c>
      <c r="P6" s="113" t="s">
        <v>73</v>
      </c>
      <c r="R6" s="46"/>
      <c r="S6" s="23"/>
      <c r="T6" s="58"/>
      <c r="U6" s="103"/>
      <c r="V6" s="85"/>
      <c r="W6" s="25"/>
      <c r="X6" s="25"/>
      <c r="Y6" s="25"/>
    </row>
    <row r="7" spans="1:25">
      <c r="A7" s="1">
        <v>7</v>
      </c>
      <c r="B7" s="31"/>
      <c r="C7" s="26" t="s">
        <v>74</v>
      </c>
      <c r="F7" s="32" t="s">
        <v>70</v>
      </c>
      <c r="G7" s="33">
        <v>19</v>
      </c>
      <c r="H7" s="33">
        <v>10</v>
      </c>
      <c r="I7" s="34">
        <v>5.59</v>
      </c>
      <c r="J7" s="4">
        <v>2</v>
      </c>
      <c r="K7" s="35">
        <v>599.98</v>
      </c>
      <c r="L7" s="22" t="s">
        <v>60</v>
      </c>
      <c r="M7" s="9"/>
      <c r="N7" s="9"/>
      <c r="O7" s="9"/>
      <c r="R7" s="46"/>
      <c r="S7" s="23"/>
      <c r="T7" s="25"/>
      <c r="U7" s="103"/>
      <c r="V7" s="85"/>
      <c r="W7" s="25"/>
      <c r="X7" s="36"/>
      <c r="Y7" s="25"/>
    </row>
    <row r="8" spans="1:25">
      <c r="A8" s="1">
        <v>8</v>
      </c>
      <c r="B8" s="12" t="s">
        <v>21</v>
      </c>
      <c r="C8" s="37">
        <v>6</v>
      </c>
      <c r="D8" s="38" t="s">
        <v>2</v>
      </c>
      <c r="F8" s="32" t="s">
        <v>71</v>
      </c>
      <c r="G8" s="33">
        <v>26</v>
      </c>
      <c r="H8" s="33">
        <v>40</v>
      </c>
      <c r="I8" s="34">
        <v>31.94</v>
      </c>
      <c r="J8" s="4">
        <v>3</v>
      </c>
      <c r="K8" s="35">
        <v>599.98</v>
      </c>
      <c r="L8" s="22" t="s">
        <v>22</v>
      </c>
      <c r="M8" s="9"/>
      <c r="N8" s="9"/>
      <c r="O8" s="9"/>
      <c r="R8" s="46"/>
      <c r="S8" s="23"/>
      <c r="T8" s="25"/>
      <c r="U8" s="103"/>
      <c r="V8" s="86"/>
      <c r="W8" s="25"/>
      <c r="X8" s="40"/>
      <c r="Y8" s="107"/>
    </row>
    <row r="9" spans="1:25">
      <c r="A9" s="1">
        <v>9</v>
      </c>
      <c r="B9" s="31"/>
      <c r="C9" s="37">
        <v>5.1654000000000003E+22</v>
      </c>
      <c r="D9" s="21" t="s">
        <v>3</v>
      </c>
      <c r="F9" s="32" t="s">
        <v>72</v>
      </c>
      <c r="G9" s="33">
        <v>33</v>
      </c>
      <c r="H9" s="33">
        <v>40</v>
      </c>
      <c r="I9" s="34">
        <v>42.84</v>
      </c>
      <c r="J9" s="4">
        <v>4</v>
      </c>
      <c r="K9" s="35">
        <v>1</v>
      </c>
      <c r="L9" s="22" t="s">
        <v>23</v>
      </c>
      <c r="M9" s="9"/>
      <c r="N9" s="9"/>
      <c r="O9" s="9"/>
      <c r="R9" s="46"/>
      <c r="S9" s="41"/>
      <c r="T9" s="108"/>
      <c r="U9" s="103"/>
      <c r="V9" s="86"/>
      <c r="W9" s="25"/>
      <c r="X9" s="40"/>
      <c r="Y9" s="107"/>
    </row>
    <row r="10" spans="1:25">
      <c r="A10" s="1">
        <v>10</v>
      </c>
      <c r="B10" s="12" t="s">
        <v>24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25</v>
      </c>
      <c r="M10" s="9"/>
      <c r="N10" s="9"/>
      <c r="O10" s="9"/>
      <c r="R10" s="46"/>
      <c r="S10" s="41"/>
      <c r="T10" s="58"/>
      <c r="U10" s="103"/>
      <c r="V10" s="86"/>
      <c r="W10" s="25"/>
      <c r="X10" s="40"/>
      <c r="Y10" s="107"/>
    </row>
    <row r="11" spans="1:25">
      <c r="A11" s="1">
        <v>11</v>
      </c>
      <c r="C11" s="43" t="s">
        <v>26</v>
      </c>
      <c r="D11" s="7" t="s">
        <v>27</v>
      </c>
      <c r="F11" s="32"/>
      <c r="G11" s="33"/>
      <c r="H11" s="33"/>
      <c r="I11" s="34"/>
      <c r="J11" s="4">
        <v>6</v>
      </c>
      <c r="K11" s="35">
        <v>1000</v>
      </c>
      <c r="L11" s="22" t="s">
        <v>28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29</v>
      </c>
      <c r="C12" s="44">
        <v>20</v>
      </c>
      <c r="D12" s="45">
        <f>$C$5/100</f>
        <v>2.38</v>
      </c>
      <c r="E12" s="21" t="s">
        <v>54</v>
      </c>
      <c r="F12" s="32"/>
      <c r="G12" s="33"/>
      <c r="H12" s="33"/>
      <c r="I12" s="34"/>
      <c r="J12" s="4">
        <v>7</v>
      </c>
      <c r="K12" s="35">
        <v>116.15</v>
      </c>
      <c r="L12" s="22" t="s">
        <v>30</v>
      </c>
      <c r="M12" s="9"/>
      <c r="R12" s="46"/>
      <c r="S12" s="47"/>
      <c r="T12" s="25"/>
      <c r="U12" s="25"/>
      <c r="V12" s="81"/>
      <c r="W12" s="81"/>
      <c r="X12" s="81"/>
      <c r="Y12" s="25"/>
    </row>
    <row r="13" spans="1:25">
      <c r="A13" s="1">
        <v>13</v>
      </c>
      <c r="B13" s="5" t="s">
        <v>31</v>
      </c>
      <c r="C13" s="48">
        <v>228</v>
      </c>
      <c r="D13" s="45">
        <f>$C$5*1000000</f>
        <v>238000000</v>
      </c>
      <c r="E13" s="21" t="s">
        <v>53</v>
      </c>
      <c r="F13" s="49"/>
      <c r="G13" s="50"/>
      <c r="H13" s="50"/>
      <c r="I13" s="51"/>
      <c r="J13" s="4">
        <v>8</v>
      </c>
      <c r="K13" s="52">
        <v>3.4153999999999997E-2</v>
      </c>
      <c r="L13" s="22" t="s">
        <v>32</v>
      </c>
      <c r="R13" s="46"/>
      <c r="S13" s="47"/>
      <c r="T13" s="25"/>
      <c r="U13" s="46"/>
      <c r="V13" s="81"/>
      <c r="W13" s="81"/>
      <c r="X13" s="39"/>
      <c r="Y13" s="25"/>
    </row>
    <row r="14" spans="1:25" ht="13">
      <c r="A14" s="1">
        <v>14</v>
      </c>
      <c r="B14" s="5" t="s">
        <v>64</v>
      </c>
      <c r="C14" s="78"/>
      <c r="D14" s="21" t="s">
        <v>65</v>
      </c>
      <c r="E14" s="25"/>
      <c r="F14" s="25"/>
      <c r="G14" s="25"/>
      <c r="H14" s="80">
        <f>SUM(H6:H13)</f>
        <v>100</v>
      </c>
      <c r="I14" s="80">
        <f>SUM(I6:I13)</f>
        <v>100</v>
      </c>
      <c r="J14" s="4">
        <v>0</v>
      </c>
      <c r="K14" s="53" t="s">
        <v>33</v>
      </c>
      <c r="L14" s="54"/>
      <c r="N14" s="43"/>
      <c r="O14" s="43"/>
      <c r="P14" s="43"/>
      <c r="R14" s="46"/>
      <c r="S14" s="47"/>
      <c r="T14" s="25"/>
      <c r="U14" s="46"/>
      <c r="V14" s="83"/>
      <c r="W14" s="83"/>
      <c r="X14" s="109"/>
      <c r="Y14" s="25"/>
    </row>
    <row r="15" spans="1:25" ht="13">
      <c r="A15" s="1">
        <v>15</v>
      </c>
      <c r="B15" s="5" t="s">
        <v>66</v>
      </c>
      <c r="C15" s="79"/>
      <c r="D15" s="77" t="s">
        <v>67</v>
      </c>
      <c r="E15" s="87"/>
      <c r="F15" s="87"/>
      <c r="G15" s="87"/>
      <c r="H15" s="58"/>
      <c r="I15" s="58"/>
      <c r="J15" s="88"/>
      <c r="K15" s="59"/>
      <c r="L15" s="60"/>
      <c r="M15" s="88"/>
      <c r="N15" s="21"/>
      <c r="O15" s="21"/>
      <c r="P15" s="88"/>
      <c r="R15" s="46"/>
      <c r="S15" s="47"/>
      <c r="T15" s="25"/>
      <c r="U15" s="25"/>
      <c r="V15" s="84"/>
      <c r="W15" s="84"/>
      <c r="X15" s="40"/>
      <c r="Y15" s="25"/>
    </row>
    <row r="16" spans="1:25">
      <c r="A16" s="1">
        <v>16</v>
      </c>
      <c r="B16" s="21"/>
      <c r="C16" s="56"/>
      <c r="D16" s="57"/>
      <c r="F16" s="61" t="s">
        <v>34</v>
      </c>
      <c r="G16" s="87"/>
      <c r="H16" s="62"/>
      <c r="I16" s="58"/>
      <c r="J16" s="89"/>
      <c r="K16" s="59"/>
      <c r="L16" s="60"/>
      <c r="M16" s="21"/>
      <c r="N16" s="21"/>
      <c r="O16" s="21"/>
      <c r="P16" s="21"/>
      <c r="R16" s="46"/>
      <c r="S16" s="47"/>
      <c r="T16" s="25"/>
      <c r="U16" s="25"/>
      <c r="V16" s="84"/>
      <c r="W16" s="84"/>
      <c r="X16" s="40"/>
      <c r="Y16" s="25"/>
    </row>
    <row r="17" spans="1:16">
      <c r="A17" s="1">
        <v>17</v>
      </c>
      <c r="B17" s="63" t="s">
        <v>35</v>
      </c>
      <c r="C17" s="11"/>
      <c r="D17" s="10"/>
      <c r="E17" s="63" t="s">
        <v>36</v>
      </c>
      <c r="F17" s="64" t="s">
        <v>37</v>
      </c>
      <c r="G17" s="65" t="s">
        <v>38</v>
      </c>
      <c r="H17" s="63" t="s">
        <v>39</v>
      </c>
      <c r="I17" s="11"/>
      <c r="J17" s="10"/>
      <c r="K17" s="63" t="s">
        <v>40</v>
      </c>
      <c r="L17" s="66"/>
      <c r="M17" s="67"/>
      <c r="N17" s="63" t="s">
        <v>41</v>
      </c>
      <c r="O17" s="11"/>
      <c r="P17" s="10"/>
    </row>
    <row r="18" spans="1:16">
      <c r="A18" s="1">
        <v>18</v>
      </c>
      <c r="B18" s="68" t="s">
        <v>42</v>
      </c>
      <c r="C18" s="25"/>
      <c r="D18" s="114" t="s">
        <v>43</v>
      </c>
      <c r="E18" s="118" t="s">
        <v>44</v>
      </c>
      <c r="F18" s="119"/>
      <c r="G18" s="120"/>
      <c r="H18" s="68" t="s">
        <v>45</v>
      </c>
      <c r="I18" s="25"/>
      <c r="J18" s="114" t="s">
        <v>46</v>
      </c>
      <c r="K18" s="68" t="s">
        <v>47</v>
      </c>
      <c r="L18" s="69"/>
      <c r="M18" s="114" t="s">
        <v>46</v>
      </c>
      <c r="N18" s="68" t="s">
        <v>47</v>
      </c>
      <c r="O18" s="25"/>
      <c r="P18" s="114" t="s">
        <v>46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90">
        <v>2.5</v>
      </c>
      <c r="C20" s="91" t="s">
        <v>48</v>
      </c>
      <c r="D20" s="101">
        <f>B20/1000/$C$5</f>
        <v>1.0504201680672269E-5</v>
      </c>
      <c r="E20" s="92">
        <v>0.16200000000000001</v>
      </c>
      <c r="F20" s="93">
        <v>1.9770000000000001</v>
      </c>
      <c r="G20" s="94">
        <f>E20+F20</f>
        <v>2.1390000000000002</v>
      </c>
      <c r="H20" s="90">
        <v>34</v>
      </c>
      <c r="I20" s="91" t="s">
        <v>49</v>
      </c>
      <c r="J20" s="76">
        <f>H20/1000/10</f>
        <v>3.4000000000000002E-3</v>
      </c>
      <c r="K20" s="90">
        <v>15</v>
      </c>
      <c r="L20" s="91" t="s">
        <v>49</v>
      </c>
      <c r="M20" s="76">
        <f t="shared" ref="M20:M83" si="0">K20/1000/10</f>
        <v>1.5E-3</v>
      </c>
      <c r="N20" s="90">
        <v>11</v>
      </c>
      <c r="O20" s="91" t="s">
        <v>49</v>
      </c>
      <c r="P20" s="76">
        <f t="shared" ref="P20:P83" si="1">N20/1000/10</f>
        <v>1.0999999999999998E-3</v>
      </c>
    </row>
    <row r="21" spans="1:16">
      <c r="B21" s="95">
        <v>2.75</v>
      </c>
      <c r="C21" s="96" t="s">
        <v>48</v>
      </c>
      <c r="D21" s="82">
        <f t="shared" ref="D21:D84" si="2">B21/1000/$C$5</f>
        <v>1.1554621848739495E-5</v>
      </c>
      <c r="E21" s="97">
        <v>0.1699</v>
      </c>
      <c r="F21" s="98">
        <v>2.0779999999999998</v>
      </c>
      <c r="G21" s="94">
        <f t="shared" ref="G21:G84" si="3">E21+F21</f>
        <v>2.2479</v>
      </c>
      <c r="H21" s="95">
        <v>36</v>
      </c>
      <c r="I21" s="96" t="s">
        <v>49</v>
      </c>
      <c r="J21" s="70">
        <f t="shared" ref="J21:J84" si="4">H21/1000/10</f>
        <v>3.5999999999999999E-3</v>
      </c>
      <c r="K21" s="95">
        <v>15</v>
      </c>
      <c r="L21" s="96" t="s">
        <v>49</v>
      </c>
      <c r="M21" s="70">
        <f t="shared" si="0"/>
        <v>1.5E-3</v>
      </c>
      <c r="N21" s="95">
        <v>11</v>
      </c>
      <c r="O21" s="96" t="s">
        <v>49</v>
      </c>
      <c r="P21" s="70">
        <f t="shared" si="1"/>
        <v>1.0999999999999998E-3</v>
      </c>
    </row>
    <row r="22" spans="1:16">
      <c r="B22" s="95">
        <v>3</v>
      </c>
      <c r="C22" s="96" t="s">
        <v>48</v>
      </c>
      <c r="D22" s="82">
        <f t="shared" si="2"/>
        <v>1.2605042016806723E-5</v>
      </c>
      <c r="E22" s="97">
        <v>0.1774</v>
      </c>
      <c r="F22" s="98">
        <v>2.1739999999999999</v>
      </c>
      <c r="G22" s="94">
        <f t="shared" si="3"/>
        <v>2.3513999999999999</v>
      </c>
      <c r="H22" s="95">
        <v>37</v>
      </c>
      <c r="I22" s="96" t="s">
        <v>49</v>
      </c>
      <c r="J22" s="70">
        <f t="shared" si="4"/>
        <v>3.6999999999999997E-3</v>
      </c>
      <c r="K22" s="95">
        <v>16</v>
      </c>
      <c r="L22" s="96" t="s">
        <v>49</v>
      </c>
      <c r="M22" s="70">
        <f t="shared" si="0"/>
        <v>1.6000000000000001E-3</v>
      </c>
      <c r="N22" s="95">
        <v>12</v>
      </c>
      <c r="O22" s="96" t="s">
        <v>49</v>
      </c>
      <c r="P22" s="70">
        <f t="shared" si="1"/>
        <v>1.2000000000000001E-3</v>
      </c>
    </row>
    <row r="23" spans="1:16">
      <c r="B23" s="95">
        <v>3.25</v>
      </c>
      <c r="C23" s="96" t="s">
        <v>48</v>
      </c>
      <c r="D23" s="82">
        <f t="shared" si="2"/>
        <v>1.3655462184873949E-5</v>
      </c>
      <c r="E23" s="97">
        <v>0.1847</v>
      </c>
      <c r="F23" s="98">
        <v>2.2650000000000001</v>
      </c>
      <c r="G23" s="94">
        <f t="shared" si="3"/>
        <v>2.4497</v>
      </c>
      <c r="H23" s="95">
        <v>38</v>
      </c>
      <c r="I23" s="96" t="s">
        <v>49</v>
      </c>
      <c r="J23" s="70">
        <f t="shared" si="4"/>
        <v>3.8E-3</v>
      </c>
      <c r="K23" s="95">
        <v>16</v>
      </c>
      <c r="L23" s="96" t="s">
        <v>49</v>
      </c>
      <c r="M23" s="70">
        <f t="shared" si="0"/>
        <v>1.6000000000000001E-3</v>
      </c>
      <c r="N23" s="95">
        <v>12</v>
      </c>
      <c r="O23" s="96" t="s">
        <v>49</v>
      </c>
      <c r="P23" s="70">
        <f t="shared" si="1"/>
        <v>1.2000000000000001E-3</v>
      </c>
    </row>
    <row r="24" spans="1:16">
      <c r="B24" s="95">
        <v>3.5</v>
      </c>
      <c r="C24" s="96" t="s">
        <v>48</v>
      </c>
      <c r="D24" s="82">
        <f t="shared" si="2"/>
        <v>1.4705882352941177E-5</v>
      </c>
      <c r="E24" s="97">
        <v>0.19159999999999999</v>
      </c>
      <c r="F24" s="98">
        <v>2.3519999999999999</v>
      </c>
      <c r="G24" s="94">
        <f t="shared" si="3"/>
        <v>2.5435999999999996</v>
      </c>
      <c r="H24" s="95">
        <v>40</v>
      </c>
      <c r="I24" s="96" t="s">
        <v>49</v>
      </c>
      <c r="J24" s="70">
        <f t="shared" si="4"/>
        <v>4.0000000000000001E-3</v>
      </c>
      <c r="K24" s="95">
        <v>17</v>
      </c>
      <c r="L24" s="96" t="s">
        <v>49</v>
      </c>
      <c r="M24" s="70">
        <f t="shared" si="0"/>
        <v>1.7000000000000001E-3</v>
      </c>
      <c r="N24" s="95">
        <v>12</v>
      </c>
      <c r="O24" s="96" t="s">
        <v>49</v>
      </c>
      <c r="P24" s="70">
        <f t="shared" si="1"/>
        <v>1.2000000000000001E-3</v>
      </c>
    </row>
    <row r="25" spans="1:16">
      <c r="B25" s="95">
        <v>3.75</v>
      </c>
      <c r="C25" s="96" t="s">
        <v>48</v>
      </c>
      <c r="D25" s="82">
        <f t="shared" si="2"/>
        <v>1.5756302521008403E-5</v>
      </c>
      <c r="E25" s="97">
        <v>0.19839999999999999</v>
      </c>
      <c r="F25" s="98">
        <v>2.4350000000000001</v>
      </c>
      <c r="G25" s="94">
        <f t="shared" si="3"/>
        <v>2.6334</v>
      </c>
      <c r="H25" s="95">
        <v>41</v>
      </c>
      <c r="I25" s="96" t="s">
        <v>49</v>
      </c>
      <c r="J25" s="70">
        <f t="shared" si="4"/>
        <v>4.1000000000000003E-3</v>
      </c>
      <c r="K25" s="95">
        <v>17</v>
      </c>
      <c r="L25" s="96" t="s">
        <v>49</v>
      </c>
      <c r="M25" s="70">
        <f t="shared" si="0"/>
        <v>1.7000000000000001E-3</v>
      </c>
      <c r="N25" s="95">
        <v>13</v>
      </c>
      <c r="O25" s="96" t="s">
        <v>49</v>
      </c>
      <c r="P25" s="70">
        <f t="shared" si="1"/>
        <v>1.2999999999999999E-3</v>
      </c>
    </row>
    <row r="26" spans="1:16">
      <c r="B26" s="95">
        <v>4</v>
      </c>
      <c r="C26" s="96" t="s">
        <v>48</v>
      </c>
      <c r="D26" s="82">
        <f t="shared" si="2"/>
        <v>1.6806722689075631E-5</v>
      </c>
      <c r="E26" s="97">
        <v>0.2049</v>
      </c>
      <c r="F26" s="98">
        <v>2.5150000000000001</v>
      </c>
      <c r="G26" s="94">
        <f t="shared" si="3"/>
        <v>2.7199</v>
      </c>
      <c r="H26" s="95">
        <v>42</v>
      </c>
      <c r="I26" s="96" t="s">
        <v>49</v>
      </c>
      <c r="J26" s="70">
        <f t="shared" si="4"/>
        <v>4.2000000000000006E-3</v>
      </c>
      <c r="K26" s="95">
        <v>18</v>
      </c>
      <c r="L26" s="96" t="s">
        <v>49</v>
      </c>
      <c r="M26" s="70">
        <f t="shared" si="0"/>
        <v>1.8E-3</v>
      </c>
      <c r="N26" s="95">
        <v>13</v>
      </c>
      <c r="O26" s="96" t="s">
        <v>49</v>
      </c>
      <c r="P26" s="70">
        <f t="shared" si="1"/>
        <v>1.2999999999999999E-3</v>
      </c>
    </row>
    <row r="27" spans="1:16">
      <c r="B27" s="95">
        <v>4.5</v>
      </c>
      <c r="C27" s="96" t="s">
        <v>48</v>
      </c>
      <c r="D27" s="82">
        <f t="shared" si="2"/>
        <v>1.8907563025210083E-5</v>
      </c>
      <c r="E27" s="97">
        <v>0.21729999999999999</v>
      </c>
      <c r="F27" s="98">
        <v>2.6669999999999998</v>
      </c>
      <c r="G27" s="94">
        <f t="shared" si="3"/>
        <v>2.8842999999999996</v>
      </c>
      <c r="H27" s="95">
        <v>44</v>
      </c>
      <c r="I27" s="96" t="s">
        <v>49</v>
      </c>
      <c r="J27" s="70">
        <f t="shared" si="4"/>
        <v>4.3999999999999994E-3</v>
      </c>
      <c r="K27" s="95">
        <v>19</v>
      </c>
      <c r="L27" s="96" t="s">
        <v>49</v>
      </c>
      <c r="M27" s="70">
        <f t="shared" si="0"/>
        <v>1.9E-3</v>
      </c>
      <c r="N27" s="95">
        <v>14</v>
      </c>
      <c r="O27" s="96" t="s">
        <v>49</v>
      </c>
      <c r="P27" s="70">
        <f t="shared" si="1"/>
        <v>1.4E-3</v>
      </c>
    </row>
    <row r="28" spans="1:16">
      <c r="B28" s="95">
        <v>5</v>
      </c>
      <c r="C28" s="96" t="s">
        <v>48</v>
      </c>
      <c r="D28" s="82">
        <f t="shared" si="2"/>
        <v>2.1008403361344538E-5</v>
      </c>
      <c r="E28" s="97">
        <v>0.22900000000000001</v>
      </c>
      <c r="F28" s="98">
        <v>2.8079999999999998</v>
      </c>
      <c r="G28" s="94">
        <f t="shared" si="3"/>
        <v>3.0369999999999999</v>
      </c>
      <c r="H28" s="95">
        <v>46</v>
      </c>
      <c r="I28" s="96" t="s">
        <v>49</v>
      </c>
      <c r="J28" s="70">
        <f t="shared" si="4"/>
        <v>4.5999999999999999E-3</v>
      </c>
      <c r="K28" s="95">
        <v>19</v>
      </c>
      <c r="L28" s="96" t="s">
        <v>49</v>
      </c>
      <c r="M28" s="70">
        <f t="shared" si="0"/>
        <v>1.9E-3</v>
      </c>
      <c r="N28" s="95">
        <v>14</v>
      </c>
      <c r="O28" s="96" t="s">
        <v>49</v>
      </c>
      <c r="P28" s="70">
        <f t="shared" si="1"/>
        <v>1.4E-3</v>
      </c>
    </row>
    <row r="29" spans="1:16">
      <c r="B29" s="95">
        <v>5.5</v>
      </c>
      <c r="C29" s="96" t="s">
        <v>48</v>
      </c>
      <c r="D29" s="82">
        <f t="shared" si="2"/>
        <v>2.3109243697478991E-5</v>
      </c>
      <c r="E29" s="97">
        <v>0.2402</v>
      </c>
      <c r="F29" s="98">
        <v>2.94</v>
      </c>
      <c r="G29" s="94">
        <f t="shared" si="3"/>
        <v>3.1802000000000001</v>
      </c>
      <c r="H29" s="95">
        <v>48</v>
      </c>
      <c r="I29" s="96" t="s">
        <v>49</v>
      </c>
      <c r="J29" s="70">
        <f t="shared" si="4"/>
        <v>4.8000000000000004E-3</v>
      </c>
      <c r="K29" s="95">
        <v>20</v>
      </c>
      <c r="L29" s="96" t="s">
        <v>49</v>
      </c>
      <c r="M29" s="70">
        <f t="shared" si="0"/>
        <v>2E-3</v>
      </c>
      <c r="N29" s="95">
        <v>15</v>
      </c>
      <c r="O29" s="96" t="s">
        <v>49</v>
      </c>
      <c r="P29" s="70">
        <f t="shared" si="1"/>
        <v>1.5E-3</v>
      </c>
    </row>
    <row r="30" spans="1:16">
      <c r="B30" s="95">
        <v>6</v>
      </c>
      <c r="C30" s="96" t="s">
        <v>48</v>
      </c>
      <c r="D30" s="82">
        <f t="shared" si="2"/>
        <v>2.5210084033613446E-5</v>
      </c>
      <c r="E30" s="97">
        <v>0.25090000000000001</v>
      </c>
      <c r="F30" s="98">
        <v>3.0649999999999999</v>
      </c>
      <c r="G30" s="94">
        <f t="shared" si="3"/>
        <v>3.3159000000000001</v>
      </c>
      <c r="H30" s="95">
        <v>50</v>
      </c>
      <c r="I30" s="96" t="s">
        <v>49</v>
      </c>
      <c r="J30" s="70">
        <f t="shared" si="4"/>
        <v>5.0000000000000001E-3</v>
      </c>
      <c r="K30" s="95">
        <v>21</v>
      </c>
      <c r="L30" s="96" t="s">
        <v>49</v>
      </c>
      <c r="M30" s="70">
        <f t="shared" si="0"/>
        <v>2.1000000000000003E-3</v>
      </c>
      <c r="N30" s="95">
        <v>15</v>
      </c>
      <c r="O30" s="96" t="s">
        <v>49</v>
      </c>
      <c r="P30" s="70">
        <f t="shared" si="1"/>
        <v>1.5E-3</v>
      </c>
    </row>
    <row r="31" spans="1:16">
      <c r="B31" s="95">
        <v>6.5</v>
      </c>
      <c r="C31" s="96" t="s">
        <v>48</v>
      </c>
      <c r="D31" s="82">
        <f t="shared" si="2"/>
        <v>2.7310924369747898E-5</v>
      </c>
      <c r="E31" s="97">
        <v>0.2611</v>
      </c>
      <c r="F31" s="98">
        <v>3.1840000000000002</v>
      </c>
      <c r="G31" s="94">
        <f t="shared" si="3"/>
        <v>3.4451000000000001</v>
      </c>
      <c r="H31" s="95">
        <v>52</v>
      </c>
      <c r="I31" s="96" t="s">
        <v>49</v>
      </c>
      <c r="J31" s="70">
        <f t="shared" si="4"/>
        <v>5.1999999999999998E-3</v>
      </c>
      <c r="K31" s="95">
        <v>22</v>
      </c>
      <c r="L31" s="96" t="s">
        <v>49</v>
      </c>
      <c r="M31" s="70">
        <f t="shared" si="0"/>
        <v>2.1999999999999997E-3</v>
      </c>
      <c r="N31" s="95">
        <v>16</v>
      </c>
      <c r="O31" s="96" t="s">
        <v>49</v>
      </c>
      <c r="P31" s="70">
        <f t="shared" si="1"/>
        <v>1.6000000000000001E-3</v>
      </c>
    </row>
    <row r="32" spans="1:16">
      <c r="B32" s="95">
        <v>7</v>
      </c>
      <c r="C32" s="96" t="s">
        <v>48</v>
      </c>
      <c r="D32" s="82">
        <f t="shared" si="2"/>
        <v>2.9411764705882354E-5</v>
      </c>
      <c r="E32" s="97">
        <v>0.27100000000000002</v>
      </c>
      <c r="F32" s="98">
        <v>3.2959999999999998</v>
      </c>
      <c r="G32" s="94">
        <f t="shared" si="3"/>
        <v>3.5669999999999997</v>
      </c>
      <c r="H32" s="95">
        <v>54</v>
      </c>
      <c r="I32" s="96" t="s">
        <v>49</v>
      </c>
      <c r="J32" s="70">
        <f t="shared" si="4"/>
        <v>5.4000000000000003E-3</v>
      </c>
      <c r="K32" s="95">
        <v>22</v>
      </c>
      <c r="L32" s="96" t="s">
        <v>49</v>
      </c>
      <c r="M32" s="70">
        <f t="shared" si="0"/>
        <v>2.1999999999999997E-3</v>
      </c>
      <c r="N32" s="95">
        <v>16</v>
      </c>
      <c r="O32" s="96" t="s">
        <v>49</v>
      </c>
      <c r="P32" s="70">
        <f t="shared" si="1"/>
        <v>1.6000000000000001E-3</v>
      </c>
    </row>
    <row r="33" spans="2:16">
      <c r="B33" s="95">
        <v>8</v>
      </c>
      <c r="C33" s="96" t="s">
        <v>48</v>
      </c>
      <c r="D33" s="82">
        <f t="shared" si="2"/>
        <v>3.3613445378151261E-5</v>
      </c>
      <c r="E33" s="97">
        <v>0.28970000000000001</v>
      </c>
      <c r="F33" s="98">
        <v>3.5049999999999999</v>
      </c>
      <c r="G33" s="94">
        <f t="shared" si="3"/>
        <v>3.7946999999999997</v>
      </c>
      <c r="H33" s="95">
        <v>58</v>
      </c>
      <c r="I33" s="96" t="s">
        <v>49</v>
      </c>
      <c r="J33" s="70">
        <f t="shared" si="4"/>
        <v>5.8000000000000005E-3</v>
      </c>
      <c r="K33" s="95">
        <v>24</v>
      </c>
      <c r="L33" s="96" t="s">
        <v>49</v>
      </c>
      <c r="M33" s="70">
        <f t="shared" si="0"/>
        <v>2.4000000000000002E-3</v>
      </c>
      <c r="N33" s="95">
        <v>17</v>
      </c>
      <c r="O33" s="96" t="s">
        <v>49</v>
      </c>
      <c r="P33" s="70">
        <f t="shared" si="1"/>
        <v>1.7000000000000001E-3</v>
      </c>
    </row>
    <row r="34" spans="2:16">
      <c r="B34" s="95">
        <v>9</v>
      </c>
      <c r="C34" s="96" t="s">
        <v>48</v>
      </c>
      <c r="D34" s="82">
        <f t="shared" si="2"/>
        <v>3.7815126050420166E-5</v>
      </c>
      <c r="E34" s="97">
        <v>0.30730000000000002</v>
      </c>
      <c r="F34" s="98">
        <v>3.6970000000000001</v>
      </c>
      <c r="G34" s="94">
        <f t="shared" si="3"/>
        <v>4.0042999999999997</v>
      </c>
      <c r="H34" s="95">
        <v>61</v>
      </c>
      <c r="I34" s="96" t="s">
        <v>49</v>
      </c>
      <c r="J34" s="70">
        <f t="shared" si="4"/>
        <v>6.0999999999999995E-3</v>
      </c>
      <c r="K34" s="95">
        <v>25</v>
      </c>
      <c r="L34" s="96" t="s">
        <v>49</v>
      </c>
      <c r="M34" s="70">
        <f t="shared" si="0"/>
        <v>2.5000000000000001E-3</v>
      </c>
      <c r="N34" s="95">
        <v>18</v>
      </c>
      <c r="O34" s="96" t="s">
        <v>49</v>
      </c>
      <c r="P34" s="70">
        <f t="shared" si="1"/>
        <v>1.8E-3</v>
      </c>
    </row>
    <row r="35" spans="2:16">
      <c r="B35" s="95">
        <v>10</v>
      </c>
      <c r="C35" s="96" t="s">
        <v>48</v>
      </c>
      <c r="D35" s="82">
        <f t="shared" si="2"/>
        <v>4.2016806722689077E-5</v>
      </c>
      <c r="E35" s="97">
        <v>0.32390000000000002</v>
      </c>
      <c r="F35" s="98">
        <v>3.875</v>
      </c>
      <c r="G35" s="94">
        <f t="shared" si="3"/>
        <v>4.1989000000000001</v>
      </c>
      <c r="H35" s="95">
        <v>64</v>
      </c>
      <c r="I35" s="96" t="s">
        <v>49</v>
      </c>
      <c r="J35" s="70">
        <f t="shared" si="4"/>
        <v>6.4000000000000003E-3</v>
      </c>
      <c r="K35" s="95">
        <v>26</v>
      </c>
      <c r="L35" s="96" t="s">
        <v>49</v>
      </c>
      <c r="M35" s="70">
        <f t="shared" si="0"/>
        <v>2.5999999999999999E-3</v>
      </c>
      <c r="N35" s="95">
        <v>19</v>
      </c>
      <c r="O35" s="96" t="s">
        <v>49</v>
      </c>
      <c r="P35" s="70">
        <f t="shared" si="1"/>
        <v>1.9E-3</v>
      </c>
    </row>
    <row r="36" spans="2:16">
      <c r="B36" s="95">
        <v>11</v>
      </c>
      <c r="C36" s="96" t="s">
        <v>48</v>
      </c>
      <c r="D36" s="82">
        <f t="shared" si="2"/>
        <v>4.6218487394957981E-5</v>
      </c>
      <c r="E36" s="97">
        <v>0.3397</v>
      </c>
      <c r="F36" s="98">
        <v>4.04</v>
      </c>
      <c r="G36" s="94">
        <f t="shared" si="3"/>
        <v>4.3796999999999997</v>
      </c>
      <c r="H36" s="95">
        <v>67</v>
      </c>
      <c r="I36" s="96" t="s">
        <v>49</v>
      </c>
      <c r="J36" s="70">
        <f t="shared" si="4"/>
        <v>6.7000000000000002E-3</v>
      </c>
      <c r="K36" s="95">
        <v>27</v>
      </c>
      <c r="L36" s="96" t="s">
        <v>49</v>
      </c>
      <c r="M36" s="70">
        <f t="shared" si="0"/>
        <v>2.7000000000000001E-3</v>
      </c>
      <c r="N36" s="95">
        <v>20</v>
      </c>
      <c r="O36" s="96" t="s">
        <v>49</v>
      </c>
      <c r="P36" s="70">
        <f t="shared" si="1"/>
        <v>2E-3</v>
      </c>
    </row>
    <row r="37" spans="2:16">
      <c r="B37" s="95">
        <v>12</v>
      </c>
      <c r="C37" s="96" t="s">
        <v>48</v>
      </c>
      <c r="D37" s="82">
        <f t="shared" si="2"/>
        <v>5.0420168067226892E-5</v>
      </c>
      <c r="E37" s="97">
        <v>0.3548</v>
      </c>
      <c r="F37" s="98">
        <v>4.1950000000000003</v>
      </c>
      <c r="G37" s="94">
        <f t="shared" si="3"/>
        <v>4.5498000000000003</v>
      </c>
      <c r="H37" s="95">
        <v>70</v>
      </c>
      <c r="I37" s="96" t="s">
        <v>49</v>
      </c>
      <c r="J37" s="70">
        <f t="shared" si="4"/>
        <v>7.000000000000001E-3</v>
      </c>
      <c r="K37" s="95">
        <v>28</v>
      </c>
      <c r="L37" s="96" t="s">
        <v>49</v>
      </c>
      <c r="M37" s="70">
        <f t="shared" si="0"/>
        <v>2.8E-3</v>
      </c>
      <c r="N37" s="95">
        <v>20</v>
      </c>
      <c r="O37" s="96" t="s">
        <v>49</v>
      </c>
      <c r="P37" s="70">
        <f t="shared" si="1"/>
        <v>2E-3</v>
      </c>
    </row>
    <row r="38" spans="2:16">
      <c r="B38" s="95">
        <v>13</v>
      </c>
      <c r="C38" s="96" t="s">
        <v>48</v>
      </c>
      <c r="D38" s="82">
        <f t="shared" si="2"/>
        <v>5.4621848739495796E-5</v>
      </c>
      <c r="E38" s="97">
        <v>0.36930000000000002</v>
      </c>
      <c r="F38" s="98">
        <v>4.3410000000000002</v>
      </c>
      <c r="G38" s="94">
        <f t="shared" si="3"/>
        <v>4.7103000000000002</v>
      </c>
      <c r="H38" s="95">
        <v>73</v>
      </c>
      <c r="I38" s="96" t="s">
        <v>49</v>
      </c>
      <c r="J38" s="70">
        <f t="shared" si="4"/>
        <v>7.2999999999999992E-3</v>
      </c>
      <c r="K38" s="95">
        <v>29</v>
      </c>
      <c r="L38" s="96" t="s">
        <v>49</v>
      </c>
      <c r="M38" s="70">
        <f t="shared" si="0"/>
        <v>2.9000000000000002E-3</v>
      </c>
      <c r="N38" s="95">
        <v>21</v>
      </c>
      <c r="O38" s="96" t="s">
        <v>49</v>
      </c>
      <c r="P38" s="70">
        <f t="shared" si="1"/>
        <v>2.1000000000000003E-3</v>
      </c>
    </row>
    <row r="39" spans="2:16">
      <c r="B39" s="95">
        <v>14</v>
      </c>
      <c r="C39" s="96" t="s">
        <v>48</v>
      </c>
      <c r="D39" s="82">
        <f t="shared" si="2"/>
        <v>5.8823529411764708E-5</v>
      </c>
      <c r="E39" s="97">
        <v>0.38319999999999999</v>
      </c>
      <c r="F39" s="98">
        <v>4.4779999999999998</v>
      </c>
      <c r="G39" s="94">
        <f t="shared" si="3"/>
        <v>4.8612000000000002</v>
      </c>
      <c r="H39" s="95">
        <v>75</v>
      </c>
      <c r="I39" s="96" t="s">
        <v>49</v>
      </c>
      <c r="J39" s="70">
        <f t="shared" si="4"/>
        <v>7.4999999999999997E-3</v>
      </c>
      <c r="K39" s="95">
        <v>30</v>
      </c>
      <c r="L39" s="96" t="s">
        <v>49</v>
      </c>
      <c r="M39" s="70">
        <f t="shared" si="0"/>
        <v>3.0000000000000001E-3</v>
      </c>
      <c r="N39" s="95">
        <v>22</v>
      </c>
      <c r="O39" s="96" t="s">
        <v>49</v>
      </c>
      <c r="P39" s="70">
        <f t="shared" si="1"/>
        <v>2.1999999999999997E-3</v>
      </c>
    </row>
    <row r="40" spans="2:16">
      <c r="B40" s="95">
        <v>15</v>
      </c>
      <c r="C40" s="96" t="s">
        <v>48</v>
      </c>
      <c r="D40" s="82">
        <f t="shared" si="2"/>
        <v>6.3025210084033612E-5</v>
      </c>
      <c r="E40" s="97">
        <v>0.3967</v>
      </c>
      <c r="F40" s="98">
        <v>4.6079999999999997</v>
      </c>
      <c r="G40" s="94">
        <f t="shared" si="3"/>
        <v>5.0046999999999997</v>
      </c>
      <c r="H40" s="95">
        <v>78</v>
      </c>
      <c r="I40" s="96" t="s">
        <v>49</v>
      </c>
      <c r="J40" s="70">
        <f t="shared" si="4"/>
        <v>7.7999999999999996E-3</v>
      </c>
      <c r="K40" s="95">
        <v>31</v>
      </c>
      <c r="L40" s="96" t="s">
        <v>49</v>
      </c>
      <c r="M40" s="70">
        <f t="shared" si="0"/>
        <v>3.0999999999999999E-3</v>
      </c>
      <c r="N40" s="95">
        <v>23</v>
      </c>
      <c r="O40" s="96" t="s">
        <v>49</v>
      </c>
      <c r="P40" s="70">
        <f t="shared" si="1"/>
        <v>2.3E-3</v>
      </c>
    </row>
    <row r="41" spans="2:16">
      <c r="B41" s="95">
        <v>16</v>
      </c>
      <c r="C41" s="96" t="s">
        <v>48</v>
      </c>
      <c r="D41" s="82">
        <f t="shared" si="2"/>
        <v>6.7226890756302523E-5</v>
      </c>
      <c r="E41" s="97">
        <v>0.40970000000000001</v>
      </c>
      <c r="F41" s="98">
        <v>4.7320000000000002</v>
      </c>
      <c r="G41" s="94">
        <f t="shared" si="3"/>
        <v>5.1417000000000002</v>
      </c>
      <c r="H41" s="95">
        <v>80</v>
      </c>
      <c r="I41" s="96" t="s">
        <v>49</v>
      </c>
      <c r="J41" s="70">
        <f t="shared" si="4"/>
        <v>8.0000000000000002E-3</v>
      </c>
      <c r="K41" s="95">
        <v>32</v>
      </c>
      <c r="L41" s="96" t="s">
        <v>49</v>
      </c>
      <c r="M41" s="70">
        <f t="shared" si="0"/>
        <v>3.2000000000000002E-3</v>
      </c>
      <c r="N41" s="95">
        <v>23</v>
      </c>
      <c r="O41" s="96" t="s">
        <v>49</v>
      </c>
      <c r="P41" s="70">
        <f t="shared" si="1"/>
        <v>2.3E-3</v>
      </c>
    </row>
    <row r="42" spans="2:16">
      <c r="B42" s="95">
        <v>17</v>
      </c>
      <c r="C42" s="96" t="s">
        <v>48</v>
      </c>
      <c r="D42" s="82">
        <f t="shared" si="2"/>
        <v>7.1428571428571434E-5</v>
      </c>
      <c r="E42" s="97">
        <v>0.42230000000000001</v>
      </c>
      <c r="F42" s="98">
        <v>4.8490000000000002</v>
      </c>
      <c r="G42" s="94">
        <f t="shared" si="3"/>
        <v>5.2713000000000001</v>
      </c>
      <c r="H42" s="95">
        <v>83</v>
      </c>
      <c r="I42" s="96" t="s">
        <v>49</v>
      </c>
      <c r="J42" s="70">
        <f t="shared" si="4"/>
        <v>8.3000000000000001E-3</v>
      </c>
      <c r="K42" s="95">
        <v>32</v>
      </c>
      <c r="L42" s="96" t="s">
        <v>49</v>
      </c>
      <c r="M42" s="70">
        <f t="shared" si="0"/>
        <v>3.2000000000000002E-3</v>
      </c>
      <c r="N42" s="95">
        <v>24</v>
      </c>
      <c r="O42" s="96" t="s">
        <v>49</v>
      </c>
      <c r="P42" s="70">
        <f t="shared" si="1"/>
        <v>2.4000000000000002E-3</v>
      </c>
    </row>
    <row r="43" spans="2:16">
      <c r="B43" s="95">
        <v>18</v>
      </c>
      <c r="C43" s="96" t="s">
        <v>48</v>
      </c>
      <c r="D43" s="82">
        <f t="shared" si="2"/>
        <v>7.5630252100840331E-5</v>
      </c>
      <c r="E43" s="97">
        <v>0.43459999999999999</v>
      </c>
      <c r="F43" s="98">
        <v>4.9619999999999997</v>
      </c>
      <c r="G43" s="94">
        <f t="shared" si="3"/>
        <v>5.3965999999999994</v>
      </c>
      <c r="H43" s="95">
        <v>85</v>
      </c>
      <c r="I43" s="96" t="s">
        <v>49</v>
      </c>
      <c r="J43" s="70">
        <f t="shared" si="4"/>
        <v>8.5000000000000006E-3</v>
      </c>
      <c r="K43" s="95">
        <v>33</v>
      </c>
      <c r="L43" s="96" t="s">
        <v>49</v>
      </c>
      <c r="M43" s="70">
        <f t="shared" si="0"/>
        <v>3.3E-3</v>
      </c>
      <c r="N43" s="95">
        <v>24</v>
      </c>
      <c r="O43" s="96" t="s">
        <v>49</v>
      </c>
      <c r="P43" s="70">
        <f t="shared" si="1"/>
        <v>2.4000000000000002E-3</v>
      </c>
    </row>
    <row r="44" spans="2:16">
      <c r="B44" s="95">
        <v>20</v>
      </c>
      <c r="C44" s="96" t="s">
        <v>48</v>
      </c>
      <c r="D44" s="82">
        <f t="shared" si="2"/>
        <v>8.4033613445378154E-5</v>
      </c>
      <c r="E44" s="97">
        <v>0.45810000000000001</v>
      </c>
      <c r="F44" s="98">
        <v>5.1719999999999997</v>
      </c>
      <c r="G44" s="94">
        <f t="shared" si="3"/>
        <v>5.6300999999999997</v>
      </c>
      <c r="H44" s="95">
        <v>90</v>
      </c>
      <c r="I44" s="96" t="s">
        <v>49</v>
      </c>
      <c r="J44" s="70">
        <f t="shared" si="4"/>
        <v>8.9999999999999993E-3</v>
      </c>
      <c r="K44" s="95">
        <v>35</v>
      </c>
      <c r="L44" s="96" t="s">
        <v>49</v>
      </c>
      <c r="M44" s="70">
        <f t="shared" si="0"/>
        <v>3.5000000000000005E-3</v>
      </c>
      <c r="N44" s="95">
        <v>26</v>
      </c>
      <c r="O44" s="96" t="s">
        <v>49</v>
      </c>
      <c r="P44" s="70">
        <f t="shared" si="1"/>
        <v>2.5999999999999999E-3</v>
      </c>
    </row>
    <row r="45" spans="2:16">
      <c r="B45" s="95">
        <v>22.5</v>
      </c>
      <c r="C45" s="96" t="s">
        <v>48</v>
      </c>
      <c r="D45" s="82">
        <f t="shared" si="2"/>
        <v>9.4537815126050418E-5</v>
      </c>
      <c r="E45" s="97">
        <v>0.4859</v>
      </c>
      <c r="F45" s="98">
        <v>5.4130000000000003</v>
      </c>
      <c r="G45" s="94">
        <f t="shared" si="3"/>
        <v>5.8989000000000003</v>
      </c>
      <c r="H45" s="95">
        <v>96</v>
      </c>
      <c r="I45" s="96" t="s">
        <v>49</v>
      </c>
      <c r="J45" s="70">
        <f t="shared" si="4"/>
        <v>9.6000000000000009E-3</v>
      </c>
      <c r="K45" s="95">
        <v>37</v>
      </c>
      <c r="L45" s="96" t="s">
        <v>49</v>
      </c>
      <c r="M45" s="70">
        <f t="shared" si="0"/>
        <v>3.6999999999999997E-3</v>
      </c>
      <c r="N45" s="95">
        <v>27</v>
      </c>
      <c r="O45" s="96" t="s">
        <v>49</v>
      </c>
      <c r="P45" s="70">
        <f t="shared" si="1"/>
        <v>2.7000000000000001E-3</v>
      </c>
    </row>
    <row r="46" spans="2:16">
      <c r="B46" s="95">
        <v>25</v>
      </c>
      <c r="C46" s="96" t="s">
        <v>48</v>
      </c>
      <c r="D46" s="82">
        <f t="shared" si="2"/>
        <v>1.050420168067227E-4</v>
      </c>
      <c r="E46" s="97">
        <v>0.5121</v>
      </c>
      <c r="F46" s="98">
        <v>5.6319999999999997</v>
      </c>
      <c r="G46" s="94">
        <f t="shared" si="3"/>
        <v>6.1440999999999999</v>
      </c>
      <c r="H46" s="95">
        <v>101</v>
      </c>
      <c r="I46" s="96" t="s">
        <v>49</v>
      </c>
      <c r="J46" s="70">
        <f t="shared" si="4"/>
        <v>1.0100000000000001E-2</v>
      </c>
      <c r="K46" s="95">
        <v>39</v>
      </c>
      <c r="L46" s="96" t="s">
        <v>49</v>
      </c>
      <c r="M46" s="70">
        <f t="shared" si="0"/>
        <v>3.8999999999999998E-3</v>
      </c>
      <c r="N46" s="95">
        <v>28</v>
      </c>
      <c r="O46" s="96" t="s">
        <v>49</v>
      </c>
      <c r="P46" s="70">
        <f t="shared" si="1"/>
        <v>2.8E-3</v>
      </c>
    </row>
    <row r="47" spans="2:16">
      <c r="B47" s="95">
        <v>27.5</v>
      </c>
      <c r="C47" s="96" t="s">
        <v>48</v>
      </c>
      <c r="D47" s="82">
        <f t="shared" si="2"/>
        <v>1.1554621848739496E-4</v>
      </c>
      <c r="E47" s="97">
        <v>0.53710000000000002</v>
      </c>
      <c r="F47" s="98">
        <v>5.8330000000000002</v>
      </c>
      <c r="G47" s="94">
        <f t="shared" si="3"/>
        <v>6.3700999999999999</v>
      </c>
      <c r="H47" s="95">
        <v>107</v>
      </c>
      <c r="I47" s="96" t="s">
        <v>49</v>
      </c>
      <c r="J47" s="70">
        <f t="shared" si="4"/>
        <v>1.0699999999999999E-2</v>
      </c>
      <c r="K47" s="95">
        <v>40</v>
      </c>
      <c r="L47" s="96" t="s">
        <v>49</v>
      </c>
      <c r="M47" s="70">
        <f t="shared" si="0"/>
        <v>4.0000000000000001E-3</v>
      </c>
      <c r="N47" s="95">
        <v>30</v>
      </c>
      <c r="O47" s="96" t="s">
        <v>49</v>
      </c>
      <c r="P47" s="70">
        <f t="shared" si="1"/>
        <v>3.0000000000000001E-3</v>
      </c>
    </row>
    <row r="48" spans="2:16">
      <c r="B48" s="95">
        <v>30</v>
      </c>
      <c r="C48" s="96" t="s">
        <v>48</v>
      </c>
      <c r="D48" s="82">
        <f t="shared" si="2"/>
        <v>1.2605042016806722E-4</v>
      </c>
      <c r="E48" s="97">
        <v>0.56100000000000005</v>
      </c>
      <c r="F48" s="98">
        <v>6.0190000000000001</v>
      </c>
      <c r="G48" s="94">
        <f t="shared" si="3"/>
        <v>6.58</v>
      </c>
      <c r="H48" s="95">
        <v>112</v>
      </c>
      <c r="I48" s="96" t="s">
        <v>49</v>
      </c>
      <c r="J48" s="70">
        <f t="shared" si="4"/>
        <v>1.12E-2</v>
      </c>
      <c r="K48" s="95">
        <v>42</v>
      </c>
      <c r="L48" s="96" t="s">
        <v>49</v>
      </c>
      <c r="M48" s="70">
        <f t="shared" si="0"/>
        <v>4.2000000000000006E-3</v>
      </c>
      <c r="N48" s="95">
        <v>31</v>
      </c>
      <c r="O48" s="96" t="s">
        <v>49</v>
      </c>
      <c r="P48" s="70">
        <f t="shared" si="1"/>
        <v>3.0999999999999999E-3</v>
      </c>
    </row>
    <row r="49" spans="2:16">
      <c r="B49" s="95">
        <v>32.5</v>
      </c>
      <c r="C49" s="96" t="s">
        <v>48</v>
      </c>
      <c r="D49" s="82">
        <f t="shared" si="2"/>
        <v>1.3655462184873949E-4</v>
      </c>
      <c r="E49" s="97">
        <v>0.58389999999999997</v>
      </c>
      <c r="F49" s="98">
        <v>6.1920000000000002</v>
      </c>
      <c r="G49" s="94">
        <f t="shared" si="3"/>
        <v>6.7759</v>
      </c>
      <c r="H49" s="95">
        <v>117</v>
      </c>
      <c r="I49" s="96" t="s">
        <v>49</v>
      </c>
      <c r="J49" s="70">
        <f t="shared" si="4"/>
        <v>1.17E-2</v>
      </c>
      <c r="K49" s="95">
        <v>43</v>
      </c>
      <c r="L49" s="96" t="s">
        <v>49</v>
      </c>
      <c r="M49" s="70">
        <f t="shared" si="0"/>
        <v>4.3E-3</v>
      </c>
      <c r="N49" s="95">
        <v>32</v>
      </c>
      <c r="O49" s="96" t="s">
        <v>49</v>
      </c>
      <c r="P49" s="70">
        <f t="shared" si="1"/>
        <v>3.2000000000000002E-3</v>
      </c>
    </row>
    <row r="50" spans="2:16">
      <c r="B50" s="95">
        <v>35</v>
      </c>
      <c r="C50" s="96" t="s">
        <v>48</v>
      </c>
      <c r="D50" s="82">
        <f t="shared" si="2"/>
        <v>1.4705882352941178E-4</v>
      </c>
      <c r="E50" s="97">
        <v>0.60599999999999998</v>
      </c>
      <c r="F50" s="98">
        <v>6.3529999999999998</v>
      </c>
      <c r="G50" s="94">
        <f t="shared" si="3"/>
        <v>6.9589999999999996</v>
      </c>
      <c r="H50" s="95">
        <v>121</v>
      </c>
      <c r="I50" s="96" t="s">
        <v>49</v>
      </c>
      <c r="J50" s="70">
        <f t="shared" si="4"/>
        <v>1.21E-2</v>
      </c>
      <c r="K50" s="95">
        <v>45</v>
      </c>
      <c r="L50" s="96" t="s">
        <v>49</v>
      </c>
      <c r="M50" s="70">
        <f t="shared" si="0"/>
        <v>4.4999999999999997E-3</v>
      </c>
      <c r="N50" s="95">
        <v>34</v>
      </c>
      <c r="O50" s="96" t="s">
        <v>49</v>
      </c>
      <c r="P50" s="70">
        <f t="shared" si="1"/>
        <v>3.4000000000000002E-3</v>
      </c>
    </row>
    <row r="51" spans="2:16">
      <c r="B51" s="95">
        <v>37.5</v>
      </c>
      <c r="C51" s="96" t="s">
        <v>48</v>
      </c>
      <c r="D51" s="82">
        <f t="shared" si="2"/>
        <v>1.5756302521008402E-4</v>
      </c>
      <c r="E51" s="97">
        <v>0.62719999999999998</v>
      </c>
      <c r="F51" s="98">
        <v>6.5039999999999996</v>
      </c>
      <c r="G51" s="94">
        <f t="shared" si="3"/>
        <v>7.1311999999999998</v>
      </c>
      <c r="H51" s="95">
        <v>126</v>
      </c>
      <c r="I51" s="96" t="s">
        <v>49</v>
      </c>
      <c r="J51" s="70">
        <f t="shared" si="4"/>
        <v>1.26E-2</v>
      </c>
      <c r="K51" s="95">
        <v>46</v>
      </c>
      <c r="L51" s="96" t="s">
        <v>49</v>
      </c>
      <c r="M51" s="70">
        <f t="shared" si="0"/>
        <v>4.5999999999999999E-3</v>
      </c>
      <c r="N51" s="95">
        <v>35</v>
      </c>
      <c r="O51" s="96" t="s">
        <v>49</v>
      </c>
      <c r="P51" s="70">
        <f t="shared" si="1"/>
        <v>3.5000000000000005E-3</v>
      </c>
    </row>
    <row r="52" spans="2:16">
      <c r="B52" s="95">
        <v>40</v>
      </c>
      <c r="C52" s="96" t="s">
        <v>48</v>
      </c>
      <c r="D52" s="82">
        <f t="shared" si="2"/>
        <v>1.6806722689075631E-4</v>
      </c>
      <c r="E52" s="97">
        <v>0.64780000000000004</v>
      </c>
      <c r="F52" s="98">
        <v>6.6459999999999999</v>
      </c>
      <c r="G52" s="94">
        <f t="shared" si="3"/>
        <v>7.2938000000000001</v>
      </c>
      <c r="H52" s="95">
        <v>131</v>
      </c>
      <c r="I52" s="96" t="s">
        <v>49</v>
      </c>
      <c r="J52" s="70">
        <f t="shared" si="4"/>
        <v>1.3100000000000001E-2</v>
      </c>
      <c r="K52" s="95">
        <v>48</v>
      </c>
      <c r="L52" s="96" t="s">
        <v>49</v>
      </c>
      <c r="M52" s="70">
        <f t="shared" si="0"/>
        <v>4.8000000000000004E-3</v>
      </c>
      <c r="N52" s="95">
        <v>36</v>
      </c>
      <c r="O52" s="96" t="s">
        <v>49</v>
      </c>
      <c r="P52" s="70">
        <f t="shared" si="1"/>
        <v>3.5999999999999999E-3</v>
      </c>
    </row>
    <row r="53" spans="2:16">
      <c r="B53" s="95">
        <v>45</v>
      </c>
      <c r="C53" s="96" t="s">
        <v>48</v>
      </c>
      <c r="D53" s="82">
        <f t="shared" si="2"/>
        <v>1.8907563025210084E-4</v>
      </c>
      <c r="E53" s="97">
        <v>0.68710000000000004</v>
      </c>
      <c r="F53" s="98">
        <v>6.907</v>
      </c>
      <c r="G53" s="94">
        <f t="shared" si="3"/>
        <v>7.5941000000000001</v>
      </c>
      <c r="H53" s="95">
        <v>140</v>
      </c>
      <c r="I53" s="96" t="s">
        <v>49</v>
      </c>
      <c r="J53" s="70">
        <f t="shared" si="4"/>
        <v>1.4000000000000002E-2</v>
      </c>
      <c r="K53" s="95">
        <v>51</v>
      </c>
      <c r="L53" s="96" t="s">
        <v>49</v>
      </c>
      <c r="M53" s="70">
        <f t="shared" si="0"/>
        <v>5.0999999999999995E-3</v>
      </c>
      <c r="N53" s="95">
        <v>38</v>
      </c>
      <c r="O53" s="96" t="s">
        <v>49</v>
      </c>
      <c r="P53" s="70">
        <f t="shared" si="1"/>
        <v>3.8E-3</v>
      </c>
    </row>
    <row r="54" spans="2:16">
      <c r="B54" s="95">
        <v>50</v>
      </c>
      <c r="C54" s="96" t="s">
        <v>48</v>
      </c>
      <c r="D54" s="82">
        <f t="shared" si="2"/>
        <v>2.1008403361344539E-4</v>
      </c>
      <c r="E54" s="97">
        <v>0.72430000000000005</v>
      </c>
      <c r="F54" s="98">
        <v>7.141</v>
      </c>
      <c r="G54" s="94">
        <f t="shared" si="3"/>
        <v>7.8653000000000004</v>
      </c>
      <c r="H54" s="95">
        <v>149</v>
      </c>
      <c r="I54" s="96" t="s">
        <v>49</v>
      </c>
      <c r="J54" s="70">
        <f t="shared" si="4"/>
        <v>1.49E-2</v>
      </c>
      <c r="K54" s="95">
        <v>53</v>
      </c>
      <c r="L54" s="96" t="s">
        <v>49</v>
      </c>
      <c r="M54" s="70">
        <f t="shared" si="0"/>
        <v>5.3E-3</v>
      </c>
      <c r="N54" s="95">
        <v>40</v>
      </c>
      <c r="O54" s="96" t="s">
        <v>49</v>
      </c>
      <c r="P54" s="70">
        <f t="shared" si="1"/>
        <v>4.0000000000000001E-3</v>
      </c>
    </row>
    <row r="55" spans="2:16">
      <c r="B55" s="95">
        <v>55</v>
      </c>
      <c r="C55" s="96" t="s">
        <v>48</v>
      </c>
      <c r="D55" s="82">
        <f t="shared" si="2"/>
        <v>2.3109243697478992E-4</v>
      </c>
      <c r="E55" s="97">
        <v>0.75960000000000005</v>
      </c>
      <c r="F55" s="98">
        <v>7.3540000000000001</v>
      </c>
      <c r="G55" s="94">
        <f t="shared" si="3"/>
        <v>8.1135999999999999</v>
      </c>
      <c r="H55" s="95">
        <v>157</v>
      </c>
      <c r="I55" s="96" t="s">
        <v>49</v>
      </c>
      <c r="J55" s="70">
        <f t="shared" si="4"/>
        <v>1.5699999999999999E-2</v>
      </c>
      <c r="K55" s="95">
        <v>56</v>
      </c>
      <c r="L55" s="96" t="s">
        <v>49</v>
      </c>
      <c r="M55" s="70">
        <f t="shared" si="0"/>
        <v>5.5999999999999999E-3</v>
      </c>
      <c r="N55" s="95">
        <v>42</v>
      </c>
      <c r="O55" s="96" t="s">
        <v>49</v>
      </c>
      <c r="P55" s="70">
        <f t="shared" si="1"/>
        <v>4.2000000000000006E-3</v>
      </c>
    </row>
    <row r="56" spans="2:16">
      <c r="B56" s="95">
        <v>60</v>
      </c>
      <c r="C56" s="96" t="s">
        <v>48</v>
      </c>
      <c r="D56" s="82">
        <f t="shared" si="2"/>
        <v>2.5210084033613445E-4</v>
      </c>
      <c r="E56" s="97">
        <v>0.79339999999999999</v>
      </c>
      <c r="F56" s="98">
        <v>7.5469999999999997</v>
      </c>
      <c r="G56" s="94">
        <f t="shared" si="3"/>
        <v>8.3403999999999989</v>
      </c>
      <c r="H56" s="95">
        <v>165</v>
      </c>
      <c r="I56" s="96" t="s">
        <v>49</v>
      </c>
      <c r="J56" s="70">
        <f t="shared" si="4"/>
        <v>1.6500000000000001E-2</v>
      </c>
      <c r="K56" s="95">
        <v>58</v>
      </c>
      <c r="L56" s="96" t="s">
        <v>49</v>
      </c>
      <c r="M56" s="70">
        <f t="shared" si="0"/>
        <v>5.8000000000000005E-3</v>
      </c>
      <c r="N56" s="95">
        <v>44</v>
      </c>
      <c r="O56" s="96" t="s">
        <v>49</v>
      </c>
      <c r="P56" s="70">
        <f t="shared" si="1"/>
        <v>4.3999999999999994E-3</v>
      </c>
    </row>
    <row r="57" spans="2:16">
      <c r="B57" s="95">
        <v>65</v>
      </c>
      <c r="C57" s="96" t="s">
        <v>48</v>
      </c>
      <c r="D57" s="82">
        <f t="shared" si="2"/>
        <v>2.7310924369747898E-4</v>
      </c>
      <c r="E57" s="97">
        <v>0.82579999999999998</v>
      </c>
      <c r="F57" s="98">
        <v>7.7249999999999996</v>
      </c>
      <c r="G57" s="94">
        <f t="shared" si="3"/>
        <v>8.5507999999999988</v>
      </c>
      <c r="H57" s="95">
        <v>173</v>
      </c>
      <c r="I57" s="96" t="s">
        <v>49</v>
      </c>
      <c r="J57" s="70">
        <f t="shared" si="4"/>
        <v>1.7299999999999999E-2</v>
      </c>
      <c r="K57" s="95">
        <v>61</v>
      </c>
      <c r="L57" s="96" t="s">
        <v>49</v>
      </c>
      <c r="M57" s="70">
        <f t="shared" si="0"/>
        <v>6.0999999999999995E-3</v>
      </c>
      <c r="N57" s="95">
        <v>46</v>
      </c>
      <c r="O57" s="96" t="s">
        <v>49</v>
      </c>
      <c r="P57" s="70">
        <f t="shared" si="1"/>
        <v>4.5999999999999999E-3</v>
      </c>
    </row>
    <row r="58" spans="2:16">
      <c r="B58" s="95">
        <v>70</v>
      </c>
      <c r="C58" s="96" t="s">
        <v>48</v>
      </c>
      <c r="D58" s="82">
        <f t="shared" si="2"/>
        <v>2.9411764705882356E-4</v>
      </c>
      <c r="E58" s="97">
        <v>0.85699999999999998</v>
      </c>
      <c r="F58" s="98">
        <v>7.8890000000000002</v>
      </c>
      <c r="G58" s="94">
        <f t="shared" si="3"/>
        <v>8.7460000000000004</v>
      </c>
      <c r="H58" s="95">
        <v>181</v>
      </c>
      <c r="I58" s="96" t="s">
        <v>49</v>
      </c>
      <c r="J58" s="70">
        <f t="shared" si="4"/>
        <v>1.8099999999999998E-2</v>
      </c>
      <c r="K58" s="95">
        <v>63</v>
      </c>
      <c r="L58" s="96" t="s">
        <v>49</v>
      </c>
      <c r="M58" s="70">
        <f t="shared" si="0"/>
        <v>6.3E-3</v>
      </c>
      <c r="N58" s="95">
        <v>48</v>
      </c>
      <c r="O58" s="96" t="s">
        <v>49</v>
      </c>
      <c r="P58" s="70">
        <f t="shared" si="1"/>
        <v>4.8000000000000004E-3</v>
      </c>
    </row>
    <row r="59" spans="2:16">
      <c r="B59" s="95">
        <v>80</v>
      </c>
      <c r="C59" s="96" t="s">
        <v>48</v>
      </c>
      <c r="D59" s="82">
        <f t="shared" si="2"/>
        <v>3.3613445378151261E-4</v>
      </c>
      <c r="E59" s="97">
        <v>0.91610000000000003</v>
      </c>
      <c r="F59" s="98">
        <v>8.1820000000000004</v>
      </c>
      <c r="G59" s="94">
        <f t="shared" si="3"/>
        <v>9.0981000000000005</v>
      </c>
      <c r="H59" s="95">
        <v>196</v>
      </c>
      <c r="I59" s="96" t="s">
        <v>49</v>
      </c>
      <c r="J59" s="70">
        <f t="shared" si="4"/>
        <v>1.9599999999999999E-2</v>
      </c>
      <c r="K59" s="95">
        <v>67</v>
      </c>
      <c r="L59" s="96" t="s">
        <v>49</v>
      </c>
      <c r="M59" s="70">
        <f t="shared" si="0"/>
        <v>6.7000000000000002E-3</v>
      </c>
      <c r="N59" s="95">
        <v>51</v>
      </c>
      <c r="O59" s="96" t="s">
        <v>49</v>
      </c>
      <c r="P59" s="70">
        <f t="shared" si="1"/>
        <v>5.0999999999999995E-3</v>
      </c>
    </row>
    <row r="60" spans="2:16">
      <c r="B60" s="95">
        <v>90</v>
      </c>
      <c r="C60" s="96" t="s">
        <v>48</v>
      </c>
      <c r="D60" s="82">
        <f t="shared" si="2"/>
        <v>3.7815126050420167E-4</v>
      </c>
      <c r="E60" s="97">
        <v>0.97170000000000001</v>
      </c>
      <c r="F60" s="98">
        <v>8.4369999999999994</v>
      </c>
      <c r="G60" s="94">
        <f t="shared" si="3"/>
        <v>9.4086999999999996</v>
      </c>
      <c r="H60" s="95">
        <v>211</v>
      </c>
      <c r="I60" s="96" t="s">
        <v>49</v>
      </c>
      <c r="J60" s="70">
        <f t="shared" si="4"/>
        <v>2.1100000000000001E-2</v>
      </c>
      <c r="K60" s="95">
        <v>72</v>
      </c>
      <c r="L60" s="96" t="s">
        <v>49</v>
      </c>
      <c r="M60" s="70">
        <f t="shared" si="0"/>
        <v>7.1999999999999998E-3</v>
      </c>
      <c r="N60" s="95">
        <v>55</v>
      </c>
      <c r="O60" s="96" t="s">
        <v>49</v>
      </c>
      <c r="P60" s="70">
        <f t="shared" si="1"/>
        <v>5.4999999999999997E-3</v>
      </c>
    </row>
    <row r="61" spans="2:16">
      <c r="B61" s="95">
        <v>100</v>
      </c>
      <c r="C61" s="96" t="s">
        <v>48</v>
      </c>
      <c r="D61" s="82">
        <f t="shared" si="2"/>
        <v>4.2016806722689078E-4</v>
      </c>
      <c r="E61" s="97">
        <v>1.024</v>
      </c>
      <c r="F61" s="98">
        <v>8.6620000000000008</v>
      </c>
      <c r="G61" s="94">
        <f t="shared" si="3"/>
        <v>9.6859999999999999</v>
      </c>
      <c r="H61" s="95">
        <v>225</v>
      </c>
      <c r="I61" s="96" t="s">
        <v>49</v>
      </c>
      <c r="J61" s="70">
        <f t="shared" si="4"/>
        <v>2.2499999999999999E-2</v>
      </c>
      <c r="K61" s="95">
        <v>76</v>
      </c>
      <c r="L61" s="96" t="s">
        <v>49</v>
      </c>
      <c r="M61" s="70">
        <f t="shared" si="0"/>
        <v>7.6E-3</v>
      </c>
      <c r="N61" s="95">
        <v>58</v>
      </c>
      <c r="O61" s="96" t="s">
        <v>49</v>
      </c>
      <c r="P61" s="70">
        <f t="shared" si="1"/>
        <v>5.8000000000000005E-3</v>
      </c>
    </row>
    <row r="62" spans="2:16">
      <c r="B62" s="95">
        <v>110</v>
      </c>
      <c r="C62" s="96" t="s">
        <v>48</v>
      </c>
      <c r="D62" s="82">
        <f t="shared" si="2"/>
        <v>4.6218487394957984E-4</v>
      </c>
      <c r="E62" s="97">
        <v>1.0740000000000001</v>
      </c>
      <c r="F62" s="98">
        <v>8.8610000000000007</v>
      </c>
      <c r="G62" s="94">
        <f t="shared" si="3"/>
        <v>9.9350000000000005</v>
      </c>
      <c r="H62" s="95">
        <v>240</v>
      </c>
      <c r="I62" s="96" t="s">
        <v>49</v>
      </c>
      <c r="J62" s="70">
        <f t="shared" si="4"/>
        <v>2.4E-2</v>
      </c>
      <c r="K62" s="95">
        <v>80</v>
      </c>
      <c r="L62" s="96" t="s">
        <v>49</v>
      </c>
      <c r="M62" s="70">
        <f t="shared" si="0"/>
        <v>8.0000000000000002E-3</v>
      </c>
      <c r="N62" s="95">
        <v>61</v>
      </c>
      <c r="O62" s="96" t="s">
        <v>49</v>
      </c>
      <c r="P62" s="70">
        <f t="shared" si="1"/>
        <v>6.0999999999999995E-3</v>
      </c>
    </row>
    <row r="63" spans="2:16">
      <c r="B63" s="95">
        <v>120</v>
      </c>
      <c r="C63" s="96" t="s">
        <v>48</v>
      </c>
      <c r="D63" s="82">
        <f t="shared" si="2"/>
        <v>5.0420168067226889E-4</v>
      </c>
      <c r="E63" s="97">
        <v>1.1220000000000001</v>
      </c>
      <c r="F63" s="98">
        <v>9.0399999999999991</v>
      </c>
      <c r="G63" s="94">
        <f t="shared" si="3"/>
        <v>10.161999999999999</v>
      </c>
      <c r="H63" s="95">
        <v>253</v>
      </c>
      <c r="I63" s="96" t="s">
        <v>49</v>
      </c>
      <c r="J63" s="70">
        <f t="shared" si="4"/>
        <v>2.53E-2</v>
      </c>
      <c r="K63" s="95">
        <v>83</v>
      </c>
      <c r="L63" s="96" t="s">
        <v>49</v>
      </c>
      <c r="M63" s="70">
        <f t="shared" si="0"/>
        <v>8.3000000000000001E-3</v>
      </c>
      <c r="N63" s="95">
        <v>64</v>
      </c>
      <c r="O63" s="96" t="s">
        <v>49</v>
      </c>
      <c r="P63" s="70">
        <f t="shared" si="1"/>
        <v>6.4000000000000003E-3</v>
      </c>
    </row>
    <row r="64" spans="2:16">
      <c r="B64" s="95">
        <v>130</v>
      </c>
      <c r="C64" s="96" t="s">
        <v>48</v>
      </c>
      <c r="D64" s="82">
        <f t="shared" si="2"/>
        <v>5.4621848739495795E-4</v>
      </c>
      <c r="E64" s="97">
        <v>1.1679999999999999</v>
      </c>
      <c r="F64" s="98">
        <v>9.1999999999999993</v>
      </c>
      <c r="G64" s="94">
        <f t="shared" si="3"/>
        <v>10.367999999999999</v>
      </c>
      <c r="H64" s="95">
        <v>267</v>
      </c>
      <c r="I64" s="96" t="s">
        <v>49</v>
      </c>
      <c r="J64" s="70">
        <f t="shared" si="4"/>
        <v>2.6700000000000002E-2</v>
      </c>
      <c r="K64" s="95">
        <v>87</v>
      </c>
      <c r="L64" s="96" t="s">
        <v>49</v>
      </c>
      <c r="M64" s="70">
        <f t="shared" si="0"/>
        <v>8.6999999999999994E-3</v>
      </c>
      <c r="N64" s="95">
        <v>67</v>
      </c>
      <c r="O64" s="96" t="s">
        <v>49</v>
      </c>
      <c r="P64" s="70">
        <f t="shared" si="1"/>
        <v>6.7000000000000002E-3</v>
      </c>
    </row>
    <row r="65" spans="2:16">
      <c r="B65" s="95">
        <v>140</v>
      </c>
      <c r="C65" s="96" t="s">
        <v>48</v>
      </c>
      <c r="D65" s="82">
        <f t="shared" si="2"/>
        <v>5.8823529411764712E-4</v>
      </c>
      <c r="E65" s="97">
        <v>1.212</v>
      </c>
      <c r="F65" s="98">
        <v>9.3460000000000001</v>
      </c>
      <c r="G65" s="94">
        <f t="shared" si="3"/>
        <v>10.558</v>
      </c>
      <c r="H65" s="95">
        <v>280</v>
      </c>
      <c r="I65" s="96" t="s">
        <v>49</v>
      </c>
      <c r="J65" s="70">
        <f t="shared" si="4"/>
        <v>2.8000000000000004E-2</v>
      </c>
      <c r="K65" s="95">
        <v>91</v>
      </c>
      <c r="L65" s="96" t="s">
        <v>49</v>
      </c>
      <c r="M65" s="70">
        <f t="shared" si="0"/>
        <v>9.1000000000000004E-3</v>
      </c>
      <c r="N65" s="95">
        <v>70</v>
      </c>
      <c r="O65" s="96" t="s">
        <v>49</v>
      </c>
      <c r="P65" s="70">
        <f t="shared" si="1"/>
        <v>7.000000000000001E-3</v>
      </c>
    </row>
    <row r="66" spans="2:16">
      <c r="B66" s="95">
        <v>150</v>
      </c>
      <c r="C66" s="96" t="s">
        <v>48</v>
      </c>
      <c r="D66" s="82">
        <f t="shared" si="2"/>
        <v>6.3025210084033606E-4</v>
      </c>
      <c r="E66" s="97">
        <v>1.254</v>
      </c>
      <c r="F66" s="98">
        <v>9.4779999999999998</v>
      </c>
      <c r="G66" s="94">
        <f t="shared" si="3"/>
        <v>10.731999999999999</v>
      </c>
      <c r="H66" s="95">
        <v>293</v>
      </c>
      <c r="I66" s="96" t="s">
        <v>49</v>
      </c>
      <c r="J66" s="70">
        <f t="shared" si="4"/>
        <v>2.93E-2</v>
      </c>
      <c r="K66" s="95">
        <v>94</v>
      </c>
      <c r="L66" s="96" t="s">
        <v>49</v>
      </c>
      <c r="M66" s="70">
        <f t="shared" si="0"/>
        <v>9.4000000000000004E-3</v>
      </c>
      <c r="N66" s="95">
        <v>73</v>
      </c>
      <c r="O66" s="96" t="s">
        <v>49</v>
      </c>
      <c r="P66" s="70">
        <f t="shared" si="1"/>
        <v>7.2999999999999992E-3</v>
      </c>
    </row>
    <row r="67" spans="2:16">
      <c r="B67" s="95">
        <v>160</v>
      </c>
      <c r="C67" s="96" t="s">
        <v>48</v>
      </c>
      <c r="D67" s="82">
        <f t="shared" si="2"/>
        <v>6.7226890756302523E-4</v>
      </c>
      <c r="E67" s="97">
        <v>1.296</v>
      </c>
      <c r="F67" s="98">
        <v>9.5990000000000002</v>
      </c>
      <c r="G67" s="94">
        <f t="shared" si="3"/>
        <v>10.895</v>
      </c>
      <c r="H67" s="95">
        <v>306</v>
      </c>
      <c r="I67" s="96" t="s">
        <v>49</v>
      </c>
      <c r="J67" s="70">
        <f t="shared" si="4"/>
        <v>3.0599999999999999E-2</v>
      </c>
      <c r="K67" s="95">
        <v>98</v>
      </c>
      <c r="L67" s="96" t="s">
        <v>49</v>
      </c>
      <c r="M67" s="70">
        <f t="shared" si="0"/>
        <v>9.7999999999999997E-3</v>
      </c>
      <c r="N67" s="95">
        <v>76</v>
      </c>
      <c r="O67" s="96" t="s">
        <v>49</v>
      </c>
      <c r="P67" s="70">
        <f t="shared" si="1"/>
        <v>7.6E-3</v>
      </c>
    </row>
    <row r="68" spans="2:16">
      <c r="B68" s="95">
        <v>170</v>
      </c>
      <c r="C68" s="96" t="s">
        <v>48</v>
      </c>
      <c r="D68" s="82">
        <f t="shared" si="2"/>
        <v>7.1428571428571429E-4</v>
      </c>
      <c r="E68" s="97">
        <v>1.335</v>
      </c>
      <c r="F68" s="98">
        <v>9.7100000000000009</v>
      </c>
      <c r="G68" s="94">
        <f t="shared" si="3"/>
        <v>11.045000000000002</v>
      </c>
      <c r="H68" s="95">
        <v>319</v>
      </c>
      <c r="I68" s="96" t="s">
        <v>49</v>
      </c>
      <c r="J68" s="70">
        <f t="shared" si="4"/>
        <v>3.1899999999999998E-2</v>
      </c>
      <c r="K68" s="95">
        <v>101</v>
      </c>
      <c r="L68" s="96" t="s">
        <v>49</v>
      </c>
      <c r="M68" s="70">
        <f t="shared" si="0"/>
        <v>1.0100000000000001E-2</v>
      </c>
      <c r="N68" s="95">
        <v>79</v>
      </c>
      <c r="O68" s="96" t="s">
        <v>49</v>
      </c>
      <c r="P68" s="70">
        <f t="shared" si="1"/>
        <v>7.9000000000000008E-3</v>
      </c>
    </row>
    <row r="69" spans="2:16">
      <c r="B69" s="95">
        <v>180</v>
      </c>
      <c r="C69" s="96" t="s">
        <v>48</v>
      </c>
      <c r="D69" s="82">
        <f t="shared" si="2"/>
        <v>7.5630252100840334E-4</v>
      </c>
      <c r="E69" s="97">
        <v>1.3740000000000001</v>
      </c>
      <c r="F69" s="98">
        <v>9.8119999999999994</v>
      </c>
      <c r="G69" s="94">
        <f t="shared" si="3"/>
        <v>11.186</v>
      </c>
      <c r="H69" s="95">
        <v>331</v>
      </c>
      <c r="I69" s="96" t="s">
        <v>49</v>
      </c>
      <c r="J69" s="70">
        <f t="shared" si="4"/>
        <v>3.3100000000000004E-2</v>
      </c>
      <c r="K69" s="95">
        <v>105</v>
      </c>
      <c r="L69" s="96" t="s">
        <v>49</v>
      </c>
      <c r="M69" s="70">
        <f t="shared" si="0"/>
        <v>1.0499999999999999E-2</v>
      </c>
      <c r="N69" s="95">
        <v>82</v>
      </c>
      <c r="O69" s="96" t="s">
        <v>49</v>
      </c>
      <c r="P69" s="70">
        <f t="shared" si="1"/>
        <v>8.2000000000000007E-3</v>
      </c>
    </row>
    <row r="70" spans="2:16">
      <c r="B70" s="95">
        <v>200</v>
      </c>
      <c r="C70" s="96" t="s">
        <v>48</v>
      </c>
      <c r="D70" s="82">
        <f t="shared" si="2"/>
        <v>8.4033613445378156E-4</v>
      </c>
      <c r="E70" s="97">
        <v>1.4490000000000001</v>
      </c>
      <c r="F70" s="98">
        <v>9.9920000000000009</v>
      </c>
      <c r="G70" s="94">
        <f t="shared" si="3"/>
        <v>11.441000000000001</v>
      </c>
      <c r="H70" s="95">
        <v>356</v>
      </c>
      <c r="I70" s="96" t="s">
        <v>49</v>
      </c>
      <c r="J70" s="70">
        <f t="shared" si="4"/>
        <v>3.56E-2</v>
      </c>
      <c r="K70" s="95">
        <v>111</v>
      </c>
      <c r="L70" s="96" t="s">
        <v>49</v>
      </c>
      <c r="M70" s="70">
        <f t="shared" si="0"/>
        <v>1.11E-2</v>
      </c>
      <c r="N70" s="95">
        <v>87</v>
      </c>
      <c r="O70" s="96" t="s">
        <v>49</v>
      </c>
      <c r="P70" s="70">
        <f t="shared" si="1"/>
        <v>8.6999999999999994E-3</v>
      </c>
    </row>
    <row r="71" spans="2:16">
      <c r="B71" s="95">
        <v>225</v>
      </c>
      <c r="C71" s="96" t="s">
        <v>48</v>
      </c>
      <c r="D71" s="82">
        <f t="shared" si="2"/>
        <v>9.453781512605042E-4</v>
      </c>
      <c r="E71" s="97">
        <v>1.536</v>
      </c>
      <c r="F71" s="98">
        <v>10.18</v>
      </c>
      <c r="G71" s="94">
        <f t="shared" si="3"/>
        <v>11.715999999999999</v>
      </c>
      <c r="H71" s="95">
        <v>386</v>
      </c>
      <c r="I71" s="96" t="s">
        <v>49</v>
      </c>
      <c r="J71" s="70">
        <f t="shared" si="4"/>
        <v>3.8600000000000002E-2</v>
      </c>
      <c r="K71" s="95">
        <v>119</v>
      </c>
      <c r="L71" s="96" t="s">
        <v>49</v>
      </c>
      <c r="M71" s="70">
        <f t="shared" si="0"/>
        <v>1.1899999999999999E-2</v>
      </c>
      <c r="N71" s="95">
        <v>93</v>
      </c>
      <c r="O71" s="96" t="s">
        <v>49</v>
      </c>
      <c r="P71" s="70">
        <f t="shared" si="1"/>
        <v>9.2999999999999992E-3</v>
      </c>
    </row>
    <row r="72" spans="2:16">
      <c r="B72" s="95">
        <v>250</v>
      </c>
      <c r="C72" s="96" t="s">
        <v>48</v>
      </c>
      <c r="D72" s="82">
        <f t="shared" si="2"/>
        <v>1.0504201680672268E-3</v>
      </c>
      <c r="E72" s="97">
        <v>1.62</v>
      </c>
      <c r="F72" s="98">
        <v>10.34</v>
      </c>
      <c r="G72" s="94">
        <f t="shared" si="3"/>
        <v>11.96</v>
      </c>
      <c r="H72" s="95">
        <v>416</v>
      </c>
      <c r="I72" s="96" t="s">
        <v>49</v>
      </c>
      <c r="J72" s="70">
        <f t="shared" si="4"/>
        <v>4.1599999999999998E-2</v>
      </c>
      <c r="K72" s="95">
        <v>127</v>
      </c>
      <c r="L72" s="96" t="s">
        <v>49</v>
      </c>
      <c r="M72" s="70">
        <f t="shared" si="0"/>
        <v>1.2699999999999999E-2</v>
      </c>
      <c r="N72" s="95">
        <v>100</v>
      </c>
      <c r="O72" s="96" t="s">
        <v>49</v>
      </c>
      <c r="P72" s="70">
        <f t="shared" si="1"/>
        <v>0.01</v>
      </c>
    </row>
    <row r="73" spans="2:16">
      <c r="B73" s="95">
        <v>275</v>
      </c>
      <c r="C73" s="96" t="s">
        <v>48</v>
      </c>
      <c r="D73" s="82">
        <f t="shared" si="2"/>
        <v>1.1554621848739496E-3</v>
      </c>
      <c r="E73" s="97">
        <v>1.6990000000000001</v>
      </c>
      <c r="F73" s="98">
        <v>10.47</v>
      </c>
      <c r="G73" s="94">
        <f t="shared" si="3"/>
        <v>12.169</v>
      </c>
      <c r="H73" s="95">
        <v>446</v>
      </c>
      <c r="I73" s="96" t="s">
        <v>49</v>
      </c>
      <c r="J73" s="70">
        <f t="shared" si="4"/>
        <v>4.4600000000000001E-2</v>
      </c>
      <c r="K73" s="95">
        <v>134</v>
      </c>
      <c r="L73" s="96" t="s">
        <v>49</v>
      </c>
      <c r="M73" s="70">
        <f t="shared" si="0"/>
        <v>1.34E-2</v>
      </c>
      <c r="N73" s="95">
        <v>106</v>
      </c>
      <c r="O73" s="96" t="s">
        <v>49</v>
      </c>
      <c r="P73" s="70">
        <f t="shared" si="1"/>
        <v>1.06E-2</v>
      </c>
    </row>
    <row r="74" spans="2:16">
      <c r="B74" s="95">
        <v>300</v>
      </c>
      <c r="C74" s="96" t="s">
        <v>48</v>
      </c>
      <c r="D74" s="82">
        <f t="shared" si="2"/>
        <v>1.2605042016806721E-3</v>
      </c>
      <c r="E74" s="97">
        <v>1.774</v>
      </c>
      <c r="F74" s="98">
        <v>10.58</v>
      </c>
      <c r="G74" s="94">
        <f t="shared" si="3"/>
        <v>12.353999999999999</v>
      </c>
      <c r="H74" s="95">
        <v>475</v>
      </c>
      <c r="I74" s="96" t="s">
        <v>49</v>
      </c>
      <c r="J74" s="70">
        <f t="shared" si="4"/>
        <v>4.7500000000000001E-2</v>
      </c>
      <c r="K74" s="95">
        <v>142</v>
      </c>
      <c r="L74" s="96" t="s">
        <v>49</v>
      </c>
      <c r="M74" s="70">
        <f t="shared" si="0"/>
        <v>1.4199999999999999E-2</v>
      </c>
      <c r="N74" s="95">
        <v>112</v>
      </c>
      <c r="O74" s="96" t="s">
        <v>49</v>
      </c>
      <c r="P74" s="70">
        <f t="shared" si="1"/>
        <v>1.12E-2</v>
      </c>
    </row>
    <row r="75" spans="2:16">
      <c r="B75" s="95">
        <v>325</v>
      </c>
      <c r="C75" s="96" t="s">
        <v>48</v>
      </c>
      <c r="D75" s="82">
        <f t="shared" si="2"/>
        <v>1.3655462184873951E-3</v>
      </c>
      <c r="E75" s="97">
        <v>1.847</v>
      </c>
      <c r="F75" s="98">
        <v>10.68</v>
      </c>
      <c r="G75" s="94">
        <f t="shared" si="3"/>
        <v>12.526999999999999</v>
      </c>
      <c r="H75" s="95">
        <v>503</v>
      </c>
      <c r="I75" s="96" t="s">
        <v>49</v>
      </c>
      <c r="J75" s="70">
        <f t="shared" si="4"/>
        <v>5.0299999999999997E-2</v>
      </c>
      <c r="K75" s="95">
        <v>149</v>
      </c>
      <c r="L75" s="96" t="s">
        <v>49</v>
      </c>
      <c r="M75" s="70">
        <f t="shared" si="0"/>
        <v>1.49E-2</v>
      </c>
      <c r="N75" s="95">
        <v>118</v>
      </c>
      <c r="O75" s="96" t="s">
        <v>49</v>
      </c>
      <c r="P75" s="70">
        <f t="shared" si="1"/>
        <v>1.18E-2</v>
      </c>
    </row>
    <row r="76" spans="2:16">
      <c r="B76" s="95">
        <v>350</v>
      </c>
      <c r="C76" s="96" t="s">
        <v>48</v>
      </c>
      <c r="D76" s="82">
        <f t="shared" si="2"/>
        <v>1.4705882352941176E-3</v>
      </c>
      <c r="E76" s="97">
        <v>1.9159999999999999</v>
      </c>
      <c r="F76" s="98">
        <v>10.75</v>
      </c>
      <c r="G76" s="94">
        <f t="shared" si="3"/>
        <v>12.666</v>
      </c>
      <c r="H76" s="95">
        <v>531</v>
      </c>
      <c r="I76" s="96" t="s">
        <v>49</v>
      </c>
      <c r="J76" s="70">
        <f t="shared" si="4"/>
        <v>5.3100000000000001E-2</v>
      </c>
      <c r="K76" s="95">
        <v>156</v>
      </c>
      <c r="L76" s="96" t="s">
        <v>49</v>
      </c>
      <c r="M76" s="70">
        <f t="shared" si="0"/>
        <v>1.5599999999999999E-2</v>
      </c>
      <c r="N76" s="95">
        <v>123</v>
      </c>
      <c r="O76" s="96" t="s">
        <v>49</v>
      </c>
      <c r="P76" s="70">
        <f t="shared" si="1"/>
        <v>1.23E-2</v>
      </c>
    </row>
    <row r="77" spans="2:16">
      <c r="B77" s="95">
        <v>375</v>
      </c>
      <c r="C77" s="96" t="s">
        <v>48</v>
      </c>
      <c r="D77" s="82">
        <f t="shared" si="2"/>
        <v>1.5756302521008404E-3</v>
      </c>
      <c r="E77" s="97">
        <v>1.984</v>
      </c>
      <c r="F77" s="98">
        <v>10.82</v>
      </c>
      <c r="G77" s="94">
        <f t="shared" si="3"/>
        <v>12.804</v>
      </c>
      <c r="H77" s="95">
        <v>560</v>
      </c>
      <c r="I77" s="96" t="s">
        <v>49</v>
      </c>
      <c r="J77" s="70">
        <f t="shared" si="4"/>
        <v>5.6000000000000008E-2</v>
      </c>
      <c r="K77" s="95">
        <v>163</v>
      </c>
      <c r="L77" s="96" t="s">
        <v>49</v>
      </c>
      <c r="M77" s="70">
        <f t="shared" si="0"/>
        <v>1.6300000000000002E-2</v>
      </c>
      <c r="N77" s="95">
        <v>129</v>
      </c>
      <c r="O77" s="96" t="s">
        <v>49</v>
      </c>
      <c r="P77" s="70">
        <f t="shared" si="1"/>
        <v>1.29E-2</v>
      </c>
    </row>
    <row r="78" spans="2:16">
      <c r="B78" s="95">
        <v>400</v>
      </c>
      <c r="C78" s="96" t="s">
        <v>48</v>
      </c>
      <c r="D78" s="82">
        <f t="shared" si="2"/>
        <v>1.6806722689075631E-3</v>
      </c>
      <c r="E78" s="97">
        <v>2.0489999999999999</v>
      </c>
      <c r="F78" s="98">
        <v>10.88</v>
      </c>
      <c r="G78" s="94">
        <f t="shared" si="3"/>
        <v>12.929</v>
      </c>
      <c r="H78" s="95">
        <v>587</v>
      </c>
      <c r="I78" s="96" t="s">
        <v>49</v>
      </c>
      <c r="J78" s="70">
        <f t="shared" si="4"/>
        <v>5.8699999999999995E-2</v>
      </c>
      <c r="K78" s="95">
        <v>170</v>
      </c>
      <c r="L78" s="96" t="s">
        <v>49</v>
      </c>
      <c r="M78" s="70">
        <f t="shared" si="0"/>
        <v>1.7000000000000001E-2</v>
      </c>
      <c r="N78" s="95">
        <v>135</v>
      </c>
      <c r="O78" s="96" t="s">
        <v>49</v>
      </c>
      <c r="P78" s="70">
        <f t="shared" si="1"/>
        <v>1.3500000000000002E-2</v>
      </c>
    </row>
    <row r="79" spans="2:16">
      <c r="B79" s="95">
        <v>450</v>
      </c>
      <c r="C79" s="96" t="s">
        <v>48</v>
      </c>
      <c r="D79" s="82">
        <f t="shared" si="2"/>
        <v>1.8907563025210084E-3</v>
      </c>
      <c r="E79" s="97">
        <v>2.173</v>
      </c>
      <c r="F79" s="98">
        <v>10.96</v>
      </c>
      <c r="G79" s="94">
        <f t="shared" si="3"/>
        <v>13.133000000000001</v>
      </c>
      <c r="H79" s="95">
        <v>642</v>
      </c>
      <c r="I79" s="96" t="s">
        <v>49</v>
      </c>
      <c r="J79" s="70">
        <f t="shared" si="4"/>
        <v>6.4200000000000007E-2</v>
      </c>
      <c r="K79" s="95">
        <v>184</v>
      </c>
      <c r="L79" s="96" t="s">
        <v>49</v>
      </c>
      <c r="M79" s="70">
        <f t="shared" si="0"/>
        <v>1.84E-2</v>
      </c>
      <c r="N79" s="95">
        <v>146</v>
      </c>
      <c r="O79" s="96" t="s">
        <v>49</v>
      </c>
      <c r="P79" s="70">
        <f t="shared" si="1"/>
        <v>1.4599999999999998E-2</v>
      </c>
    </row>
    <row r="80" spans="2:16">
      <c r="B80" s="95">
        <v>500</v>
      </c>
      <c r="C80" s="96" t="s">
        <v>48</v>
      </c>
      <c r="D80" s="82">
        <f t="shared" si="2"/>
        <v>2.1008403361344537E-3</v>
      </c>
      <c r="E80" s="97">
        <v>2.2170000000000001</v>
      </c>
      <c r="F80" s="98">
        <v>11.02</v>
      </c>
      <c r="G80" s="94">
        <f t="shared" si="3"/>
        <v>13.237</v>
      </c>
      <c r="H80" s="95">
        <v>697</v>
      </c>
      <c r="I80" s="96" t="s">
        <v>49</v>
      </c>
      <c r="J80" s="70">
        <f t="shared" si="4"/>
        <v>6.9699999999999998E-2</v>
      </c>
      <c r="K80" s="95">
        <v>197</v>
      </c>
      <c r="L80" s="96" t="s">
        <v>49</v>
      </c>
      <c r="M80" s="70">
        <f t="shared" si="0"/>
        <v>1.9700000000000002E-2</v>
      </c>
      <c r="N80" s="95">
        <v>156</v>
      </c>
      <c r="O80" s="96" t="s">
        <v>49</v>
      </c>
      <c r="P80" s="70">
        <f t="shared" si="1"/>
        <v>1.5599999999999999E-2</v>
      </c>
    </row>
    <row r="81" spans="2:16">
      <c r="B81" s="95">
        <v>550</v>
      </c>
      <c r="C81" s="96" t="s">
        <v>48</v>
      </c>
      <c r="D81" s="82">
        <f t="shared" si="2"/>
        <v>2.3109243697478992E-3</v>
      </c>
      <c r="E81" s="97">
        <v>2.2349999999999999</v>
      </c>
      <c r="F81" s="98">
        <v>11.06</v>
      </c>
      <c r="G81" s="94">
        <f t="shared" si="3"/>
        <v>13.295</v>
      </c>
      <c r="H81" s="95">
        <v>752</v>
      </c>
      <c r="I81" s="96" t="s">
        <v>49</v>
      </c>
      <c r="J81" s="70">
        <f t="shared" si="4"/>
        <v>7.5200000000000003E-2</v>
      </c>
      <c r="K81" s="95">
        <v>210</v>
      </c>
      <c r="L81" s="96" t="s">
        <v>49</v>
      </c>
      <c r="M81" s="70">
        <f t="shared" si="0"/>
        <v>2.0999999999999998E-2</v>
      </c>
      <c r="N81" s="95">
        <v>167</v>
      </c>
      <c r="O81" s="96" t="s">
        <v>49</v>
      </c>
      <c r="P81" s="70">
        <f t="shared" si="1"/>
        <v>1.67E-2</v>
      </c>
    </row>
    <row r="82" spans="2:16">
      <c r="B82" s="95">
        <v>600</v>
      </c>
      <c r="C82" s="96" t="s">
        <v>48</v>
      </c>
      <c r="D82" s="82">
        <f t="shared" si="2"/>
        <v>2.5210084033613443E-3</v>
      </c>
      <c r="E82" s="97">
        <v>2.294</v>
      </c>
      <c r="F82" s="98">
        <v>11.08</v>
      </c>
      <c r="G82" s="94">
        <f t="shared" si="3"/>
        <v>13.374000000000001</v>
      </c>
      <c r="H82" s="95">
        <v>806</v>
      </c>
      <c r="I82" s="96" t="s">
        <v>49</v>
      </c>
      <c r="J82" s="70">
        <f t="shared" si="4"/>
        <v>8.0600000000000005E-2</v>
      </c>
      <c r="K82" s="95">
        <v>223</v>
      </c>
      <c r="L82" s="96" t="s">
        <v>49</v>
      </c>
      <c r="M82" s="70">
        <f t="shared" si="0"/>
        <v>2.23E-2</v>
      </c>
      <c r="N82" s="95">
        <v>177</v>
      </c>
      <c r="O82" s="96" t="s">
        <v>49</v>
      </c>
      <c r="P82" s="70">
        <f t="shared" si="1"/>
        <v>1.77E-2</v>
      </c>
    </row>
    <row r="83" spans="2:16">
      <c r="B83" s="95">
        <v>650</v>
      </c>
      <c r="C83" s="96" t="s">
        <v>48</v>
      </c>
      <c r="D83" s="82">
        <f t="shared" si="2"/>
        <v>2.7310924369747902E-3</v>
      </c>
      <c r="E83" s="97">
        <v>2.3759999999999999</v>
      </c>
      <c r="F83" s="98">
        <v>11.08</v>
      </c>
      <c r="G83" s="94">
        <f t="shared" si="3"/>
        <v>13.456</v>
      </c>
      <c r="H83" s="95">
        <v>860</v>
      </c>
      <c r="I83" s="96" t="s">
        <v>49</v>
      </c>
      <c r="J83" s="70">
        <f t="shared" si="4"/>
        <v>8.5999999999999993E-2</v>
      </c>
      <c r="K83" s="95">
        <v>236</v>
      </c>
      <c r="L83" s="96" t="s">
        <v>49</v>
      </c>
      <c r="M83" s="70">
        <f t="shared" si="0"/>
        <v>2.3599999999999999E-2</v>
      </c>
      <c r="N83" s="95">
        <v>187</v>
      </c>
      <c r="O83" s="96" t="s">
        <v>49</v>
      </c>
      <c r="P83" s="70">
        <f t="shared" si="1"/>
        <v>1.8700000000000001E-2</v>
      </c>
    </row>
    <row r="84" spans="2:16">
      <c r="B84" s="95">
        <v>700</v>
      </c>
      <c r="C84" s="96" t="s">
        <v>48</v>
      </c>
      <c r="D84" s="82">
        <f t="shared" si="2"/>
        <v>2.9411764705882353E-3</v>
      </c>
      <c r="E84" s="97">
        <v>2.4710000000000001</v>
      </c>
      <c r="F84" s="98">
        <v>11.08</v>
      </c>
      <c r="G84" s="94">
        <f t="shared" si="3"/>
        <v>13.551</v>
      </c>
      <c r="H84" s="95">
        <v>914</v>
      </c>
      <c r="I84" s="96" t="s">
        <v>49</v>
      </c>
      <c r="J84" s="70">
        <f t="shared" si="4"/>
        <v>9.1400000000000009E-2</v>
      </c>
      <c r="K84" s="95">
        <v>249</v>
      </c>
      <c r="L84" s="96" t="s">
        <v>49</v>
      </c>
      <c r="M84" s="70">
        <f t="shared" ref="M84:M147" si="5">K84/1000/10</f>
        <v>2.4899999999999999E-2</v>
      </c>
      <c r="N84" s="95">
        <v>197</v>
      </c>
      <c r="O84" s="96" t="s">
        <v>49</v>
      </c>
      <c r="P84" s="70">
        <f t="shared" ref="P84:P147" si="6">N84/1000/10</f>
        <v>1.9700000000000002E-2</v>
      </c>
    </row>
    <row r="85" spans="2:16">
      <c r="B85" s="95">
        <v>800</v>
      </c>
      <c r="C85" s="96" t="s">
        <v>48</v>
      </c>
      <c r="D85" s="82">
        <f t="shared" ref="D85:D86" si="7">B85/1000/$C$5</f>
        <v>3.3613445378151263E-3</v>
      </c>
      <c r="E85" s="97">
        <v>2.6869999999999998</v>
      </c>
      <c r="F85" s="98">
        <v>11.04</v>
      </c>
      <c r="G85" s="94">
        <f t="shared" ref="G85:G148" si="8">E85+F85</f>
        <v>13.726999999999999</v>
      </c>
      <c r="H85" s="95">
        <v>1021</v>
      </c>
      <c r="I85" s="96" t="s">
        <v>49</v>
      </c>
      <c r="J85" s="70">
        <f t="shared" ref="J85:J111" si="9">H85/1000/10</f>
        <v>0.1021</v>
      </c>
      <c r="K85" s="95">
        <v>274</v>
      </c>
      <c r="L85" s="96" t="s">
        <v>49</v>
      </c>
      <c r="M85" s="70">
        <f t="shared" si="5"/>
        <v>2.7400000000000001E-2</v>
      </c>
      <c r="N85" s="95">
        <v>217</v>
      </c>
      <c r="O85" s="96" t="s">
        <v>49</v>
      </c>
      <c r="P85" s="70">
        <f t="shared" si="6"/>
        <v>2.1700000000000001E-2</v>
      </c>
    </row>
    <row r="86" spans="2:16">
      <c r="B86" s="95">
        <v>900</v>
      </c>
      <c r="C86" s="96" t="s">
        <v>48</v>
      </c>
      <c r="D86" s="82">
        <f t="shared" si="7"/>
        <v>3.7815126050420168E-3</v>
      </c>
      <c r="E86" s="97">
        <v>2.9060000000000001</v>
      </c>
      <c r="F86" s="98">
        <v>10.98</v>
      </c>
      <c r="G86" s="94">
        <f t="shared" si="8"/>
        <v>13.886000000000001</v>
      </c>
      <c r="H86" s="95">
        <v>1128</v>
      </c>
      <c r="I86" s="96" t="s">
        <v>49</v>
      </c>
      <c r="J86" s="70">
        <f t="shared" si="9"/>
        <v>0.11279999999999998</v>
      </c>
      <c r="K86" s="95">
        <v>298</v>
      </c>
      <c r="L86" s="96" t="s">
        <v>49</v>
      </c>
      <c r="M86" s="70">
        <f t="shared" si="5"/>
        <v>2.98E-2</v>
      </c>
      <c r="N86" s="95">
        <v>236</v>
      </c>
      <c r="O86" s="96" t="s">
        <v>49</v>
      </c>
      <c r="P86" s="70">
        <f t="shared" si="6"/>
        <v>2.3599999999999999E-2</v>
      </c>
    </row>
    <row r="87" spans="2:16">
      <c r="B87" s="95">
        <v>1</v>
      </c>
      <c r="C87" s="102" t="s">
        <v>50</v>
      </c>
      <c r="D87" s="82">
        <f t="shared" ref="D87:D150" si="10">B87/$C$5</f>
        <v>4.2016806722689074E-3</v>
      </c>
      <c r="E87" s="97">
        <v>3.1059999999999999</v>
      </c>
      <c r="F87" s="98">
        <v>10.9</v>
      </c>
      <c r="G87" s="94">
        <f t="shared" si="8"/>
        <v>14.006</v>
      </c>
      <c r="H87" s="95">
        <v>1233</v>
      </c>
      <c r="I87" s="96" t="s">
        <v>49</v>
      </c>
      <c r="J87" s="70">
        <f t="shared" si="9"/>
        <v>0.12330000000000001</v>
      </c>
      <c r="K87" s="95">
        <v>322</v>
      </c>
      <c r="L87" s="96" t="s">
        <v>49</v>
      </c>
      <c r="M87" s="70">
        <f t="shared" si="5"/>
        <v>3.2199999999999999E-2</v>
      </c>
      <c r="N87" s="95">
        <v>255</v>
      </c>
      <c r="O87" s="96" t="s">
        <v>49</v>
      </c>
      <c r="P87" s="70">
        <f t="shared" si="6"/>
        <v>2.5500000000000002E-2</v>
      </c>
    </row>
    <row r="88" spans="2:16">
      <c r="B88" s="95">
        <v>1.1000000000000001</v>
      </c>
      <c r="C88" s="96" t="s">
        <v>50</v>
      </c>
      <c r="D88" s="82">
        <f t="shared" si="10"/>
        <v>4.6218487394957984E-3</v>
      </c>
      <c r="E88" s="97">
        <v>3.28</v>
      </c>
      <c r="F88" s="98">
        <v>10.82</v>
      </c>
      <c r="G88" s="94">
        <f t="shared" si="8"/>
        <v>14.1</v>
      </c>
      <c r="H88" s="95">
        <v>1338</v>
      </c>
      <c r="I88" s="96" t="s">
        <v>49</v>
      </c>
      <c r="J88" s="70">
        <f t="shared" si="9"/>
        <v>0.1338</v>
      </c>
      <c r="K88" s="95">
        <v>345</v>
      </c>
      <c r="L88" s="96" t="s">
        <v>49</v>
      </c>
      <c r="M88" s="70">
        <f t="shared" si="5"/>
        <v>3.4499999999999996E-2</v>
      </c>
      <c r="N88" s="95">
        <v>273</v>
      </c>
      <c r="O88" s="96" t="s">
        <v>49</v>
      </c>
      <c r="P88" s="70">
        <f t="shared" si="6"/>
        <v>2.7300000000000001E-2</v>
      </c>
    </row>
    <row r="89" spans="2:16">
      <c r="B89" s="95">
        <v>1.2</v>
      </c>
      <c r="C89" s="96" t="s">
        <v>50</v>
      </c>
      <c r="D89" s="70">
        <f t="shared" si="10"/>
        <v>5.0420168067226885E-3</v>
      </c>
      <c r="E89" s="97">
        <v>3.43</v>
      </c>
      <c r="F89" s="98">
        <v>10.72</v>
      </c>
      <c r="G89" s="94">
        <f t="shared" si="8"/>
        <v>14.15</v>
      </c>
      <c r="H89" s="95">
        <v>1443</v>
      </c>
      <c r="I89" s="96" t="s">
        <v>49</v>
      </c>
      <c r="J89" s="70">
        <f t="shared" si="9"/>
        <v>0.14430000000000001</v>
      </c>
      <c r="K89" s="95">
        <v>368</v>
      </c>
      <c r="L89" s="96" t="s">
        <v>49</v>
      </c>
      <c r="M89" s="70">
        <f t="shared" si="5"/>
        <v>3.6799999999999999E-2</v>
      </c>
      <c r="N89" s="95">
        <v>291</v>
      </c>
      <c r="O89" s="96" t="s">
        <v>49</v>
      </c>
      <c r="P89" s="70">
        <f t="shared" si="6"/>
        <v>2.9099999999999997E-2</v>
      </c>
    </row>
    <row r="90" spans="2:16">
      <c r="B90" s="95">
        <v>1.3</v>
      </c>
      <c r="C90" s="96" t="s">
        <v>50</v>
      </c>
      <c r="D90" s="70">
        <f t="shared" si="10"/>
        <v>5.4621848739495804E-3</v>
      </c>
      <c r="E90" s="97">
        <v>3.56</v>
      </c>
      <c r="F90" s="98">
        <v>10.62</v>
      </c>
      <c r="G90" s="94">
        <f t="shared" si="8"/>
        <v>14.18</v>
      </c>
      <c r="H90" s="95">
        <v>1548</v>
      </c>
      <c r="I90" s="96" t="s">
        <v>49</v>
      </c>
      <c r="J90" s="70">
        <f t="shared" si="9"/>
        <v>0.15479999999999999</v>
      </c>
      <c r="K90" s="95">
        <v>390</v>
      </c>
      <c r="L90" s="96" t="s">
        <v>49</v>
      </c>
      <c r="M90" s="70">
        <f t="shared" si="5"/>
        <v>3.9E-2</v>
      </c>
      <c r="N90" s="95">
        <v>309</v>
      </c>
      <c r="O90" s="96" t="s">
        <v>49</v>
      </c>
      <c r="P90" s="70">
        <f t="shared" si="6"/>
        <v>3.09E-2</v>
      </c>
    </row>
    <row r="91" spans="2:16">
      <c r="B91" s="95">
        <v>1.4</v>
      </c>
      <c r="C91" s="96" t="s">
        <v>50</v>
      </c>
      <c r="D91" s="70">
        <f t="shared" si="10"/>
        <v>5.8823529411764705E-3</v>
      </c>
      <c r="E91" s="97">
        <v>3.6739999999999999</v>
      </c>
      <c r="F91" s="98">
        <v>10.52</v>
      </c>
      <c r="G91" s="94">
        <f t="shared" si="8"/>
        <v>14.193999999999999</v>
      </c>
      <c r="H91" s="95">
        <v>1653</v>
      </c>
      <c r="I91" s="96" t="s">
        <v>49</v>
      </c>
      <c r="J91" s="70">
        <f t="shared" si="9"/>
        <v>0.1653</v>
      </c>
      <c r="K91" s="95">
        <v>413</v>
      </c>
      <c r="L91" s="96" t="s">
        <v>49</v>
      </c>
      <c r="M91" s="70">
        <f t="shared" si="5"/>
        <v>4.1299999999999996E-2</v>
      </c>
      <c r="N91" s="95">
        <v>327</v>
      </c>
      <c r="O91" s="96" t="s">
        <v>49</v>
      </c>
      <c r="P91" s="70">
        <f t="shared" si="6"/>
        <v>3.27E-2</v>
      </c>
    </row>
    <row r="92" spans="2:16">
      <c r="B92" s="95">
        <v>1.5</v>
      </c>
      <c r="C92" s="96" t="s">
        <v>50</v>
      </c>
      <c r="D92" s="70">
        <f t="shared" si="10"/>
        <v>6.3025210084033615E-3</v>
      </c>
      <c r="E92" s="97">
        <v>3.7759999999999998</v>
      </c>
      <c r="F92" s="98">
        <v>10.41</v>
      </c>
      <c r="G92" s="94">
        <f t="shared" si="8"/>
        <v>14.186</v>
      </c>
      <c r="H92" s="95">
        <v>1758</v>
      </c>
      <c r="I92" s="96" t="s">
        <v>49</v>
      </c>
      <c r="J92" s="70">
        <f t="shared" si="9"/>
        <v>0.17580000000000001</v>
      </c>
      <c r="K92" s="95">
        <v>435</v>
      </c>
      <c r="L92" s="96" t="s">
        <v>49</v>
      </c>
      <c r="M92" s="70">
        <f t="shared" si="5"/>
        <v>4.3499999999999997E-2</v>
      </c>
      <c r="N92" s="95">
        <v>345</v>
      </c>
      <c r="O92" s="96" t="s">
        <v>49</v>
      </c>
      <c r="P92" s="70">
        <f t="shared" si="6"/>
        <v>3.4499999999999996E-2</v>
      </c>
    </row>
    <row r="93" spans="2:16">
      <c r="B93" s="95">
        <v>1.6</v>
      </c>
      <c r="C93" s="96" t="s">
        <v>50</v>
      </c>
      <c r="D93" s="70">
        <f t="shared" si="10"/>
        <v>6.7226890756302525E-3</v>
      </c>
      <c r="E93" s="97">
        <v>3.8679999999999999</v>
      </c>
      <c r="F93" s="98">
        <v>10.3</v>
      </c>
      <c r="G93" s="94">
        <f t="shared" si="8"/>
        <v>14.168000000000001</v>
      </c>
      <c r="H93" s="95">
        <v>1863</v>
      </c>
      <c r="I93" s="96" t="s">
        <v>49</v>
      </c>
      <c r="J93" s="70">
        <f t="shared" si="9"/>
        <v>0.18629999999999999</v>
      </c>
      <c r="K93" s="95">
        <v>456</v>
      </c>
      <c r="L93" s="96" t="s">
        <v>49</v>
      </c>
      <c r="M93" s="70">
        <f t="shared" si="5"/>
        <v>4.5600000000000002E-2</v>
      </c>
      <c r="N93" s="95">
        <v>362</v>
      </c>
      <c r="O93" s="96" t="s">
        <v>49</v>
      </c>
      <c r="P93" s="70">
        <f t="shared" si="6"/>
        <v>3.6199999999999996E-2</v>
      </c>
    </row>
    <row r="94" spans="2:16">
      <c r="B94" s="95">
        <v>1.7</v>
      </c>
      <c r="C94" s="96" t="s">
        <v>50</v>
      </c>
      <c r="D94" s="70">
        <f t="shared" si="10"/>
        <v>7.1428571428571426E-3</v>
      </c>
      <c r="E94" s="97">
        <v>3.9540000000000002</v>
      </c>
      <c r="F94" s="98">
        <v>10.199999999999999</v>
      </c>
      <c r="G94" s="94">
        <f t="shared" si="8"/>
        <v>14.154</v>
      </c>
      <c r="H94" s="95">
        <v>1969</v>
      </c>
      <c r="I94" s="96" t="s">
        <v>49</v>
      </c>
      <c r="J94" s="70">
        <f t="shared" si="9"/>
        <v>0.19690000000000002</v>
      </c>
      <c r="K94" s="95">
        <v>478</v>
      </c>
      <c r="L94" s="96" t="s">
        <v>49</v>
      </c>
      <c r="M94" s="70">
        <f t="shared" si="5"/>
        <v>4.7799999999999995E-2</v>
      </c>
      <c r="N94" s="95">
        <v>380</v>
      </c>
      <c r="O94" s="96" t="s">
        <v>49</v>
      </c>
      <c r="P94" s="70">
        <f t="shared" si="6"/>
        <v>3.7999999999999999E-2</v>
      </c>
    </row>
    <row r="95" spans="2:16">
      <c r="B95" s="95">
        <v>1.8</v>
      </c>
      <c r="C95" s="96" t="s">
        <v>50</v>
      </c>
      <c r="D95" s="70">
        <f t="shared" si="10"/>
        <v>7.5630252100840336E-3</v>
      </c>
      <c r="E95" s="97">
        <v>4.0350000000000001</v>
      </c>
      <c r="F95" s="98">
        <v>10.09</v>
      </c>
      <c r="G95" s="94">
        <f t="shared" si="8"/>
        <v>14.125</v>
      </c>
      <c r="H95" s="95">
        <v>2075</v>
      </c>
      <c r="I95" s="96" t="s">
        <v>49</v>
      </c>
      <c r="J95" s="70">
        <f t="shared" si="9"/>
        <v>0.20750000000000002</v>
      </c>
      <c r="K95" s="95">
        <v>500</v>
      </c>
      <c r="L95" s="96" t="s">
        <v>49</v>
      </c>
      <c r="M95" s="70">
        <f t="shared" si="5"/>
        <v>0.05</v>
      </c>
      <c r="N95" s="95">
        <v>397</v>
      </c>
      <c r="O95" s="96" t="s">
        <v>49</v>
      </c>
      <c r="P95" s="70">
        <f t="shared" si="6"/>
        <v>3.9699999999999999E-2</v>
      </c>
    </row>
    <row r="96" spans="2:16">
      <c r="B96" s="95">
        <v>2</v>
      </c>
      <c r="C96" s="96" t="s">
        <v>50</v>
      </c>
      <c r="D96" s="70">
        <f t="shared" si="10"/>
        <v>8.4033613445378148E-3</v>
      </c>
      <c r="E96" s="97">
        <v>4.1879999999999997</v>
      </c>
      <c r="F96" s="98">
        <v>9.8780000000000001</v>
      </c>
      <c r="G96" s="94">
        <f t="shared" si="8"/>
        <v>14.065999999999999</v>
      </c>
      <c r="H96" s="95">
        <v>2289</v>
      </c>
      <c r="I96" s="96" t="s">
        <v>49</v>
      </c>
      <c r="J96" s="70">
        <f t="shared" si="9"/>
        <v>0.22890000000000002</v>
      </c>
      <c r="K96" s="95">
        <v>543</v>
      </c>
      <c r="L96" s="96" t="s">
        <v>49</v>
      </c>
      <c r="M96" s="70">
        <f t="shared" si="5"/>
        <v>5.4300000000000001E-2</v>
      </c>
      <c r="N96" s="95">
        <v>431</v>
      </c>
      <c r="O96" s="96" t="s">
        <v>49</v>
      </c>
      <c r="P96" s="70">
        <f t="shared" si="6"/>
        <v>4.3099999999999999E-2</v>
      </c>
    </row>
    <row r="97" spans="2:16">
      <c r="B97" s="95">
        <v>2.25</v>
      </c>
      <c r="C97" s="96" t="s">
        <v>50</v>
      </c>
      <c r="D97" s="70">
        <f t="shared" si="10"/>
        <v>9.4537815126050414E-3</v>
      </c>
      <c r="E97" s="97">
        <v>4.3710000000000004</v>
      </c>
      <c r="F97" s="98">
        <v>9.6219999999999999</v>
      </c>
      <c r="G97" s="94">
        <f t="shared" si="8"/>
        <v>13.993</v>
      </c>
      <c r="H97" s="95">
        <v>2558</v>
      </c>
      <c r="I97" s="96" t="s">
        <v>49</v>
      </c>
      <c r="J97" s="70">
        <f t="shared" si="9"/>
        <v>0.25579999999999997</v>
      </c>
      <c r="K97" s="95">
        <v>596</v>
      </c>
      <c r="L97" s="96" t="s">
        <v>49</v>
      </c>
      <c r="M97" s="70">
        <f t="shared" si="5"/>
        <v>5.96E-2</v>
      </c>
      <c r="N97" s="95">
        <v>473</v>
      </c>
      <c r="O97" s="96" t="s">
        <v>49</v>
      </c>
      <c r="P97" s="70">
        <f t="shared" si="6"/>
        <v>4.7299999999999995E-2</v>
      </c>
    </row>
    <row r="98" spans="2:16">
      <c r="B98" s="95">
        <v>2.5</v>
      </c>
      <c r="C98" s="96" t="s">
        <v>50</v>
      </c>
      <c r="D98" s="70">
        <f t="shared" si="10"/>
        <v>1.050420168067227E-2</v>
      </c>
      <c r="E98" s="97">
        <v>4.5529999999999999</v>
      </c>
      <c r="F98" s="98">
        <v>9.3759999999999994</v>
      </c>
      <c r="G98" s="94">
        <f t="shared" si="8"/>
        <v>13.928999999999998</v>
      </c>
      <c r="H98" s="95">
        <v>2829</v>
      </c>
      <c r="I98" s="96" t="s">
        <v>49</v>
      </c>
      <c r="J98" s="70">
        <f t="shared" si="9"/>
        <v>0.28290000000000004</v>
      </c>
      <c r="K98" s="95">
        <v>648</v>
      </c>
      <c r="L98" s="96" t="s">
        <v>49</v>
      </c>
      <c r="M98" s="70">
        <f t="shared" si="5"/>
        <v>6.4799999999999996E-2</v>
      </c>
      <c r="N98" s="95">
        <v>516</v>
      </c>
      <c r="O98" s="96" t="s">
        <v>49</v>
      </c>
      <c r="P98" s="70">
        <f t="shared" si="6"/>
        <v>5.16E-2</v>
      </c>
    </row>
    <row r="99" spans="2:16">
      <c r="B99" s="95">
        <v>2.75</v>
      </c>
      <c r="C99" s="96" t="s">
        <v>50</v>
      </c>
      <c r="D99" s="70">
        <f t="shared" si="10"/>
        <v>1.1554621848739496E-2</v>
      </c>
      <c r="E99" s="97">
        <v>4.7370000000000001</v>
      </c>
      <c r="F99" s="98">
        <v>9.141</v>
      </c>
      <c r="G99" s="94">
        <f t="shared" si="8"/>
        <v>13.878</v>
      </c>
      <c r="H99" s="95">
        <v>3102</v>
      </c>
      <c r="I99" s="96" t="s">
        <v>49</v>
      </c>
      <c r="J99" s="70">
        <f t="shared" si="9"/>
        <v>0.31019999999999998</v>
      </c>
      <c r="K99" s="95">
        <v>699</v>
      </c>
      <c r="L99" s="96" t="s">
        <v>49</v>
      </c>
      <c r="M99" s="70">
        <f t="shared" si="5"/>
        <v>6.989999999999999E-2</v>
      </c>
      <c r="N99" s="95">
        <v>557</v>
      </c>
      <c r="O99" s="96" t="s">
        <v>49</v>
      </c>
      <c r="P99" s="70">
        <f t="shared" si="6"/>
        <v>5.5700000000000006E-2</v>
      </c>
    </row>
    <row r="100" spans="2:16">
      <c r="B100" s="95">
        <v>3</v>
      </c>
      <c r="C100" s="96" t="s">
        <v>50</v>
      </c>
      <c r="D100" s="70">
        <f t="shared" si="10"/>
        <v>1.2605042016806723E-2</v>
      </c>
      <c r="E100" s="97">
        <v>4.9240000000000004</v>
      </c>
      <c r="F100" s="98">
        <v>8.9179999999999993</v>
      </c>
      <c r="G100" s="94">
        <f t="shared" si="8"/>
        <v>13.841999999999999</v>
      </c>
      <c r="H100" s="95">
        <v>3377</v>
      </c>
      <c r="I100" s="96" t="s">
        <v>49</v>
      </c>
      <c r="J100" s="70">
        <f t="shared" si="9"/>
        <v>0.3377</v>
      </c>
      <c r="K100" s="95">
        <v>750</v>
      </c>
      <c r="L100" s="96" t="s">
        <v>49</v>
      </c>
      <c r="M100" s="70">
        <f t="shared" si="5"/>
        <v>7.4999999999999997E-2</v>
      </c>
      <c r="N100" s="95">
        <v>599</v>
      </c>
      <c r="O100" s="96" t="s">
        <v>49</v>
      </c>
      <c r="P100" s="70">
        <f t="shared" si="6"/>
        <v>5.9899999999999995E-2</v>
      </c>
    </row>
    <row r="101" spans="2:16">
      <c r="B101" s="95">
        <v>3.25</v>
      </c>
      <c r="C101" s="96" t="s">
        <v>50</v>
      </c>
      <c r="D101" s="70">
        <f t="shared" si="10"/>
        <v>1.365546218487395E-2</v>
      </c>
      <c r="E101" s="97">
        <v>5.1130000000000004</v>
      </c>
      <c r="F101" s="98">
        <v>8.7050000000000001</v>
      </c>
      <c r="G101" s="94">
        <f t="shared" si="8"/>
        <v>13.818000000000001</v>
      </c>
      <c r="H101" s="95">
        <v>3653</v>
      </c>
      <c r="I101" s="96" t="s">
        <v>49</v>
      </c>
      <c r="J101" s="70">
        <f t="shared" si="9"/>
        <v>0.36530000000000001</v>
      </c>
      <c r="K101" s="95">
        <v>799</v>
      </c>
      <c r="L101" s="96" t="s">
        <v>49</v>
      </c>
      <c r="M101" s="70">
        <f t="shared" si="5"/>
        <v>7.9899999999999999E-2</v>
      </c>
      <c r="N101" s="95">
        <v>640</v>
      </c>
      <c r="O101" s="96" t="s">
        <v>49</v>
      </c>
      <c r="P101" s="70">
        <f t="shared" si="6"/>
        <v>6.4000000000000001E-2</v>
      </c>
    </row>
    <row r="102" spans="2:16">
      <c r="B102" s="95">
        <v>3.5</v>
      </c>
      <c r="C102" s="96" t="s">
        <v>50</v>
      </c>
      <c r="D102" s="70">
        <f t="shared" si="10"/>
        <v>1.4705882352941176E-2</v>
      </c>
      <c r="E102" s="97">
        <v>5.3029999999999999</v>
      </c>
      <c r="F102" s="98">
        <v>8.5030000000000001</v>
      </c>
      <c r="G102" s="94">
        <f t="shared" si="8"/>
        <v>13.806000000000001</v>
      </c>
      <c r="H102" s="95">
        <v>3930</v>
      </c>
      <c r="I102" s="96" t="s">
        <v>49</v>
      </c>
      <c r="J102" s="70">
        <f t="shared" si="9"/>
        <v>0.39300000000000002</v>
      </c>
      <c r="K102" s="95">
        <v>848</v>
      </c>
      <c r="L102" s="96" t="s">
        <v>49</v>
      </c>
      <c r="M102" s="70">
        <f t="shared" si="5"/>
        <v>8.48E-2</v>
      </c>
      <c r="N102" s="95">
        <v>682</v>
      </c>
      <c r="O102" s="96" t="s">
        <v>49</v>
      </c>
      <c r="P102" s="70">
        <f t="shared" si="6"/>
        <v>6.8200000000000011E-2</v>
      </c>
    </row>
    <row r="103" spans="2:16">
      <c r="B103" s="95">
        <v>3.75</v>
      </c>
      <c r="C103" s="96" t="s">
        <v>50</v>
      </c>
      <c r="D103" s="70">
        <f t="shared" si="10"/>
        <v>1.5756302521008403E-2</v>
      </c>
      <c r="E103" s="97">
        <v>5.4939999999999998</v>
      </c>
      <c r="F103" s="98">
        <v>8.3119999999999994</v>
      </c>
      <c r="G103" s="94">
        <f t="shared" si="8"/>
        <v>13.805999999999999</v>
      </c>
      <c r="H103" s="95">
        <v>4207</v>
      </c>
      <c r="I103" s="96" t="s">
        <v>49</v>
      </c>
      <c r="J103" s="70">
        <f t="shared" si="9"/>
        <v>0.42069999999999996</v>
      </c>
      <c r="K103" s="95">
        <v>896</v>
      </c>
      <c r="L103" s="96" t="s">
        <v>49</v>
      </c>
      <c r="M103" s="70">
        <f t="shared" si="5"/>
        <v>8.9599999999999999E-2</v>
      </c>
      <c r="N103" s="95">
        <v>723</v>
      </c>
      <c r="O103" s="96" t="s">
        <v>49</v>
      </c>
      <c r="P103" s="70">
        <f t="shared" si="6"/>
        <v>7.2300000000000003E-2</v>
      </c>
    </row>
    <row r="104" spans="2:16">
      <c r="B104" s="95">
        <v>4</v>
      </c>
      <c r="C104" s="96" t="s">
        <v>50</v>
      </c>
      <c r="D104" s="70">
        <f t="shared" si="10"/>
        <v>1.680672268907563E-2</v>
      </c>
      <c r="E104" s="97">
        <v>5.6829999999999998</v>
      </c>
      <c r="F104" s="98">
        <v>8.1289999999999996</v>
      </c>
      <c r="G104" s="94">
        <f t="shared" si="8"/>
        <v>13.811999999999999</v>
      </c>
      <c r="H104" s="95">
        <v>4485</v>
      </c>
      <c r="I104" s="96" t="s">
        <v>49</v>
      </c>
      <c r="J104" s="70">
        <f t="shared" si="9"/>
        <v>0.44850000000000001</v>
      </c>
      <c r="K104" s="95">
        <v>943</v>
      </c>
      <c r="L104" s="96" t="s">
        <v>49</v>
      </c>
      <c r="M104" s="70">
        <f t="shared" si="5"/>
        <v>9.4299999999999995E-2</v>
      </c>
      <c r="N104" s="95">
        <v>763</v>
      </c>
      <c r="O104" s="96" t="s">
        <v>49</v>
      </c>
      <c r="P104" s="70">
        <f t="shared" si="6"/>
        <v>7.6300000000000007E-2</v>
      </c>
    </row>
    <row r="105" spans="2:16">
      <c r="B105" s="95">
        <v>4.5</v>
      </c>
      <c r="C105" s="96" t="s">
        <v>50</v>
      </c>
      <c r="D105" s="70">
        <f t="shared" si="10"/>
        <v>1.8907563025210083E-2</v>
      </c>
      <c r="E105" s="97">
        <v>6.0540000000000003</v>
      </c>
      <c r="F105" s="98">
        <v>7.7910000000000004</v>
      </c>
      <c r="G105" s="94">
        <f t="shared" si="8"/>
        <v>13.845000000000001</v>
      </c>
      <c r="H105" s="95">
        <v>5043</v>
      </c>
      <c r="I105" s="96" t="s">
        <v>49</v>
      </c>
      <c r="J105" s="70">
        <f t="shared" si="9"/>
        <v>0.50429999999999997</v>
      </c>
      <c r="K105" s="95">
        <v>1035</v>
      </c>
      <c r="L105" s="96" t="s">
        <v>49</v>
      </c>
      <c r="M105" s="70">
        <f t="shared" si="5"/>
        <v>0.10349999999999999</v>
      </c>
      <c r="N105" s="95">
        <v>844</v>
      </c>
      <c r="O105" s="96" t="s">
        <v>49</v>
      </c>
      <c r="P105" s="70">
        <f t="shared" si="6"/>
        <v>8.4400000000000003E-2</v>
      </c>
    </row>
    <row r="106" spans="2:16">
      <c r="B106" s="95">
        <v>5</v>
      </c>
      <c r="C106" s="96" t="s">
        <v>50</v>
      </c>
      <c r="D106" s="70">
        <f t="shared" si="10"/>
        <v>2.100840336134454E-2</v>
      </c>
      <c r="E106" s="97">
        <v>6.41</v>
      </c>
      <c r="F106" s="98">
        <v>7.4829999999999997</v>
      </c>
      <c r="G106" s="94">
        <f t="shared" si="8"/>
        <v>13.893000000000001</v>
      </c>
      <c r="H106" s="95">
        <v>5600</v>
      </c>
      <c r="I106" s="96" t="s">
        <v>49</v>
      </c>
      <c r="J106" s="70">
        <f t="shared" si="9"/>
        <v>0.55999999999999994</v>
      </c>
      <c r="K106" s="95">
        <v>1123</v>
      </c>
      <c r="L106" s="96" t="s">
        <v>49</v>
      </c>
      <c r="M106" s="70">
        <f t="shared" si="5"/>
        <v>0.1123</v>
      </c>
      <c r="N106" s="95">
        <v>924</v>
      </c>
      <c r="O106" s="96" t="s">
        <v>49</v>
      </c>
      <c r="P106" s="70">
        <f t="shared" si="6"/>
        <v>9.240000000000001E-2</v>
      </c>
    </row>
    <row r="107" spans="2:16">
      <c r="B107" s="95">
        <v>5.5</v>
      </c>
      <c r="C107" s="96" t="s">
        <v>50</v>
      </c>
      <c r="D107" s="70">
        <f t="shared" si="10"/>
        <v>2.3109243697478993E-2</v>
      </c>
      <c r="E107" s="97">
        <v>6.7450000000000001</v>
      </c>
      <c r="F107" s="98">
        <v>7.202</v>
      </c>
      <c r="G107" s="94">
        <f t="shared" si="8"/>
        <v>13.946999999999999</v>
      </c>
      <c r="H107" s="95">
        <v>6156</v>
      </c>
      <c r="I107" s="96" t="s">
        <v>49</v>
      </c>
      <c r="J107" s="70">
        <f t="shared" si="9"/>
        <v>0.61559999999999993</v>
      </c>
      <c r="K107" s="95">
        <v>1208</v>
      </c>
      <c r="L107" s="96" t="s">
        <v>49</v>
      </c>
      <c r="M107" s="70">
        <f t="shared" si="5"/>
        <v>0.12079999999999999</v>
      </c>
      <c r="N107" s="95">
        <v>1002</v>
      </c>
      <c r="O107" s="96" t="s">
        <v>49</v>
      </c>
      <c r="P107" s="70">
        <f t="shared" si="6"/>
        <v>0.1002</v>
      </c>
    </row>
    <row r="108" spans="2:16">
      <c r="B108" s="95">
        <v>6</v>
      </c>
      <c r="C108" s="96" t="s">
        <v>50</v>
      </c>
      <c r="D108" s="70">
        <f t="shared" si="10"/>
        <v>2.5210084033613446E-2</v>
      </c>
      <c r="E108" s="97">
        <v>7.0579999999999998</v>
      </c>
      <c r="F108" s="98">
        <v>6.9450000000000003</v>
      </c>
      <c r="G108" s="94">
        <f t="shared" si="8"/>
        <v>14.003</v>
      </c>
      <c r="H108" s="95">
        <v>6712</v>
      </c>
      <c r="I108" s="96" t="s">
        <v>49</v>
      </c>
      <c r="J108" s="70">
        <f t="shared" si="9"/>
        <v>0.67120000000000002</v>
      </c>
      <c r="K108" s="95">
        <v>1290</v>
      </c>
      <c r="L108" s="96" t="s">
        <v>49</v>
      </c>
      <c r="M108" s="70">
        <f t="shared" si="5"/>
        <v>0.129</v>
      </c>
      <c r="N108" s="95">
        <v>1080</v>
      </c>
      <c r="O108" s="96" t="s">
        <v>49</v>
      </c>
      <c r="P108" s="70">
        <f t="shared" si="6"/>
        <v>0.10800000000000001</v>
      </c>
    </row>
    <row r="109" spans="2:16">
      <c r="B109" s="95">
        <v>6.5</v>
      </c>
      <c r="C109" s="96" t="s">
        <v>50</v>
      </c>
      <c r="D109" s="70">
        <f t="shared" si="10"/>
        <v>2.7310924369747899E-2</v>
      </c>
      <c r="E109" s="97">
        <v>7.3479999999999999</v>
      </c>
      <c r="F109" s="98">
        <v>6.7089999999999996</v>
      </c>
      <c r="G109" s="94">
        <f t="shared" si="8"/>
        <v>14.056999999999999</v>
      </c>
      <c r="H109" s="95">
        <v>7267</v>
      </c>
      <c r="I109" s="96" t="s">
        <v>49</v>
      </c>
      <c r="J109" s="70">
        <f t="shared" si="9"/>
        <v>0.72670000000000001</v>
      </c>
      <c r="K109" s="95">
        <v>1369</v>
      </c>
      <c r="L109" s="96" t="s">
        <v>49</v>
      </c>
      <c r="M109" s="70">
        <f t="shared" si="5"/>
        <v>0.13689999999999999</v>
      </c>
      <c r="N109" s="95">
        <v>1156</v>
      </c>
      <c r="O109" s="96" t="s">
        <v>49</v>
      </c>
      <c r="P109" s="70">
        <f t="shared" si="6"/>
        <v>0.11559999999999999</v>
      </c>
    </row>
    <row r="110" spans="2:16">
      <c r="B110" s="95">
        <v>7</v>
      </c>
      <c r="C110" s="96" t="s">
        <v>50</v>
      </c>
      <c r="D110" s="70">
        <f t="shared" si="10"/>
        <v>2.9411764705882353E-2</v>
      </c>
      <c r="E110" s="97">
        <v>7.6139999999999999</v>
      </c>
      <c r="F110" s="98">
        <v>6.49</v>
      </c>
      <c r="G110" s="94">
        <f t="shared" si="8"/>
        <v>14.103999999999999</v>
      </c>
      <c r="H110" s="95">
        <v>7822</v>
      </c>
      <c r="I110" s="96" t="s">
        <v>49</v>
      </c>
      <c r="J110" s="70">
        <f t="shared" si="9"/>
        <v>0.78220000000000001</v>
      </c>
      <c r="K110" s="95">
        <v>1445</v>
      </c>
      <c r="L110" s="96" t="s">
        <v>49</v>
      </c>
      <c r="M110" s="70">
        <f t="shared" si="5"/>
        <v>0.14450000000000002</v>
      </c>
      <c r="N110" s="95">
        <v>1231</v>
      </c>
      <c r="O110" s="96" t="s">
        <v>49</v>
      </c>
      <c r="P110" s="70">
        <f t="shared" si="6"/>
        <v>0.12310000000000001</v>
      </c>
    </row>
    <row r="111" spans="2:16">
      <c r="B111" s="95">
        <v>8</v>
      </c>
      <c r="C111" s="96" t="s">
        <v>50</v>
      </c>
      <c r="D111" s="70">
        <f t="shared" si="10"/>
        <v>3.3613445378151259E-2</v>
      </c>
      <c r="E111" s="97">
        <v>8.0779999999999994</v>
      </c>
      <c r="F111" s="98">
        <v>6.101</v>
      </c>
      <c r="G111" s="94">
        <f t="shared" si="8"/>
        <v>14.178999999999998</v>
      </c>
      <c r="H111" s="95">
        <v>8929</v>
      </c>
      <c r="I111" s="96" t="s">
        <v>49</v>
      </c>
      <c r="J111" s="70">
        <f t="shared" si="9"/>
        <v>0.89290000000000003</v>
      </c>
      <c r="K111" s="95">
        <v>1594</v>
      </c>
      <c r="L111" s="96" t="s">
        <v>49</v>
      </c>
      <c r="M111" s="70">
        <f t="shared" si="5"/>
        <v>0.15940000000000001</v>
      </c>
      <c r="N111" s="95">
        <v>1378</v>
      </c>
      <c r="O111" s="96" t="s">
        <v>49</v>
      </c>
      <c r="P111" s="70">
        <f t="shared" si="6"/>
        <v>0.13779999999999998</v>
      </c>
    </row>
    <row r="112" spans="2:16">
      <c r="B112" s="95">
        <v>9</v>
      </c>
      <c r="C112" s="96" t="s">
        <v>50</v>
      </c>
      <c r="D112" s="70">
        <f t="shared" si="10"/>
        <v>3.7815126050420166E-2</v>
      </c>
      <c r="E112" s="97">
        <v>8.4610000000000003</v>
      </c>
      <c r="F112" s="98">
        <v>5.7619999999999996</v>
      </c>
      <c r="G112" s="94">
        <f t="shared" si="8"/>
        <v>14.222999999999999</v>
      </c>
      <c r="H112" s="95">
        <v>1</v>
      </c>
      <c r="I112" s="102" t="s">
        <v>51</v>
      </c>
      <c r="J112" s="71">
        <f t="shared" ref="J112:J175" si="11">H112</f>
        <v>1</v>
      </c>
      <c r="K112" s="95">
        <v>1735</v>
      </c>
      <c r="L112" s="96" t="s">
        <v>49</v>
      </c>
      <c r="M112" s="70">
        <f t="shared" si="5"/>
        <v>0.17350000000000002</v>
      </c>
      <c r="N112" s="95">
        <v>1521</v>
      </c>
      <c r="O112" s="96" t="s">
        <v>49</v>
      </c>
      <c r="P112" s="70">
        <f t="shared" si="6"/>
        <v>0.15209999999999999</v>
      </c>
    </row>
    <row r="113" spans="1:16">
      <c r="B113" s="95">
        <v>10</v>
      </c>
      <c r="C113" s="96" t="s">
        <v>50</v>
      </c>
      <c r="D113" s="70">
        <f t="shared" si="10"/>
        <v>4.2016806722689079E-2</v>
      </c>
      <c r="E113" s="97">
        <v>8.7750000000000004</v>
      </c>
      <c r="F113" s="98">
        <v>5.4649999999999999</v>
      </c>
      <c r="G113" s="94">
        <f t="shared" si="8"/>
        <v>14.24</v>
      </c>
      <c r="H113" s="95">
        <v>1.1100000000000001</v>
      </c>
      <c r="I113" s="96" t="s">
        <v>51</v>
      </c>
      <c r="J113" s="71">
        <f t="shared" si="11"/>
        <v>1.1100000000000001</v>
      </c>
      <c r="K113" s="95">
        <v>1869</v>
      </c>
      <c r="L113" s="96" t="s">
        <v>49</v>
      </c>
      <c r="M113" s="70">
        <f t="shared" si="5"/>
        <v>0.18690000000000001</v>
      </c>
      <c r="N113" s="95">
        <v>1661</v>
      </c>
      <c r="O113" s="96" t="s">
        <v>49</v>
      </c>
      <c r="P113" s="70">
        <f t="shared" si="6"/>
        <v>0.1661</v>
      </c>
    </row>
    <row r="114" spans="1:16">
      <c r="B114" s="95">
        <v>11</v>
      </c>
      <c r="C114" s="96" t="s">
        <v>50</v>
      </c>
      <c r="D114" s="70">
        <f t="shared" si="10"/>
        <v>4.6218487394957986E-2</v>
      </c>
      <c r="E114" s="97">
        <v>9.032</v>
      </c>
      <c r="F114" s="98">
        <v>5.202</v>
      </c>
      <c r="G114" s="94">
        <f t="shared" si="8"/>
        <v>14.234</v>
      </c>
      <c r="H114" s="95">
        <v>1.23</v>
      </c>
      <c r="I114" s="96" t="s">
        <v>51</v>
      </c>
      <c r="J114" s="71">
        <f t="shared" si="11"/>
        <v>1.23</v>
      </c>
      <c r="K114" s="95">
        <v>1997</v>
      </c>
      <c r="L114" s="96" t="s">
        <v>49</v>
      </c>
      <c r="M114" s="70">
        <f t="shared" si="5"/>
        <v>0.19970000000000002</v>
      </c>
      <c r="N114" s="95">
        <v>1797</v>
      </c>
      <c r="O114" s="96" t="s">
        <v>49</v>
      </c>
      <c r="P114" s="70">
        <f t="shared" si="6"/>
        <v>0.1797</v>
      </c>
    </row>
    <row r="115" spans="1:16">
      <c r="B115" s="95">
        <v>12</v>
      </c>
      <c r="C115" s="96" t="s">
        <v>50</v>
      </c>
      <c r="D115" s="70">
        <f t="shared" si="10"/>
        <v>5.0420168067226892E-2</v>
      </c>
      <c r="E115" s="97">
        <v>9.2449999999999992</v>
      </c>
      <c r="F115" s="98">
        <v>4.9669999999999996</v>
      </c>
      <c r="G115" s="94">
        <f t="shared" si="8"/>
        <v>14.212</v>
      </c>
      <c r="H115" s="95">
        <v>1.34</v>
      </c>
      <c r="I115" s="96" t="s">
        <v>51</v>
      </c>
      <c r="J115" s="71">
        <f t="shared" si="11"/>
        <v>1.34</v>
      </c>
      <c r="K115" s="95">
        <v>2120</v>
      </c>
      <c r="L115" s="96" t="s">
        <v>49</v>
      </c>
      <c r="M115" s="70">
        <f t="shared" si="5"/>
        <v>0.21200000000000002</v>
      </c>
      <c r="N115" s="95">
        <v>1931</v>
      </c>
      <c r="O115" s="96" t="s">
        <v>49</v>
      </c>
      <c r="P115" s="70">
        <f t="shared" si="6"/>
        <v>0.19309999999999999</v>
      </c>
    </row>
    <row r="116" spans="1:16">
      <c r="B116" s="95">
        <v>13</v>
      </c>
      <c r="C116" s="96" t="s">
        <v>50</v>
      </c>
      <c r="D116" s="70">
        <f t="shared" si="10"/>
        <v>5.4621848739495799E-2</v>
      </c>
      <c r="E116" s="97">
        <v>9.4239999999999995</v>
      </c>
      <c r="F116" s="98">
        <v>4.7560000000000002</v>
      </c>
      <c r="G116" s="94">
        <f t="shared" si="8"/>
        <v>14.18</v>
      </c>
      <c r="H116" s="95">
        <v>1.45</v>
      </c>
      <c r="I116" s="96" t="s">
        <v>51</v>
      </c>
      <c r="J116" s="71">
        <f t="shared" si="11"/>
        <v>1.45</v>
      </c>
      <c r="K116" s="95">
        <v>2240</v>
      </c>
      <c r="L116" s="96" t="s">
        <v>49</v>
      </c>
      <c r="M116" s="70">
        <f t="shared" si="5"/>
        <v>0.22400000000000003</v>
      </c>
      <c r="N116" s="95">
        <v>2062</v>
      </c>
      <c r="O116" s="96" t="s">
        <v>49</v>
      </c>
      <c r="P116" s="70">
        <f t="shared" si="6"/>
        <v>0.20619999999999999</v>
      </c>
    </row>
    <row r="117" spans="1:16">
      <c r="B117" s="95">
        <v>14</v>
      </c>
      <c r="C117" s="96" t="s">
        <v>50</v>
      </c>
      <c r="D117" s="70">
        <f t="shared" si="10"/>
        <v>5.8823529411764705E-2</v>
      </c>
      <c r="E117" s="97">
        <v>9.577</v>
      </c>
      <c r="F117" s="98">
        <v>4.5650000000000004</v>
      </c>
      <c r="G117" s="94">
        <f t="shared" si="8"/>
        <v>14.141999999999999</v>
      </c>
      <c r="H117" s="95">
        <v>1.56</v>
      </c>
      <c r="I117" s="96" t="s">
        <v>51</v>
      </c>
      <c r="J117" s="71">
        <f t="shared" si="11"/>
        <v>1.56</v>
      </c>
      <c r="K117" s="95">
        <v>2356</v>
      </c>
      <c r="L117" s="96" t="s">
        <v>49</v>
      </c>
      <c r="M117" s="70">
        <f t="shared" si="5"/>
        <v>0.23559999999999998</v>
      </c>
      <c r="N117" s="95">
        <v>2192</v>
      </c>
      <c r="O117" s="96" t="s">
        <v>49</v>
      </c>
      <c r="P117" s="70">
        <f t="shared" si="6"/>
        <v>0.21920000000000001</v>
      </c>
    </row>
    <row r="118" spans="1:16">
      <c r="B118" s="95">
        <v>15</v>
      </c>
      <c r="C118" s="96" t="s">
        <v>50</v>
      </c>
      <c r="D118" s="70">
        <f t="shared" si="10"/>
        <v>6.3025210084033612E-2</v>
      </c>
      <c r="E118" s="97">
        <v>9.7140000000000004</v>
      </c>
      <c r="F118" s="98">
        <v>4.391</v>
      </c>
      <c r="G118" s="94">
        <f t="shared" si="8"/>
        <v>14.105</v>
      </c>
      <c r="H118" s="95">
        <v>1.67</v>
      </c>
      <c r="I118" s="96" t="s">
        <v>51</v>
      </c>
      <c r="J118" s="71">
        <f t="shared" si="11"/>
        <v>1.67</v>
      </c>
      <c r="K118" s="95">
        <v>2468</v>
      </c>
      <c r="L118" s="96" t="s">
        <v>49</v>
      </c>
      <c r="M118" s="70">
        <f t="shared" si="5"/>
        <v>0.24679999999999999</v>
      </c>
      <c r="N118" s="95">
        <v>2319</v>
      </c>
      <c r="O118" s="96" t="s">
        <v>49</v>
      </c>
      <c r="P118" s="70">
        <f t="shared" si="6"/>
        <v>0.2319</v>
      </c>
    </row>
    <row r="119" spans="1:16">
      <c r="B119" s="95">
        <v>16</v>
      </c>
      <c r="C119" s="96" t="s">
        <v>50</v>
      </c>
      <c r="D119" s="70">
        <f t="shared" si="10"/>
        <v>6.7226890756302518E-2</v>
      </c>
      <c r="E119" s="97">
        <v>9.8379999999999992</v>
      </c>
      <c r="F119" s="98">
        <v>4.2309999999999999</v>
      </c>
      <c r="G119" s="94">
        <f t="shared" si="8"/>
        <v>14.068999999999999</v>
      </c>
      <c r="H119" s="95">
        <v>1.79</v>
      </c>
      <c r="I119" s="96" t="s">
        <v>51</v>
      </c>
      <c r="J119" s="71">
        <f t="shared" si="11"/>
        <v>1.79</v>
      </c>
      <c r="K119" s="95">
        <v>2578</v>
      </c>
      <c r="L119" s="96" t="s">
        <v>49</v>
      </c>
      <c r="M119" s="70">
        <f t="shared" si="5"/>
        <v>0.25779999999999997</v>
      </c>
      <c r="N119" s="95">
        <v>2445</v>
      </c>
      <c r="O119" s="96" t="s">
        <v>49</v>
      </c>
      <c r="P119" s="70">
        <f t="shared" si="6"/>
        <v>0.2445</v>
      </c>
    </row>
    <row r="120" spans="1:16">
      <c r="B120" s="95">
        <v>17</v>
      </c>
      <c r="C120" s="96" t="s">
        <v>50</v>
      </c>
      <c r="D120" s="70">
        <f t="shared" si="10"/>
        <v>7.1428571428571425E-2</v>
      </c>
      <c r="E120" s="97">
        <v>9.9570000000000007</v>
      </c>
      <c r="F120" s="98">
        <v>4.085</v>
      </c>
      <c r="G120" s="94">
        <f t="shared" si="8"/>
        <v>14.042000000000002</v>
      </c>
      <c r="H120" s="95">
        <v>1.9</v>
      </c>
      <c r="I120" s="96" t="s">
        <v>51</v>
      </c>
      <c r="J120" s="71">
        <f t="shared" si="11"/>
        <v>1.9</v>
      </c>
      <c r="K120" s="95">
        <v>2685</v>
      </c>
      <c r="L120" s="96" t="s">
        <v>49</v>
      </c>
      <c r="M120" s="70">
        <f t="shared" si="5"/>
        <v>0.26850000000000002</v>
      </c>
      <c r="N120" s="95">
        <v>2569</v>
      </c>
      <c r="O120" s="96" t="s">
        <v>49</v>
      </c>
      <c r="P120" s="70">
        <f t="shared" si="6"/>
        <v>0.25690000000000002</v>
      </c>
    </row>
    <row r="121" spans="1:16">
      <c r="B121" s="95">
        <v>18</v>
      </c>
      <c r="C121" s="96" t="s">
        <v>50</v>
      </c>
      <c r="D121" s="70">
        <f t="shared" si="10"/>
        <v>7.5630252100840331E-2</v>
      </c>
      <c r="E121" s="97">
        <v>10.07</v>
      </c>
      <c r="F121" s="98">
        <v>3.95</v>
      </c>
      <c r="G121" s="94">
        <f t="shared" si="8"/>
        <v>14.02</v>
      </c>
      <c r="H121" s="95">
        <v>2.02</v>
      </c>
      <c r="I121" s="96" t="s">
        <v>51</v>
      </c>
      <c r="J121" s="71">
        <f t="shared" si="11"/>
        <v>2.02</v>
      </c>
      <c r="K121" s="95">
        <v>2790</v>
      </c>
      <c r="L121" s="96" t="s">
        <v>49</v>
      </c>
      <c r="M121" s="70">
        <f t="shared" si="5"/>
        <v>0.27900000000000003</v>
      </c>
      <c r="N121" s="95">
        <v>2691</v>
      </c>
      <c r="O121" s="96" t="s">
        <v>49</v>
      </c>
      <c r="P121" s="70">
        <f t="shared" si="6"/>
        <v>0.26910000000000001</v>
      </c>
    </row>
    <row r="122" spans="1:16">
      <c r="B122" s="95">
        <v>20</v>
      </c>
      <c r="C122" s="96" t="s">
        <v>50</v>
      </c>
      <c r="D122" s="70">
        <f t="shared" si="10"/>
        <v>8.4033613445378158E-2</v>
      </c>
      <c r="E122" s="97">
        <v>10.31</v>
      </c>
      <c r="F122" s="98">
        <v>3.7090000000000001</v>
      </c>
      <c r="G122" s="94">
        <f t="shared" si="8"/>
        <v>14.019</v>
      </c>
      <c r="H122" s="95">
        <v>2.2400000000000002</v>
      </c>
      <c r="I122" s="96" t="s">
        <v>51</v>
      </c>
      <c r="J122" s="71">
        <f t="shared" si="11"/>
        <v>2.2400000000000002</v>
      </c>
      <c r="K122" s="95">
        <v>2999</v>
      </c>
      <c r="L122" s="96" t="s">
        <v>49</v>
      </c>
      <c r="M122" s="70">
        <f t="shared" si="5"/>
        <v>0.2999</v>
      </c>
      <c r="N122" s="95">
        <v>2932</v>
      </c>
      <c r="O122" s="96" t="s">
        <v>49</v>
      </c>
      <c r="P122" s="70">
        <f t="shared" si="6"/>
        <v>0.29320000000000002</v>
      </c>
    </row>
    <row r="123" spans="1:16">
      <c r="B123" s="95">
        <v>22.5</v>
      </c>
      <c r="C123" s="96" t="s">
        <v>50</v>
      </c>
      <c r="D123" s="70">
        <f t="shared" si="10"/>
        <v>9.4537815126050417E-2</v>
      </c>
      <c r="E123" s="97">
        <v>10.64</v>
      </c>
      <c r="F123" s="98">
        <v>3.4510000000000001</v>
      </c>
      <c r="G123" s="94">
        <f t="shared" si="8"/>
        <v>14.091000000000001</v>
      </c>
      <c r="H123" s="95">
        <v>2.5299999999999998</v>
      </c>
      <c r="I123" s="96" t="s">
        <v>51</v>
      </c>
      <c r="J123" s="71">
        <f t="shared" si="11"/>
        <v>2.5299999999999998</v>
      </c>
      <c r="K123" s="95">
        <v>3251</v>
      </c>
      <c r="L123" s="96" t="s">
        <v>49</v>
      </c>
      <c r="M123" s="70">
        <f t="shared" si="5"/>
        <v>0.3251</v>
      </c>
      <c r="N123" s="95">
        <v>3224</v>
      </c>
      <c r="O123" s="96" t="s">
        <v>49</v>
      </c>
      <c r="P123" s="70">
        <f t="shared" si="6"/>
        <v>0.32240000000000002</v>
      </c>
    </row>
    <row r="124" spans="1:16">
      <c r="B124" s="95">
        <v>25</v>
      </c>
      <c r="C124" s="96" t="s">
        <v>50</v>
      </c>
      <c r="D124" s="70">
        <f t="shared" si="10"/>
        <v>0.10504201680672269</v>
      </c>
      <c r="E124" s="97">
        <v>11.01</v>
      </c>
      <c r="F124" s="98">
        <v>3.2309999999999999</v>
      </c>
      <c r="G124" s="94">
        <f t="shared" si="8"/>
        <v>14.241</v>
      </c>
      <c r="H124" s="95">
        <v>2.81</v>
      </c>
      <c r="I124" s="96" t="s">
        <v>51</v>
      </c>
      <c r="J124" s="71">
        <f t="shared" si="11"/>
        <v>2.81</v>
      </c>
      <c r="K124" s="95">
        <v>3486</v>
      </c>
      <c r="L124" s="96" t="s">
        <v>49</v>
      </c>
      <c r="M124" s="70">
        <f t="shared" si="5"/>
        <v>0.34860000000000002</v>
      </c>
      <c r="N124" s="95">
        <v>3506</v>
      </c>
      <c r="O124" s="96" t="s">
        <v>49</v>
      </c>
      <c r="P124" s="70">
        <f t="shared" si="6"/>
        <v>0.35059999999999997</v>
      </c>
    </row>
    <row r="125" spans="1:16">
      <c r="B125" s="72">
        <v>27.5</v>
      </c>
      <c r="C125" s="74" t="s">
        <v>50</v>
      </c>
      <c r="D125" s="70">
        <f t="shared" si="10"/>
        <v>0.11554621848739496</v>
      </c>
      <c r="E125" s="97">
        <v>11.45</v>
      </c>
      <c r="F125" s="98">
        <v>3.0419999999999998</v>
      </c>
      <c r="G125" s="94">
        <f t="shared" si="8"/>
        <v>14.491999999999999</v>
      </c>
      <c r="H125" s="95">
        <v>3.1</v>
      </c>
      <c r="I125" s="96" t="s">
        <v>51</v>
      </c>
      <c r="J125" s="71">
        <f t="shared" si="11"/>
        <v>3.1</v>
      </c>
      <c r="K125" s="95">
        <v>3704</v>
      </c>
      <c r="L125" s="96" t="s">
        <v>49</v>
      </c>
      <c r="M125" s="70">
        <f t="shared" si="5"/>
        <v>0.37040000000000001</v>
      </c>
      <c r="N125" s="95">
        <v>3778</v>
      </c>
      <c r="O125" s="96" t="s">
        <v>49</v>
      </c>
      <c r="P125" s="70">
        <f t="shared" si="6"/>
        <v>0.37780000000000002</v>
      </c>
    </row>
    <row r="126" spans="1:16">
      <c r="B126" s="72">
        <v>30</v>
      </c>
      <c r="C126" s="74" t="s">
        <v>50</v>
      </c>
      <c r="D126" s="70">
        <f t="shared" si="10"/>
        <v>0.12605042016806722</v>
      </c>
      <c r="E126" s="97">
        <v>11.95</v>
      </c>
      <c r="F126" s="98">
        <v>2.8759999999999999</v>
      </c>
      <c r="G126" s="94">
        <f t="shared" si="8"/>
        <v>14.825999999999999</v>
      </c>
      <c r="H126" s="72">
        <v>3.37</v>
      </c>
      <c r="I126" s="74" t="s">
        <v>51</v>
      </c>
      <c r="J126" s="71">
        <f t="shared" si="11"/>
        <v>3.37</v>
      </c>
      <c r="K126" s="72">
        <v>3906</v>
      </c>
      <c r="L126" s="74" t="s">
        <v>49</v>
      </c>
      <c r="M126" s="70">
        <f t="shared" si="5"/>
        <v>0.3906</v>
      </c>
      <c r="N126" s="72">
        <v>4038</v>
      </c>
      <c r="O126" s="74" t="s">
        <v>49</v>
      </c>
      <c r="P126" s="70">
        <f t="shared" si="6"/>
        <v>0.40380000000000005</v>
      </c>
    </row>
    <row r="127" spans="1:16">
      <c r="B127" s="72">
        <v>32.5</v>
      </c>
      <c r="C127" s="74" t="s">
        <v>50</v>
      </c>
      <c r="D127" s="70">
        <f t="shared" si="10"/>
        <v>0.13655462184873948</v>
      </c>
      <c r="E127" s="97">
        <v>12.5</v>
      </c>
      <c r="F127" s="98">
        <v>2.7290000000000001</v>
      </c>
      <c r="G127" s="94">
        <f t="shared" si="8"/>
        <v>15.228999999999999</v>
      </c>
      <c r="H127" s="72">
        <v>3.64</v>
      </c>
      <c r="I127" s="74" t="s">
        <v>51</v>
      </c>
      <c r="J127" s="71">
        <f t="shared" si="11"/>
        <v>3.64</v>
      </c>
      <c r="K127" s="72">
        <v>4092</v>
      </c>
      <c r="L127" s="74" t="s">
        <v>49</v>
      </c>
      <c r="M127" s="70">
        <f t="shared" si="5"/>
        <v>0.40919999999999995</v>
      </c>
      <c r="N127" s="72">
        <v>4286</v>
      </c>
      <c r="O127" s="74" t="s">
        <v>49</v>
      </c>
      <c r="P127" s="70">
        <f t="shared" si="6"/>
        <v>0.42859999999999998</v>
      </c>
    </row>
    <row r="128" spans="1:16">
      <c r="A128" s="99"/>
      <c r="B128" s="95">
        <v>35</v>
      </c>
      <c r="C128" s="96" t="s">
        <v>50</v>
      </c>
      <c r="D128" s="70">
        <f t="shared" si="10"/>
        <v>0.14705882352941177</v>
      </c>
      <c r="E128" s="97">
        <v>13.1</v>
      </c>
      <c r="F128" s="98">
        <v>2.5990000000000002</v>
      </c>
      <c r="G128" s="94">
        <f t="shared" si="8"/>
        <v>15.699</v>
      </c>
      <c r="H128" s="95">
        <v>3.9</v>
      </c>
      <c r="I128" s="96" t="s">
        <v>51</v>
      </c>
      <c r="J128" s="71">
        <f t="shared" si="11"/>
        <v>3.9</v>
      </c>
      <c r="K128" s="72">
        <v>4263</v>
      </c>
      <c r="L128" s="74" t="s">
        <v>49</v>
      </c>
      <c r="M128" s="70">
        <f t="shared" si="5"/>
        <v>0.42630000000000001</v>
      </c>
      <c r="N128" s="72">
        <v>4522</v>
      </c>
      <c r="O128" s="74" t="s">
        <v>49</v>
      </c>
      <c r="P128" s="70">
        <f t="shared" si="6"/>
        <v>0.45220000000000005</v>
      </c>
    </row>
    <row r="129" spans="1:16">
      <c r="A129" s="99"/>
      <c r="B129" s="95">
        <v>37.5</v>
      </c>
      <c r="C129" s="96" t="s">
        <v>50</v>
      </c>
      <c r="D129" s="70">
        <f t="shared" si="10"/>
        <v>0.15756302521008403</v>
      </c>
      <c r="E129" s="97">
        <v>13.74</v>
      </c>
      <c r="F129" s="98">
        <v>2.4820000000000002</v>
      </c>
      <c r="G129" s="94">
        <f t="shared" si="8"/>
        <v>16.222000000000001</v>
      </c>
      <c r="H129" s="95">
        <v>4.16</v>
      </c>
      <c r="I129" s="96" t="s">
        <v>51</v>
      </c>
      <c r="J129" s="71">
        <f t="shared" si="11"/>
        <v>4.16</v>
      </c>
      <c r="K129" s="72">
        <v>4419</v>
      </c>
      <c r="L129" s="74" t="s">
        <v>49</v>
      </c>
      <c r="M129" s="70">
        <f t="shared" si="5"/>
        <v>0.44189999999999996</v>
      </c>
      <c r="N129" s="72">
        <v>4745</v>
      </c>
      <c r="O129" s="74" t="s">
        <v>49</v>
      </c>
      <c r="P129" s="70">
        <f t="shared" si="6"/>
        <v>0.47450000000000003</v>
      </c>
    </row>
    <row r="130" spans="1:16">
      <c r="A130" s="99"/>
      <c r="B130" s="95">
        <v>40</v>
      </c>
      <c r="C130" s="96" t="s">
        <v>50</v>
      </c>
      <c r="D130" s="70">
        <f t="shared" si="10"/>
        <v>0.16806722689075632</v>
      </c>
      <c r="E130" s="97">
        <v>14.42</v>
      </c>
      <c r="F130" s="98">
        <v>2.3769999999999998</v>
      </c>
      <c r="G130" s="94">
        <f t="shared" si="8"/>
        <v>16.797000000000001</v>
      </c>
      <c r="H130" s="95">
        <v>4.4000000000000004</v>
      </c>
      <c r="I130" s="96" t="s">
        <v>51</v>
      </c>
      <c r="J130" s="71">
        <f t="shared" si="11"/>
        <v>4.4000000000000004</v>
      </c>
      <c r="K130" s="72">
        <v>4563</v>
      </c>
      <c r="L130" s="74" t="s">
        <v>49</v>
      </c>
      <c r="M130" s="70">
        <f t="shared" si="5"/>
        <v>0.45629999999999998</v>
      </c>
      <c r="N130" s="72">
        <v>4956</v>
      </c>
      <c r="O130" s="74" t="s">
        <v>49</v>
      </c>
      <c r="P130" s="70">
        <f t="shared" si="6"/>
        <v>0.49560000000000004</v>
      </c>
    </row>
    <row r="131" spans="1:16">
      <c r="A131" s="99"/>
      <c r="B131" s="95">
        <v>45</v>
      </c>
      <c r="C131" s="96" t="s">
        <v>50</v>
      </c>
      <c r="D131" s="70">
        <f t="shared" si="10"/>
        <v>0.18907563025210083</v>
      </c>
      <c r="E131" s="97">
        <v>15.87</v>
      </c>
      <c r="F131" s="98">
        <v>2.1930000000000001</v>
      </c>
      <c r="G131" s="94">
        <f t="shared" si="8"/>
        <v>18.062999999999999</v>
      </c>
      <c r="H131" s="95">
        <v>4.87</v>
      </c>
      <c r="I131" s="96" t="s">
        <v>51</v>
      </c>
      <c r="J131" s="71">
        <f t="shared" si="11"/>
        <v>4.87</v>
      </c>
      <c r="K131" s="72">
        <v>4835</v>
      </c>
      <c r="L131" s="74" t="s">
        <v>49</v>
      </c>
      <c r="M131" s="70">
        <f t="shared" si="5"/>
        <v>0.48349999999999999</v>
      </c>
      <c r="N131" s="72">
        <v>5341</v>
      </c>
      <c r="O131" s="74" t="s">
        <v>49</v>
      </c>
      <c r="P131" s="70">
        <f t="shared" si="6"/>
        <v>0.53410000000000002</v>
      </c>
    </row>
    <row r="132" spans="1:16">
      <c r="A132" s="99"/>
      <c r="B132" s="95">
        <v>50</v>
      </c>
      <c r="C132" s="96" t="s">
        <v>50</v>
      </c>
      <c r="D132" s="70">
        <f t="shared" si="10"/>
        <v>0.21008403361344538</v>
      </c>
      <c r="E132" s="97">
        <v>17.399999999999999</v>
      </c>
      <c r="F132" s="98">
        <v>2.0390000000000001</v>
      </c>
      <c r="G132" s="94">
        <f t="shared" si="8"/>
        <v>19.439</v>
      </c>
      <c r="H132" s="95">
        <v>5.31</v>
      </c>
      <c r="I132" s="96" t="s">
        <v>51</v>
      </c>
      <c r="J132" s="71">
        <f t="shared" si="11"/>
        <v>5.31</v>
      </c>
      <c r="K132" s="72">
        <v>5063</v>
      </c>
      <c r="L132" s="74" t="s">
        <v>49</v>
      </c>
      <c r="M132" s="70">
        <f t="shared" si="5"/>
        <v>0.50629999999999997</v>
      </c>
      <c r="N132" s="72">
        <v>5683</v>
      </c>
      <c r="O132" s="74" t="s">
        <v>49</v>
      </c>
      <c r="P132" s="70">
        <f t="shared" si="6"/>
        <v>0.56830000000000003</v>
      </c>
    </row>
    <row r="133" spans="1:16">
      <c r="A133" s="99"/>
      <c r="B133" s="95">
        <v>55</v>
      </c>
      <c r="C133" s="96" t="s">
        <v>50</v>
      </c>
      <c r="D133" s="70">
        <f t="shared" si="10"/>
        <v>0.23109243697478993</v>
      </c>
      <c r="E133" s="97">
        <v>18.96</v>
      </c>
      <c r="F133" s="98">
        <v>1.9079999999999999</v>
      </c>
      <c r="G133" s="94">
        <f t="shared" si="8"/>
        <v>20.868000000000002</v>
      </c>
      <c r="H133" s="95">
        <v>5.71</v>
      </c>
      <c r="I133" s="96" t="s">
        <v>51</v>
      </c>
      <c r="J133" s="71">
        <f t="shared" si="11"/>
        <v>5.71</v>
      </c>
      <c r="K133" s="72">
        <v>5254</v>
      </c>
      <c r="L133" s="74" t="s">
        <v>49</v>
      </c>
      <c r="M133" s="70">
        <f t="shared" si="5"/>
        <v>0.52539999999999998</v>
      </c>
      <c r="N133" s="72">
        <v>5985</v>
      </c>
      <c r="O133" s="74" t="s">
        <v>49</v>
      </c>
      <c r="P133" s="70">
        <f t="shared" si="6"/>
        <v>0.59850000000000003</v>
      </c>
    </row>
    <row r="134" spans="1:16">
      <c r="A134" s="99"/>
      <c r="B134" s="95">
        <v>60</v>
      </c>
      <c r="C134" s="96" t="s">
        <v>50</v>
      </c>
      <c r="D134" s="70">
        <f t="shared" si="10"/>
        <v>0.25210084033613445</v>
      </c>
      <c r="E134" s="97">
        <v>20.55</v>
      </c>
      <c r="F134" s="98">
        <v>1.794</v>
      </c>
      <c r="G134" s="94">
        <f t="shared" si="8"/>
        <v>22.344000000000001</v>
      </c>
      <c r="H134" s="95">
        <v>6.09</v>
      </c>
      <c r="I134" s="96" t="s">
        <v>51</v>
      </c>
      <c r="J134" s="71">
        <f t="shared" si="11"/>
        <v>6.09</v>
      </c>
      <c r="K134" s="72">
        <v>5417</v>
      </c>
      <c r="L134" s="74" t="s">
        <v>49</v>
      </c>
      <c r="M134" s="70">
        <f t="shared" si="5"/>
        <v>0.54169999999999996</v>
      </c>
      <c r="N134" s="72">
        <v>6253</v>
      </c>
      <c r="O134" s="74" t="s">
        <v>49</v>
      </c>
      <c r="P134" s="70">
        <f t="shared" si="6"/>
        <v>0.62529999999999997</v>
      </c>
    </row>
    <row r="135" spans="1:16">
      <c r="A135" s="99"/>
      <c r="B135" s="95">
        <v>65</v>
      </c>
      <c r="C135" s="96" t="s">
        <v>50</v>
      </c>
      <c r="D135" s="70">
        <f t="shared" si="10"/>
        <v>0.27310924369747897</v>
      </c>
      <c r="E135" s="97">
        <v>22.12</v>
      </c>
      <c r="F135" s="98">
        <v>1.6950000000000001</v>
      </c>
      <c r="G135" s="94">
        <f t="shared" si="8"/>
        <v>23.815000000000001</v>
      </c>
      <c r="H135" s="95">
        <v>6.45</v>
      </c>
      <c r="I135" s="96" t="s">
        <v>51</v>
      </c>
      <c r="J135" s="71">
        <f t="shared" si="11"/>
        <v>6.45</v>
      </c>
      <c r="K135" s="72">
        <v>5557</v>
      </c>
      <c r="L135" s="74" t="s">
        <v>49</v>
      </c>
      <c r="M135" s="70">
        <f t="shared" si="5"/>
        <v>0.55570000000000008</v>
      </c>
      <c r="N135" s="72">
        <v>6492</v>
      </c>
      <c r="O135" s="74" t="s">
        <v>49</v>
      </c>
      <c r="P135" s="70">
        <f t="shared" si="6"/>
        <v>0.6492</v>
      </c>
    </row>
    <row r="136" spans="1:16">
      <c r="A136" s="99"/>
      <c r="B136" s="95">
        <v>70</v>
      </c>
      <c r="C136" s="96" t="s">
        <v>50</v>
      </c>
      <c r="D136" s="70">
        <f t="shared" si="10"/>
        <v>0.29411764705882354</v>
      </c>
      <c r="E136" s="97">
        <v>23.68</v>
      </c>
      <c r="F136" s="98">
        <v>1.607</v>
      </c>
      <c r="G136" s="94">
        <f t="shared" si="8"/>
        <v>25.286999999999999</v>
      </c>
      <c r="H136" s="95">
        <v>6.78</v>
      </c>
      <c r="I136" s="96" t="s">
        <v>51</v>
      </c>
      <c r="J136" s="71">
        <f t="shared" si="11"/>
        <v>6.78</v>
      </c>
      <c r="K136" s="72">
        <v>5678</v>
      </c>
      <c r="L136" s="74" t="s">
        <v>49</v>
      </c>
      <c r="M136" s="70">
        <f t="shared" si="5"/>
        <v>0.56779999999999997</v>
      </c>
      <c r="N136" s="72">
        <v>6706</v>
      </c>
      <c r="O136" s="74" t="s">
        <v>49</v>
      </c>
      <c r="P136" s="70">
        <f t="shared" si="6"/>
        <v>0.67060000000000008</v>
      </c>
    </row>
    <row r="137" spans="1:16">
      <c r="A137" s="99"/>
      <c r="B137" s="95">
        <v>80</v>
      </c>
      <c r="C137" s="96" t="s">
        <v>50</v>
      </c>
      <c r="D137" s="70">
        <f t="shared" si="10"/>
        <v>0.33613445378151263</v>
      </c>
      <c r="E137" s="97">
        <v>26.69</v>
      </c>
      <c r="F137" s="98">
        <v>1.4590000000000001</v>
      </c>
      <c r="G137" s="94">
        <f t="shared" si="8"/>
        <v>28.149000000000001</v>
      </c>
      <c r="H137" s="95">
        <v>7.39</v>
      </c>
      <c r="I137" s="96" t="s">
        <v>51</v>
      </c>
      <c r="J137" s="71">
        <f t="shared" si="11"/>
        <v>7.39</v>
      </c>
      <c r="K137" s="72">
        <v>5908</v>
      </c>
      <c r="L137" s="74" t="s">
        <v>49</v>
      </c>
      <c r="M137" s="70">
        <f t="shared" si="5"/>
        <v>0.59079999999999999</v>
      </c>
      <c r="N137" s="72">
        <v>7072</v>
      </c>
      <c r="O137" s="74" t="s">
        <v>49</v>
      </c>
      <c r="P137" s="70">
        <f t="shared" si="6"/>
        <v>0.70720000000000005</v>
      </c>
    </row>
    <row r="138" spans="1:16">
      <c r="A138" s="99"/>
      <c r="B138" s="95">
        <v>90</v>
      </c>
      <c r="C138" s="96" t="s">
        <v>50</v>
      </c>
      <c r="D138" s="70">
        <f t="shared" si="10"/>
        <v>0.37815126050420167</v>
      </c>
      <c r="E138" s="97">
        <v>29.53</v>
      </c>
      <c r="F138" s="98">
        <v>1.3380000000000001</v>
      </c>
      <c r="G138" s="94">
        <f t="shared" si="8"/>
        <v>30.868000000000002</v>
      </c>
      <c r="H138" s="95">
        <v>7.95</v>
      </c>
      <c r="I138" s="96" t="s">
        <v>51</v>
      </c>
      <c r="J138" s="71">
        <f t="shared" si="11"/>
        <v>7.95</v>
      </c>
      <c r="K138" s="72">
        <v>6089</v>
      </c>
      <c r="L138" s="74" t="s">
        <v>49</v>
      </c>
      <c r="M138" s="70">
        <f t="shared" si="5"/>
        <v>0.6089</v>
      </c>
      <c r="N138" s="72">
        <v>7374</v>
      </c>
      <c r="O138" s="74" t="s">
        <v>49</v>
      </c>
      <c r="P138" s="70">
        <f t="shared" si="6"/>
        <v>0.73739999999999994</v>
      </c>
    </row>
    <row r="139" spans="1:16">
      <c r="A139" s="99"/>
      <c r="B139" s="95">
        <v>100</v>
      </c>
      <c r="C139" s="96" t="s">
        <v>50</v>
      </c>
      <c r="D139" s="70">
        <f t="shared" si="10"/>
        <v>0.42016806722689076</v>
      </c>
      <c r="E139" s="97">
        <v>32.19</v>
      </c>
      <c r="F139" s="98">
        <v>1.2370000000000001</v>
      </c>
      <c r="G139" s="94">
        <f t="shared" si="8"/>
        <v>33.427</v>
      </c>
      <c r="H139" s="95">
        <v>8.4700000000000006</v>
      </c>
      <c r="I139" s="96" t="s">
        <v>51</v>
      </c>
      <c r="J139" s="71">
        <f t="shared" si="11"/>
        <v>8.4700000000000006</v>
      </c>
      <c r="K139" s="72">
        <v>6236</v>
      </c>
      <c r="L139" s="74" t="s">
        <v>49</v>
      </c>
      <c r="M139" s="70">
        <f t="shared" si="5"/>
        <v>0.62359999999999993</v>
      </c>
      <c r="N139" s="72">
        <v>7629</v>
      </c>
      <c r="O139" s="74" t="s">
        <v>49</v>
      </c>
      <c r="P139" s="70">
        <f t="shared" si="6"/>
        <v>0.76289999999999991</v>
      </c>
    </row>
    <row r="140" spans="1:16">
      <c r="A140" s="99"/>
      <c r="B140" s="95">
        <v>110</v>
      </c>
      <c r="C140" s="100" t="s">
        <v>50</v>
      </c>
      <c r="D140" s="70">
        <f t="shared" si="10"/>
        <v>0.46218487394957986</v>
      </c>
      <c r="E140" s="97">
        <v>34.659999999999997</v>
      </c>
      <c r="F140" s="98">
        <v>1.1519999999999999</v>
      </c>
      <c r="G140" s="94">
        <f t="shared" si="8"/>
        <v>35.811999999999998</v>
      </c>
      <c r="H140" s="95">
        <v>8.94</v>
      </c>
      <c r="I140" s="96" t="s">
        <v>51</v>
      </c>
      <c r="J140" s="71">
        <f t="shared" si="11"/>
        <v>8.94</v>
      </c>
      <c r="K140" s="72">
        <v>6359</v>
      </c>
      <c r="L140" s="74" t="s">
        <v>49</v>
      </c>
      <c r="M140" s="70">
        <f t="shared" si="5"/>
        <v>0.63590000000000002</v>
      </c>
      <c r="N140" s="72">
        <v>7847</v>
      </c>
      <c r="O140" s="74" t="s">
        <v>49</v>
      </c>
      <c r="P140" s="70">
        <f t="shared" si="6"/>
        <v>0.78470000000000006</v>
      </c>
    </row>
    <row r="141" spans="1:16">
      <c r="B141" s="95">
        <v>120</v>
      </c>
      <c r="C141" s="74" t="s">
        <v>50</v>
      </c>
      <c r="D141" s="70">
        <f t="shared" si="10"/>
        <v>0.50420168067226889</v>
      </c>
      <c r="E141" s="97">
        <v>36.96</v>
      </c>
      <c r="F141" s="98">
        <v>1.079</v>
      </c>
      <c r="G141" s="94">
        <f t="shared" si="8"/>
        <v>38.039000000000001</v>
      </c>
      <c r="H141" s="72">
        <v>9.39</v>
      </c>
      <c r="I141" s="74" t="s">
        <v>51</v>
      </c>
      <c r="J141" s="71">
        <f t="shared" si="11"/>
        <v>9.39</v>
      </c>
      <c r="K141" s="72">
        <v>6463</v>
      </c>
      <c r="L141" s="74" t="s">
        <v>49</v>
      </c>
      <c r="M141" s="70">
        <f t="shared" si="5"/>
        <v>0.64629999999999999</v>
      </c>
      <c r="N141" s="72">
        <v>8037</v>
      </c>
      <c r="O141" s="74" t="s">
        <v>49</v>
      </c>
      <c r="P141" s="70">
        <f t="shared" si="6"/>
        <v>0.80370000000000008</v>
      </c>
    </row>
    <row r="142" spans="1:16">
      <c r="B142" s="95">
        <v>130</v>
      </c>
      <c r="C142" s="74" t="s">
        <v>50</v>
      </c>
      <c r="D142" s="70">
        <f t="shared" si="10"/>
        <v>0.54621848739495793</v>
      </c>
      <c r="E142" s="97">
        <v>39.090000000000003</v>
      </c>
      <c r="F142" s="98">
        <v>1.016</v>
      </c>
      <c r="G142" s="94">
        <f t="shared" si="8"/>
        <v>40.106000000000002</v>
      </c>
      <c r="H142" s="72">
        <v>9.81</v>
      </c>
      <c r="I142" s="74" t="s">
        <v>51</v>
      </c>
      <c r="J142" s="71">
        <f t="shared" si="11"/>
        <v>9.81</v>
      </c>
      <c r="K142" s="72">
        <v>6554</v>
      </c>
      <c r="L142" s="74" t="s">
        <v>49</v>
      </c>
      <c r="M142" s="70">
        <f t="shared" si="5"/>
        <v>0.65539999999999998</v>
      </c>
      <c r="N142" s="72">
        <v>8204</v>
      </c>
      <c r="O142" s="74" t="s">
        <v>49</v>
      </c>
      <c r="P142" s="70">
        <f t="shared" si="6"/>
        <v>0.82040000000000002</v>
      </c>
    </row>
    <row r="143" spans="1:16">
      <c r="B143" s="95">
        <v>140</v>
      </c>
      <c r="C143" s="74" t="s">
        <v>50</v>
      </c>
      <c r="D143" s="70">
        <f t="shared" si="10"/>
        <v>0.58823529411764708</v>
      </c>
      <c r="E143" s="97">
        <v>41.07</v>
      </c>
      <c r="F143" s="98">
        <v>0.96020000000000005</v>
      </c>
      <c r="G143" s="94">
        <f t="shared" si="8"/>
        <v>42.030200000000001</v>
      </c>
      <c r="H143" s="72">
        <v>10.220000000000001</v>
      </c>
      <c r="I143" s="74" t="s">
        <v>51</v>
      </c>
      <c r="J143" s="71">
        <f t="shared" si="11"/>
        <v>10.220000000000001</v>
      </c>
      <c r="K143" s="72">
        <v>6633</v>
      </c>
      <c r="L143" s="74" t="s">
        <v>49</v>
      </c>
      <c r="M143" s="70">
        <f t="shared" si="5"/>
        <v>0.6633</v>
      </c>
      <c r="N143" s="72">
        <v>8353</v>
      </c>
      <c r="O143" s="74" t="s">
        <v>49</v>
      </c>
      <c r="P143" s="70">
        <f t="shared" si="6"/>
        <v>0.83529999999999993</v>
      </c>
    </row>
    <row r="144" spans="1:16">
      <c r="B144" s="95">
        <v>150</v>
      </c>
      <c r="C144" s="74" t="s">
        <v>50</v>
      </c>
      <c r="D144" s="70">
        <f t="shared" si="10"/>
        <v>0.63025210084033612</v>
      </c>
      <c r="E144" s="97">
        <v>42.92</v>
      </c>
      <c r="F144" s="98">
        <v>0.91080000000000005</v>
      </c>
      <c r="G144" s="94">
        <f t="shared" si="8"/>
        <v>43.830800000000004</v>
      </c>
      <c r="H144" s="72">
        <v>10.6</v>
      </c>
      <c r="I144" s="74" t="s">
        <v>51</v>
      </c>
      <c r="J144" s="71">
        <f t="shared" si="11"/>
        <v>10.6</v>
      </c>
      <c r="K144" s="72">
        <v>6704</v>
      </c>
      <c r="L144" s="74" t="s">
        <v>49</v>
      </c>
      <c r="M144" s="70">
        <f t="shared" si="5"/>
        <v>0.6704</v>
      </c>
      <c r="N144" s="72">
        <v>8487</v>
      </c>
      <c r="O144" s="74" t="s">
        <v>49</v>
      </c>
      <c r="P144" s="70">
        <f t="shared" si="6"/>
        <v>0.84870000000000001</v>
      </c>
    </row>
    <row r="145" spans="2:16">
      <c r="B145" s="95">
        <v>160</v>
      </c>
      <c r="C145" s="74" t="s">
        <v>50</v>
      </c>
      <c r="D145" s="70">
        <f t="shared" si="10"/>
        <v>0.67226890756302526</v>
      </c>
      <c r="E145" s="97">
        <v>44.64</v>
      </c>
      <c r="F145" s="98">
        <v>0.86670000000000003</v>
      </c>
      <c r="G145" s="94">
        <f t="shared" si="8"/>
        <v>45.506700000000002</v>
      </c>
      <c r="H145" s="72">
        <v>10.97</v>
      </c>
      <c r="I145" s="74" t="s">
        <v>51</v>
      </c>
      <c r="J145" s="71">
        <f t="shared" si="11"/>
        <v>10.97</v>
      </c>
      <c r="K145" s="72">
        <v>6767</v>
      </c>
      <c r="L145" s="74" t="s">
        <v>49</v>
      </c>
      <c r="M145" s="70">
        <f t="shared" si="5"/>
        <v>0.67670000000000008</v>
      </c>
      <c r="N145" s="72">
        <v>8608</v>
      </c>
      <c r="O145" s="74" t="s">
        <v>49</v>
      </c>
      <c r="P145" s="70">
        <f t="shared" si="6"/>
        <v>0.86080000000000001</v>
      </c>
    </row>
    <row r="146" spans="2:16">
      <c r="B146" s="95">
        <v>170</v>
      </c>
      <c r="C146" s="74" t="s">
        <v>50</v>
      </c>
      <c r="D146" s="70">
        <f t="shared" si="10"/>
        <v>0.7142857142857143</v>
      </c>
      <c r="E146" s="97">
        <v>46.24</v>
      </c>
      <c r="F146" s="98">
        <v>0.82709999999999995</v>
      </c>
      <c r="G146" s="94">
        <f t="shared" si="8"/>
        <v>47.067100000000003</v>
      </c>
      <c r="H146" s="72">
        <v>11.33</v>
      </c>
      <c r="I146" s="74" t="s">
        <v>51</v>
      </c>
      <c r="J146" s="71">
        <f t="shared" si="11"/>
        <v>11.33</v>
      </c>
      <c r="K146" s="72">
        <v>6825</v>
      </c>
      <c r="L146" s="74" t="s">
        <v>49</v>
      </c>
      <c r="M146" s="70">
        <f t="shared" si="5"/>
        <v>0.6825</v>
      </c>
      <c r="N146" s="72">
        <v>8719</v>
      </c>
      <c r="O146" s="74" t="s">
        <v>49</v>
      </c>
      <c r="P146" s="71">
        <f t="shared" si="6"/>
        <v>0.8718999999999999</v>
      </c>
    </row>
    <row r="147" spans="2:16">
      <c r="B147" s="95">
        <v>180</v>
      </c>
      <c r="C147" s="74" t="s">
        <v>50</v>
      </c>
      <c r="D147" s="70">
        <f t="shared" si="10"/>
        <v>0.75630252100840334</v>
      </c>
      <c r="E147" s="97">
        <v>47.74</v>
      </c>
      <c r="F147" s="98">
        <v>0.7913</v>
      </c>
      <c r="G147" s="94">
        <f t="shared" si="8"/>
        <v>48.531300000000002</v>
      </c>
      <c r="H147" s="72">
        <v>11.68</v>
      </c>
      <c r="I147" s="74" t="s">
        <v>51</v>
      </c>
      <c r="J147" s="71">
        <f t="shared" si="11"/>
        <v>11.68</v>
      </c>
      <c r="K147" s="72">
        <v>6878</v>
      </c>
      <c r="L147" s="74" t="s">
        <v>49</v>
      </c>
      <c r="M147" s="70">
        <f t="shared" si="5"/>
        <v>0.68779999999999997</v>
      </c>
      <c r="N147" s="72">
        <v>8821</v>
      </c>
      <c r="O147" s="74" t="s">
        <v>49</v>
      </c>
      <c r="P147" s="71">
        <f t="shared" si="6"/>
        <v>0.8821</v>
      </c>
    </row>
    <row r="148" spans="2:16">
      <c r="B148" s="95">
        <v>200</v>
      </c>
      <c r="C148" s="74" t="s">
        <v>50</v>
      </c>
      <c r="D148" s="70">
        <f t="shared" si="10"/>
        <v>0.84033613445378152</v>
      </c>
      <c r="E148" s="97">
        <v>50.48</v>
      </c>
      <c r="F148" s="98">
        <v>0.72889999999999999</v>
      </c>
      <c r="G148" s="94">
        <f t="shared" si="8"/>
        <v>51.2089</v>
      </c>
      <c r="H148" s="72">
        <v>12.34</v>
      </c>
      <c r="I148" s="74" t="s">
        <v>51</v>
      </c>
      <c r="J148" s="71">
        <f t="shared" si="11"/>
        <v>12.34</v>
      </c>
      <c r="K148" s="72">
        <v>7003</v>
      </c>
      <c r="L148" s="74" t="s">
        <v>49</v>
      </c>
      <c r="M148" s="70">
        <f t="shared" ref="M148:M163" si="12">K148/1000/10</f>
        <v>0.70030000000000003</v>
      </c>
      <c r="N148" s="72">
        <v>9002</v>
      </c>
      <c r="O148" s="74" t="s">
        <v>49</v>
      </c>
      <c r="P148" s="71">
        <f t="shared" ref="P148:P155" si="13">N148/1000/10</f>
        <v>0.90020000000000011</v>
      </c>
    </row>
    <row r="149" spans="2:16">
      <c r="B149" s="95">
        <v>225</v>
      </c>
      <c r="C149" s="74" t="s">
        <v>50</v>
      </c>
      <c r="D149" s="70">
        <f t="shared" si="10"/>
        <v>0.94537815126050417</v>
      </c>
      <c r="E149" s="97">
        <v>53.46</v>
      </c>
      <c r="F149" s="98">
        <v>0.66459999999999997</v>
      </c>
      <c r="G149" s="94">
        <f t="shared" ref="G149:G212" si="14">E149+F149</f>
        <v>54.124600000000001</v>
      </c>
      <c r="H149" s="72">
        <v>13.13</v>
      </c>
      <c r="I149" s="74" t="s">
        <v>51</v>
      </c>
      <c r="J149" s="71">
        <f t="shared" si="11"/>
        <v>13.13</v>
      </c>
      <c r="K149" s="72">
        <v>7155</v>
      </c>
      <c r="L149" s="74" t="s">
        <v>49</v>
      </c>
      <c r="M149" s="70">
        <f t="shared" si="12"/>
        <v>0.71550000000000002</v>
      </c>
      <c r="N149" s="72">
        <v>9197</v>
      </c>
      <c r="O149" s="74" t="s">
        <v>49</v>
      </c>
      <c r="P149" s="71">
        <f t="shared" si="13"/>
        <v>0.91969999999999996</v>
      </c>
    </row>
    <row r="150" spans="2:16">
      <c r="B150" s="95">
        <v>250</v>
      </c>
      <c r="C150" s="74" t="s">
        <v>50</v>
      </c>
      <c r="D150" s="70">
        <f t="shared" si="10"/>
        <v>1.0504201680672269</v>
      </c>
      <c r="E150" s="97">
        <v>56.06</v>
      </c>
      <c r="F150" s="98">
        <v>0.61160000000000003</v>
      </c>
      <c r="G150" s="94">
        <f t="shared" si="14"/>
        <v>56.671600000000005</v>
      </c>
      <c r="H150" s="72">
        <v>13.88</v>
      </c>
      <c r="I150" s="74" t="s">
        <v>51</v>
      </c>
      <c r="J150" s="71">
        <f t="shared" si="11"/>
        <v>13.88</v>
      </c>
      <c r="K150" s="72">
        <v>7286</v>
      </c>
      <c r="L150" s="74" t="s">
        <v>49</v>
      </c>
      <c r="M150" s="70">
        <f t="shared" si="12"/>
        <v>0.72859999999999991</v>
      </c>
      <c r="N150" s="72">
        <v>9365</v>
      </c>
      <c r="O150" s="74" t="s">
        <v>49</v>
      </c>
      <c r="P150" s="71">
        <f t="shared" si="13"/>
        <v>0.9365</v>
      </c>
    </row>
    <row r="151" spans="2:16">
      <c r="B151" s="95">
        <v>275</v>
      </c>
      <c r="C151" s="74" t="s">
        <v>50</v>
      </c>
      <c r="D151" s="70">
        <f t="shared" ref="D151:D164" si="15">B151/$C$5</f>
        <v>1.1554621848739495</v>
      </c>
      <c r="E151" s="97">
        <v>58.35</v>
      </c>
      <c r="F151" s="98">
        <v>0.56710000000000005</v>
      </c>
      <c r="G151" s="94">
        <f t="shared" si="14"/>
        <v>58.917100000000005</v>
      </c>
      <c r="H151" s="72">
        <v>14.6</v>
      </c>
      <c r="I151" s="74" t="s">
        <v>51</v>
      </c>
      <c r="J151" s="71">
        <f t="shared" si="11"/>
        <v>14.6</v>
      </c>
      <c r="K151" s="72">
        <v>7402</v>
      </c>
      <c r="L151" s="74" t="s">
        <v>49</v>
      </c>
      <c r="M151" s="70">
        <f t="shared" si="12"/>
        <v>0.74019999999999997</v>
      </c>
      <c r="N151" s="72">
        <v>9512</v>
      </c>
      <c r="O151" s="74" t="s">
        <v>49</v>
      </c>
      <c r="P151" s="71">
        <f t="shared" si="13"/>
        <v>0.95120000000000005</v>
      </c>
    </row>
    <row r="152" spans="2:16">
      <c r="B152" s="95">
        <v>300</v>
      </c>
      <c r="C152" s="74" t="s">
        <v>50</v>
      </c>
      <c r="D152" s="70">
        <f t="shared" si="15"/>
        <v>1.2605042016806722</v>
      </c>
      <c r="E152" s="97">
        <v>60.38</v>
      </c>
      <c r="F152" s="98">
        <v>0.52910000000000001</v>
      </c>
      <c r="G152" s="94">
        <f t="shared" si="14"/>
        <v>60.909100000000002</v>
      </c>
      <c r="H152" s="72">
        <v>15.29</v>
      </c>
      <c r="I152" s="74" t="s">
        <v>51</v>
      </c>
      <c r="J152" s="71">
        <f t="shared" si="11"/>
        <v>15.29</v>
      </c>
      <c r="K152" s="72">
        <v>7507</v>
      </c>
      <c r="L152" s="74" t="s">
        <v>49</v>
      </c>
      <c r="M152" s="70">
        <f t="shared" si="12"/>
        <v>0.75069999999999992</v>
      </c>
      <c r="N152" s="72">
        <v>9644</v>
      </c>
      <c r="O152" s="74" t="s">
        <v>49</v>
      </c>
      <c r="P152" s="71">
        <f t="shared" si="13"/>
        <v>0.96440000000000003</v>
      </c>
    </row>
    <row r="153" spans="2:16">
      <c r="B153" s="95">
        <v>325</v>
      </c>
      <c r="C153" s="74" t="s">
        <v>50</v>
      </c>
      <c r="D153" s="70">
        <f t="shared" si="15"/>
        <v>1.365546218487395</v>
      </c>
      <c r="E153" s="97">
        <v>62.21</v>
      </c>
      <c r="F153" s="98">
        <v>0.49630000000000002</v>
      </c>
      <c r="G153" s="94">
        <f t="shared" si="14"/>
        <v>62.706299999999999</v>
      </c>
      <c r="H153" s="72">
        <v>15.96</v>
      </c>
      <c r="I153" s="74" t="s">
        <v>51</v>
      </c>
      <c r="J153" s="71">
        <f t="shared" si="11"/>
        <v>15.96</v>
      </c>
      <c r="K153" s="72">
        <v>7602</v>
      </c>
      <c r="L153" s="74" t="s">
        <v>49</v>
      </c>
      <c r="M153" s="70">
        <f t="shared" si="12"/>
        <v>0.76019999999999999</v>
      </c>
      <c r="N153" s="72">
        <v>9762</v>
      </c>
      <c r="O153" s="74" t="s">
        <v>49</v>
      </c>
      <c r="P153" s="71">
        <f t="shared" si="13"/>
        <v>0.97620000000000007</v>
      </c>
    </row>
    <row r="154" spans="2:16">
      <c r="B154" s="95">
        <v>350</v>
      </c>
      <c r="C154" s="74" t="s">
        <v>50</v>
      </c>
      <c r="D154" s="70">
        <f t="shared" si="15"/>
        <v>1.4705882352941178</v>
      </c>
      <c r="E154" s="97">
        <v>63.85</v>
      </c>
      <c r="F154" s="98">
        <v>0.46760000000000002</v>
      </c>
      <c r="G154" s="94">
        <f t="shared" si="14"/>
        <v>64.317599999999999</v>
      </c>
      <c r="H154" s="72">
        <v>16.62</v>
      </c>
      <c r="I154" s="74" t="s">
        <v>51</v>
      </c>
      <c r="J154" s="71">
        <f t="shared" si="11"/>
        <v>16.62</v>
      </c>
      <c r="K154" s="72">
        <v>7690</v>
      </c>
      <c r="L154" s="74" t="s">
        <v>49</v>
      </c>
      <c r="M154" s="70">
        <f t="shared" si="12"/>
        <v>0.76900000000000002</v>
      </c>
      <c r="N154" s="72">
        <v>9870</v>
      </c>
      <c r="O154" s="74" t="s">
        <v>49</v>
      </c>
      <c r="P154" s="71">
        <f t="shared" si="13"/>
        <v>0.98699999999999988</v>
      </c>
    </row>
    <row r="155" spans="2:16">
      <c r="B155" s="95">
        <v>375</v>
      </c>
      <c r="C155" s="74" t="s">
        <v>50</v>
      </c>
      <c r="D155" s="70">
        <f t="shared" si="15"/>
        <v>1.5756302521008403</v>
      </c>
      <c r="E155" s="97">
        <v>65.34</v>
      </c>
      <c r="F155" s="98">
        <v>0.44230000000000003</v>
      </c>
      <c r="G155" s="94">
        <f t="shared" si="14"/>
        <v>65.782300000000006</v>
      </c>
      <c r="H155" s="72">
        <v>17.260000000000002</v>
      </c>
      <c r="I155" s="74" t="s">
        <v>51</v>
      </c>
      <c r="J155" s="71">
        <f t="shared" si="11"/>
        <v>17.260000000000002</v>
      </c>
      <c r="K155" s="72">
        <v>7772</v>
      </c>
      <c r="L155" s="74" t="s">
        <v>49</v>
      </c>
      <c r="M155" s="70">
        <f t="shared" si="12"/>
        <v>0.7772</v>
      </c>
      <c r="N155" s="72">
        <v>9969</v>
      </c>
      <c r="O155" s="74" t="s">
        <v>49</v>
      </c>
      <c r="P155" s="71">
        <f t="shared" si="13"/>
        <v>0.9968999999999999</v>
      </c>
    </row>
    <row r="156" spans="2:16">
      <c r="B156" s="95">
        <v>400</v>
      </c>
      <c r="C156" s="74" t="s">
        <v>50</v>
      </c>
      <c r="D156" s="70">
        <f t="shared" si="15"/>
        <v>1.680672268907563</v>
      </c>
      <c r="E156" s="97">
        <v>66.7</v>
      </c>
      <c r="F156" s="98">
        <v>0.41980000000000001</v>
      </c>
      <c r="G156" s="94">
        <f t="shared" si="14"/>
        <v>67.119799999999998</v>
      </c>
      <c r="H156" s="72">
        <v>17.88</v>
      </c>
      <c r="I156" s="74" t="s">
        <v>51</v>
      </c>
      <c r="J156" s="71">
        <f t="shared" si="11"/>
        <v>17.88</v>
      </c>
      <c r="K156" s="72">
        <v>7849</v>
      </c>
      <c r="L156" s="74" t="s">
        <v>49</v>
      </c>
      <c r="M156" s="70">
        <f t="shared" si="12"/>
        <v>0.78490000000000004</v>
      </c>
      <c r="N156" s="72">
        <v>1.01</v>
      </c>
      <c r="O156" s="73" t="s">
        <v>51</v>
      </c>
      <c r="P156" s="71">
        <f t="shared" ref="P156:P217" si="16">N156</f>
        <v>1.01</v>
      </c>
    </row>
    <row r="157" spans="2:16">
      <c r="B157" s="95">
        <v>450</v>
      </c>
      <c r="C157" s="74" t="s">
        <v>50</v>
      </c>
      <c r="D157" s="70">
        <f t="shared" si="15"/>
        <v>1.8907563025210083</v>
      </c>
      <c r="E157" s="97">
        <v>69.099999999999994</v>
      </c>
      <c r="F157" s="98">
        <v>0.38150000000000001</v>
      </c>
      <c r="G157" s="94">
        <f t="shared" si="14"/>
        <v>69.481499999999997</v>
      </c>
      <c r="H157" s="72">
        <v>19.100000000000001</v>
      </c>
      <c r="I157" s="74" t="s">
        <v>51</v>
      </c>
      <c r="J157" s="71">
        <f t="shared" si="11"/>
        <v>19.100000000000001</v>
      </c>
      <c r="K157" s="72">
        <v>8082</v>
      </c>
      <c r="L157" s="74" t="s">
        <v>49</v>
      </c>
      <c r="M157" s="70">
        <f t="shared" si="12"/>
        <v>0.80820000000000003</v>
      </c>
      <c r="N157" s="72">
        <v>1.02</v>
      </c>
      <c r="O157" s="74" t="s">
        <v>51</v>
      </c>
      <c r="P157" s="71">
        <f t="shared" si="16"/>
        <v>1.02</v>
      </c>
    </row>
    <row r="158" spans="2:16">
      <c r="B158" s="95">
        <v>500</v>
      </c>
      <c r="C158" s="74" t="s">
        <v>50</v>
      </c>
      <c r="D158" s="70">
        <f t="shared" si="15"/>
        <v>2.1008403361344539</v>
      </c>
      <c r="E158" s="97">
        <v>71.319999999999993</v>
      </c>
      <c r="F158" s="98">
        <v>0.35010000000000002</v>
      </c>
      <c r="G158" s="94">
        <f t="shared" si="14"/>
        <v>71.670099999999991</v>
      </c>
      <c r="H158" s="72">
        <v>20.28</v>
      </c>
      <c r="I158" s="74" t="s">
        <v>51</v>
      </c>
      <c r="J158" s="71">
        <f t="shared" si="11"/>
        <v>20.28</v>
      </c>
      <c r="K158" s="72">
        <v>8291</v>
      </c>
      <c r="L158" s="74" t="s">
        <v>49</v>
      </c>
      <c r="M158" s="70">
        <f t="shared" si="12"/>
        <v>0.82910000000000006</v>
      </c>
      <c r="N158" s="72">
        <v>1.04</v>
      </c>
      <c r="O158" s="74" t="s">
        <v>51</v>
      </c>
      <c r="P158" s="71">
        <f t="shared" si="16"/>
        <v>1.04</v>
      </c>
    </row>
    <row r="159" spans="2:16">
      <c r="B159" s="95">
        <v>550</v>
      </c>
      <c r="C159" s="74" t="s">
        <v>50</v>
      </c>
      <c r="D159" s="70">
        <f t="shared" si="15"/>
        <v>2.3109243697478989</v>
      </c>
      <c r="E159" s="97">
        <v>73</v>
      </c>
      <c r="F159" s="98">
        <v>0.32379999999999998</v>
      </c>
      <c r="G159" s="94">
        <f t="shared" si="14"/>
        <v>73.323800000000006</v>
      </c>
      <c r="H159" s="72">
        <v>21.43</v>
      </c>
      <c r="I159" s="74" t="s">
        <v>51</v>
      </c>
      <c r="J159" s="71">
        <f t="shared" si="11"/>
        <v>21.43</v>
      </c>
      <c r="K159" s="72">
        <v>8483</v>
      </c>
      <c r="L159" s="74" t="s">
        <v>49</v>
      </c>
      <c r="M159" s="70">
        <f t="shared" si="12"/>
        <v>0.84830000000000005</v>
      </c>
      <c r="N159" s="72">
        <v>1.05</v>
      </c>
      <c r="O159" s="74" t="s">
        <v>51</v>
      </c>
      <c r="P159" s="71">
        <f t="shared" si="16"/>
        <v>1.05</v>
      </c>
    </row>
    <row r="160" spans="2:16">
      <c r="B160" s="95">
        <v>600</v>
      </c>
      <c r="C160" s="74" t="s">
        <v>50</v>
      </c>
      <c r="D160" s="70">
        <f t="shared" si="15"/>
        <v>2.5210084033613445</v>
      </c>
      <c r="E160" s="97">
        <v>74.28</v>
      </c>
      <c r="F160" s="98">
        <v>0.3014</v>
      </c>
      <c r="G160" s="94">
        <f t="shared" si="14"/>
        <v>74.581400000000002</v>
      </c>
      <c r="H160" s="72">
        <v>22.55</v>
      </c>
      <c r="I160" s="74" t="s">
        <v>51</v>
      </c>
      <c r="J160" s="71">
        <f t="shared" si="11"/>
        <v>22.55</v>
      </c>
      <c r="K160" s="72">
        <v>8663</v>
      </c>
      <c r="L160" s="74" t="s">
        <v>49</v>
      </c>
      <c r="M160" s="70">
        <f t="shared" si="12"/>
        <v>0.86630000000000007</v>
      </c>
      <c r="N160" s="72">
        <v>1.06</v>
      </c>
      <c r="O160" s="74" t="s">
        <v>51</v>
      </c>
      <c r="P160" s="71">
        <f t="shared" si="16"/>
        <v>1.06</v>
      </c>
    </row>
    <row r="161" spans="2:16">
      <c r="B161" s="95">
        <v>650</v>
      </c>
      <c r="C161" s="74" t="s">
        <v>50</v>
      </c>
      <c r="D161" s="70">
        <f t="shared" si="15"/>
        <v>2.73109243697479</v>
      </c>
      <c r="E161" s="97">
        <v>75.569999999999993</v>
      </c>
      <c r="F161" s="98">
        <v>0.28220000000000001</v>
      </c>
      <c r="G161" s="94">
        <f t="shared" si="14"/>
        <v>75.852199999999996</v>
      </c>
      <c r="H161" s="72">
        <v>23.66</v>
      </c>
      <c r="I161" s="74" t="s">
        <v>51</v>
      </c>
      <c r="J161" s="71">
        <f t="shared" si="11"/>
        <v>23.66</v>
      </c>
      <c r="K161" s="72">
        <v>8831</v>
      </c>
      <c r="L161" s="74" t="s">
        <v>49</v>
      </c>
      <c r="M161" s="70">
        <f t="shared" si="12"/>
        <v>0.8831</v>
      </c>
      <c r="N161" s="72">
        <v>1.07</v>
      </c>
      <c r="O161" s="74" t="s">
        <v>51</v>
      </c>
      <c r="P161" s="71">
        <f t="shared" si="16"/>
        <v>1.07</v>
      </c>
    </row>
    <row r="162" spans="2:16">
      <c r="B162" s="95">
        <v>700</v>
      </c>
      <c r="C162" s="74" t="s">
        <v>50</v>
      </c>
      <c r="D162" s="70">
        <f t="shared" si="15"/>
        <v>2.9411764705882355</v>
      </c>
      <c r="E162" s="97">
        <v>76.680000000000007</v>
      </c>
      <c r="F162" s="98">
        <v>0.26540000000000002</v>
      </c>
      <c r="G162" s="94">
        <f t="shared" si="14"/>
        <v>76.945400000000006</v>
      </c>
      <c r="H162" s="72">
        <v>24.75</v>
      </c>
      <c r="I162" s="74" t="s">
        <v>51</v>
      </c>
      <c r="J162" s="71">
        <f t="shared" si="11"/>
        <v>24.75</v>
      </c>
      <c r="K162" s="72">
        <v>8990</v>
      </c>
      <c r="L162" s="74" t="s">
        <v>49</v>
      </c>
      <c r="M162" s="70">
        <f t="shared" si="12"/>
        <v>0.89900000000000002</v>
      </c>
      <c r="N162" s="72">
        <v>1.08</v>
      </c>
      <c r="O162" s="74" t="s">
        <v>51</v>
      </c>
      <c r="P162" s="71">
        <f t="shared" si="16"/>
        <v>1.08</v>
      </c>
    </row>
    <row r="163" spans="2:16">
      <c r="B163" s="95">
        <v>800</v>
      </c>
      <c r="C163" s="74" t="s">
        <v>50</v>
      </c>
      <c r="D163" s="70">
        <f t="shared" si="15"/>
        <v>3.3613445378151261</v>
      </c>
      <c r="E163" s="97">
        <v>78.5</v>
      </c>
      <c r="F163" s="98">
        <v>0.23749999999999999</v>
      </c>
      <c r="G163" s="94">
        <f t="shared" si="14"/>
        <v>78.737499999999997</v>
      </c>
      <c r="H163" s="72">
        <v>26.89</v>
      </c>
      <c r="I163" s="74" t="s">
        <v>51</v>
      </c>
      <c r="J163" s="71">
        <f t="shared" si="11"/>
        <v>26.89</v>
      </c>
      <c r="K163" s="72">
        <v>9529</v>
      </c>
      <c r="L163" s="74" t="s">
        <v>49</v>
      </c>
      <c r="M163" s="70">
        <f t="shared" si="12"/>
        <v>0.95289999999999997</v>
      </c>
      <c r="N163" s="72">
        <v>1.1000000000000001</v>
      </c>
      <c r="O163" s="74" t="s">
        <v>51</v>
      </c>
      <c r="P163" s="71">
        <f t="shared" si="16"/>
        <v>1.1000000000000001</v>
      </c>
    </row>
    <row r="164" spans="2:16">
      <c r="B164" s="95">
        <v>900</v>
      </c>
      <c r="C164" s="74" t="s">
        <v>50</v>
      </c>
      <c r="D164" s="70">
        <f t="shared" si="15"/>
        <v>3.7815126050420167</v>
      </c>
      <c r="E164" s="97">
        <v>79.88</v>
      </c>
      <c r="F164" s="98">
        <v>0.21529999999999999</v>
      </c>
      <c r="G164" s="94">
        <f t="shared" si="14"/>
        <v>80.095299999999995</v>
      </c>
      <c r="H164" s="72">
        <v>28.98</v>
      </c>
      <c r="I164" s="74" t="s">
        <v>51</v>
      </c>
      <c r="J164" s="71">
        <f t="shared" si="11"/>
        <v>28.98</v>
      </c>
      <c r="K164" s="72">
        <v>1</v>
      </c>
      <c r="L164" s="73" t="s">
        <v>51</v>
      </c>
      <c r="M164" s="71">
        <f t="shared" ref="M164:M227" si="17">K164</f>
        <v>1</v>
      </c>
      <c r="N164" s="72">
        <v>1.1200000000000001</v>
      </c>
      <c r="O164" s="74" t="s">
        <v>51</v>
      </c>
      <c r="P164" s="71">
        <f t="shared" si="16"/>
        <v>1.1200000000000001</v>
      </c>
    </row>
    <row r="165" spans="2:16">
      <c r="B165" s="95">
        <v>1</v>
      </c>
      <c r="C165" s="73" t="s">
        <v>52</v>
      </c>
      <c r="D165" s="70">
        <f t="shared" ref="D165:D228" si="18">B165*1000/$C$5</f>
        <v>4.2016806722689077</v>
      </c>
      <c r="E165" s="97">
        <v>80.94</v>
      </c>
      <c r="F165" s="98">
        <v>0.1971</v>
      </c>
      <c r="G165" s="94">
        <f t="shared" si="14"/>
        <v>81.137100000000004</v>
      </c>
      <c r="H165" s="72">
        <v>31.05</v>
      </c>
      <c r="I165" s="74" t="s">
        <v>51</v>
      </c>
      <c r="J165" s="71">
        <f t="shared" si="11"/>
        <v>31.05</v>
      </c>
      <c r="K165" s="72">
        <v>1.05</v>
      </c>
      <c r="L165" s="74" t="s">
        <v>51</v>
      </c>
      <c r="M165" s="71">
        <f t="shared" si="17"/>
        <v>1.05</v>
      </c>
      <c r="N165" s="72">
        <v>1.1299999999999999</v>
      </c>
      <c r="O165" s="74" t="s">
        <v>51</v>
      </c>
      <c r="P165" s="71">
        <f t="shared" si="16"/>
        <v>1.1299999999999999</v>
      </c>
    </row>
    <row r="166" spans="2:16">
      <c r="B166" s="95">
        <v>1.1000000000000001</v>
      </c>
      <c r="C166" s="74" t="s">
        <v>52</v>
      </c>
      <c r="D166" s="70">
        <f t="shared" si="18"/>
        <v>4.6218487394957979</v>
      </c>
      <c r="E166" s="97">
        <v>81.73</v>
      </c>
      <c r="F166" s="98">
        <v>0.182</v>
      </c>
      <c r="G166" s="94">
        <f t="shared" si="14"/>
        <v>81.912000000000006</v>
      </c>
      <c r="H166" s="72">
        <v>33.090000000000003</v>
      </c>
      <c r="I166" s="74" t="s">
        <v>51</v>
      </c>
      <c r="J166" s="71">
        <f t="shared" si="11"/>
        <v>33.090000000000003</v>
      </c>
      <c r="K166" s="72">
        <v>1.0900000000000001</v>
      </c>
      <c r="L166" s="74" t="s">
        <v>51</v>
      </c>
      <c r="M166" s="71">
        <f t="shared" si="17"/>
        <v>1.0900000000000001</v>
      </c>
      <c r="N166" s="72">
        <v>1.1499999999999999</v>
      </c>
      <c r="O166" s="74" t="s">
        <v>51</v>
      </c>
      <c r="P166" s="71">
        <f t="shared" si="16"/>
        <v>1.1499999999999999</v>
      </c>
    </row>
    <row r="167" spans="2:16">
      <c r="B167" s="95">
        <v>1.2</v>
      </c>
      <c r="C167" s="74" t="s">
        <v>52</v>
      </c>
      <c r="D167" s="70">
        <f t="shared" si="18"/>
        <v>5.0420168067226889</v>
      </c>
      <c r="E167" s="97">
        <v>82.31</v>
      </c>
      <c r="F167" s="98">
        <v>0.1691</v>
      </c>
      <c r="G167" s="94">
        <f t="shared" si="14"/>
        <v>82.479100000000003</v>
      </c>
      <c r="H167" s="72">
        <v>35.119999999999997</v>
      </c>
      <c r="I167" s="74" t="s">
        <v>51</v>
      </c>
      <c r="J167" s="71">
        <f t="shared" si="11"/>
        <v>35.119999999999997</v>
      </c>
      <c r="K167" s="72">
        <v>1.1299999999999999</v>
      </c>
      <c r="L167" s="74" t="s">
        <v>51</v>
      </c>
      <c r="M167" s="71">
        <f t="shared" si="17"/>
        <v>1.1299999999999999</v>
      </c>
      <c r="N167" s="72">
        <v>1.1599999999999999</v>
      </c>
      <c r="O167" s="74" t="s">
        <v>51</v>
      </c>
      <c r="P167" s="71">
        <f t="shared" si="16"/>
        <v>1.1599999999999999</v>
      </c>
    </row>
    <row r="168" spans="2:16">
      <c r="B168" s="95">
        <v>1.3</v>
      </c>
      <c r="C168" s="74" t="s">
        <v>52</v>
      </c>
      <c r="D168" s="70">
        <f t="shared" si="18"/>
        <v>5.46218487394958</v>
      </c>
      <c r="E168" s="97">
        <v>82.72</v>
      </c>
      <c r="F168" s="98">
        <v>0.15809999999999999</v>
      </c>
      <c r="G168" s="94">
        <f t="shared" si="14"/>
        <v>82.878100000000003</v>
      </c>
      <c r="H168" s="72">
        <v>37.14</v>
      </c>
      <c r="I168" s="74" t="s">
        <v>51</v>
      </c>
      <c r="J168" s="71">
        <f t="shared" si="11"/>
        <v>37.14</v>
      </c>
      <c r="K168" s="72">
        <v>1.17</v>
      </c>
      <c r="L168" s="74" t="s">
        <v>51</v>
      </c>
      <c r="M168" s="71">
        <f t="shared" si="17"/>
        <v>1.17</v>
      </c>
      <c r="N168" s="72">
        <v>1.18</v>
      </c>
      <c r="O168" s="74" t="s">
        <v>51</v>
      </c>
      <c r="P168" s="71">
        <f t="shared" si="16"/>
        <v>1.18</v>
      </c>
    </row>
    <row r="169" spans="2:16">
      <c r="B169" s="95">
        <v>1.4</v>
      </c>
      <c r="C169" s="74" t="s">
        <v>52</v>
      </c>
      <c r="D169" s="70">
        <f t="shared" si="18"/>
        <v>5.882352941176471</v>
      </c>
      <c r="E169" s="97">
        <v>82.99</v>
      </c>
      <c r="F169" s="98">
        <v>0.14849999999999999</v>
      </c>
      <c r="G169" s="94">
        <f t="shared" si="14"/>
        <v>83.138499999999993</v>
      </c>
      <c r="H169" s="72">
        <v>39.14</v>
      </c>
      <c r="I169" s="74" t="s">
        <v>51</v>
      </c>
      <c r="J169" s="71">
        <f t="shared" si="11"/>
        <v>39.14</v>
      </c>
      <c r="K169" s="72">
        <v>1.2</v>
      </c>
      <c r="L169" s="74" t="s">
        <v>51</v>
      </c>
      <c r="M169" s="71">
        <f t="shared" si="17"/>
        <v>1.2</v>
      </c>
      <c r="N169" s="72">
        <v>1.19</v>
      </c>
      <c r="O169" s="74" t="s">
        <v>51</v>
      </c>
      <c r="P169" s="71">
        <f t="shared" si="16"/>
        <v>1.19</v>
      </c>
    </row>
    <row r="170" spans="2:16">
      <c r="B170" s="95">
        <v>1.5</v>
      </c>
      <c r="C170" s="74" t="s">
        <v>52</v>
      </c>
      <c r="D170" s="70">
        <f t="shared" si="18"/>
        <v>6.3025210084033612</v>
      </c>
      <c r="E170" s="97">
        <v>83.15</v>
      </c>
      <c r="F170" s="98">
        <v>0.14000000000000001</v>
      </c>
      <c r="G170" s="94">
        <f t="shared" si="14"/>
        <v>83.29</v>
      </c>
      <c r="H170" s="72">
        <v>41.14</v>
      </c>
      <c r="I170" s="74" t="s">
        <v>51</v>
      </c>
      <c r="J170" s="71">
        <f t="shared" si="11"/>
        <v>41.14</v>
      </c>
      <c r="K170" s="72">
        <v>1.24</v>
      </c>
      <c r="L170" s="74" t="s">
        <v>51</v>
      </c>
      <c r="M170" s="71">
        <f t="shared" si="17"/>
        <v>1.24</v>
      </c>
      <c r="N170" s="72">
        <v>1.2</v>
      </c>
      <c r="O170" s="74" t="s">
        <v>51</v>
      </c>
      <c r="P170" s="71">
        <f t="shared" si="16"/>
        <v>1.2</v>
      </c>
    </row>
    <row r="171" spans="2:16">
      <c r="B171" s="95">
        <v>1.6</v>
      </c>
      <c r="C171" s="74" t="s">
        <v>52</v>
      </c>
      <c r="D171" s="70">
        <f t="shared" si="18"/>
        <v>6.7226890756302522</v>
      </c>
      <c r="E171" s="97">
        <v>83.21</v>
      </c>
      <c r="F171" s="98">
        <v>0.1326</v>
      </c>
      <c r="G171" s="94">
        <f t="shared" si="14"/>
        <v>83.34259999999999</v>
      </c>
      <c r="H171" s="72">
        <v>43.14</v>
      </c>
      <c r="I171" s="74" t="s">
        <v>51</v>
      </c>
      <c r="J171" s="71">
        <f t="shared" si="11"/>
        <v>43.14</v>
      </c>
      <c r="K171" s="72">
        <v>1.27</v>
      </c>
      <c r="L171" s="74" t="s">
        <v>51</v>
      </c>
      <c r="M171" s="71">
        <f t="shared" si="17"/>
        <v>1.27</v>
      </c>
      <c r="N171" s="72">
        <v>1.21</v>
      </c>
      <c r="O171" s="74" t="s">
        <v>51</v>
      </c>
      <c r="P171" s="71">
        <f t="shared" si="16"/>
        <v>1.21</v>
      </c>
    </row>
    <row r="172" spans="2:16">
      <c r="B172" s="95">
        <v>1.7</v>
      </c>
      <c r="C172" s="74" t="s">
        <v>52</v>
      </c>
      <c r="D172" s="70">
        <f t="shared" si="18"/>
        <v>7.1428571428571432</v>
      </c>
      <c r="E172" s="97">
        <v>83.18</v>
      </c>
      <c r="F172" s="98">
        <v>0.12590000000000001</v>
      </c>
      <c r="G172" s="94">
        <f t="shared" si="14"/>
        <v>83.305900000000008</v>
      </c>
      <c r="H172" s="72">
        <v>45.14</v>
      </c>
      <c r="I172" s="74" t="s">
        <v>51</v>
      </c>
      <c r="J172" s="71">
        <f t="shared" si="11"/>
        <v>45.14</v>
      </c>
      <c r="K172" s="72">
        <v>1.3</v>
      </c>
      <c r="L172" s="74" t="s">
        <v>51</v>
      </c>
      <c r="M172" s="71">
        <f t="shared" si="17"/>
        <v>1.3</v>
      </c>
      <c r="N172" s="72">
        <v>1.22</v>
      </c>
      <c r="O172" s="74" t="s">
        <v>51</v>
      </c>
      <c r="P172" s="71">
        <f t="shared" si="16"/>
        <v>1.22</v>
      </c>
    </row>
    <row r="173" spans="2:16">
      <c r="B173" s="95">
        <v>1.8</v>
      </c>
      <c r="C173" s="74" t="s">
        <v>52</v>
      </c>
      <c r="D173" s="70">
        <f t="shared" si="18"/>
        <v>7.5630252100840334</v>
      </c>
      <c r="E173" s="97">
        <v>83.09</v>
      </c>
      <c r="F173" s="98">
        <v>0.11990000000000001</v>
      </c>
      <c r="G173" s="94">
        <f t="shared" si="14"/>
        <v>83.209900000000005</v>
      </c>
      <c r="H173" s="72">
        <v>47.14</v>
      </c>
      <c r="I173" s="74" t="s">
        <v>51</v>
      </c>
      <c r="J173" s="71">
        <f t="shared" si="11"/>
        <v>47.14</v>
      </c>
      <c r="K173" s="72">
        <v>1.34</v>
      </c>
      <c r="L173" s="74" t="s">
        <v>51</v>
      </c>
      <c r="M173" s="71">
        <f t="shared" si="17"/>
        <v>1.34</v>
      </c>
      <c r="N173" s="72">
        <v>1.23</v>
      </c>
      <c r="O173" s="74" t="s">
        <v>51</v>
      </c>
      <c r="P173" s="71">
        <f t="shared" si="16"/>
        <v>1.23</v>
      </c>
    </row>
    <row r="174" spans="2:16">
      <c r="B174" s="95">
        <v>2</v>
      </c>
      <c r="C174" s="74" t="s">
        <v>52</v>
      </c>
      <c r="D174" s="70">
        <f t="shared" si="18"/>
        <v>8.4033613445378155</v>
      </c>
      <c r="E174" s="97">
        <v>82.73</v>
      </c>
      <c r="F174" s="98">
        <v>0.1096</v>
      </c>
      <c r="G174" s="94">
        <f t="shared" si="14"/>
        <v>82.839600000000004</v>
      </c>
      <c r="H174" s="72">
        <v>51.16</v>
      </c>
      <c r="I174" s="74" t="s">
        <v>51</v>
      </c>
      <c r="J174" s="71">
        <f t="shared" si="11"/>
        <v>51.16</v>
      </c>
      <c r="K174" s="72">
        <v>1.46</v>
      </c>
      <c r="L174" s="74" t="s">
        <v>51</v>
      </c>
      <c r="M174" s="71">
        <f t="shared" si="17"/>
        <v>1.46</v>
      </c>
      <c r="N174" s="72">
        <v>1.25</v>
      </c>
      <c r="O174" s="74" t="s">
        <v>51</v>
      </c>
      <c r="P174" s="71">
        <f t="shared" si="16"/>
        <v>1.25</v>
      </c>
    </row>
    <row r="175" spans="2:16">
      <c r="B175" s="95">
        <v>2.25</v>
      </c>
      <c r="C175" s="74" t="s">
        <v>52</v>
      </c>
      <c r="D175" s="70">
        <f t="shared" si="18"/>
        <v>9.4537815126050422</v>
      </c>
      <c r="E175" s="97">
        <v>82.04</v>
      </c>
      <c r="F175" s="98">
        <v>9.9089999999999998E-2</v>
      </c>
      <c r="G175" s="94">
        <f t="shared" si="14"/>
        <v>82.13909000000001</v>
      </c>
      <c r="H175" s="72">
        <v>56.21</v>
      </c>
      <c r="I175" s="74" t="s">
        <v>51</v>
      </c>
      <c r="J175" s="71">
        <f t="shared" si="11"/>
        <v>56.21</v>
      </c>
      <c r="K175" s="72">
        <v>1.63</v>
      </c>
      <c r="L175" s="74" t="s">
        <v>51</v>
      </c>
      <c r="M175" s="71">
        <f t="shared" si="17"/>
        <v>1.63</v>
      </c>
      <c r="N175" s="72">
        <v>1.28</v>
      </c>
      <c r="O175" s="74" t="s">
        <v>51</v>
      </c>
      <c r="P175" s="71">
        <f t="shared" si="16"/>
        <v>1.28</v>
      </c>
    </row>
    <row r="176" spans="2:16">
      <c r="B176" s="95">
        <v>2.5</v>
      </c>
      <c r="C176" s="74" t="s">
        <v>52</v>
      </c>
      <c r="D176" s="70">
        <f t="shared" si="18"/>
        <v>10.504201680672269</v>
      </c>
      <c r="E176" s="97">
        <v>81.16</v>
      </c>
      <c r="F176" s="98">
        <v>9.0520000000000003E-2</v>
      </c>
      <c r="G176" s="94">
        <f t="shared" si="14"/>
        <v>81.250519999999995</v>
      </c>
      <c r="H176" s="72">
        <v>61.31</v>
      </c>
      <c r="I176" s="74" t="s">
        <v>51</v>
      </c>
      <c r="J176" s="71">
        <f t="shared" ref="J176:J202" si="19">H176</f>
        <v>61.31</v>
      </c>
      <c r="K176" s="72">
        <v>1.78</v>
      </c>
      <c r="L176" s="74" t="s">
        <v>51</v>
      </c>
      <c r="M176" s="71">
        <f t="shared" si="17"/>
        <v>1.78</v>
      </c>
      <c r="N176" s="72">
        <v>1.3</v>
      </c>
      <c r="O176" s="74" t="s">
        <v>51</v>
      </c>
      <c r="P176" s="71">
        <f t="shared" si="16"/>
        <v>1.3</v>
      </c>
    </row>
    <row r="177" spans="1:16">
      <c r="A177" s="4"/>
      <c r="B177" s="95">
        <v>2.75</v>
      </c>
      <c r="C177" s="74" t="s">
        <v>52</v>
      </c>
      <c r="D177" s="70">
        <f t="shared" si="18"/>
        <v>11.554621848739496</v>
      </c>
      <c r="E177" s="97">
        <v>80.13</v>
      </c>
      <c r="F177" s="98">
        <v>8.3390000000000006E-2</v>
      </c>
      <c r="G177" s="94">
        <f t="shared" si="14"/>
        <v>80.21338999999999</v>
      </c>
      <c r="H177" s="72">
        <v>66.47</v>
      </c>
      <c r="I177" s="74" t="s">
        <v>51</v>
      </c>
      <c r="J177" s="71">
        <f t="shared" si="19"/>
        <v>66.47</v>
      </c>
      <c r="K177" s="72">
        <v>1.93</v>
      </c>
      <c r="L177" s="74" t="s">
        <v>51</v>
      </c>
      <c r="M177" s="71">
        <f t="shared" si="17"/>
        <v>1.93</v>
      </c>
      <c r="N177" s="72">
        <v>1.32</v>
      </c>
      <c r="O177" s="74" t="s">
        <v>51</v>
      </c>
      <c r="P177" s="71">
        <f t="shared" si="16"/>
        <v>1.32</v>
      </c>
    </row>
    <row r="178" spans="1:16">
      <c r="B178" s="72">
        <v>3</v>
      </c>
      <c r="C178" s="74" t="s">
        <v>52</v>
      </c>
      <c r="D178" s="70">
        <f t="shared" si="18"/>
        <v>12.605042016806722</v>
      </c>
      <c r="E178" s="97">
        <v>79.02</v>
      </c>
      <c r="F178" s="98">
        <v>7.7359999999999998E-2</v>
      </c>
      <c r="G178" s="94">
        <f t="shared" si="14"/>
        <v>79.097359999999995</v>
      </c>
      <c r="H178" s="72">
        <v>71.7</v>
      </c>
      <c r="I178" s="74" t="s">
        <v>51</v>
      </c>
      <c r="J178" s="71">
        <f t="shared" si="19"/>
        <v>71.7</v>
      </c>
      <c r="K178" s="72">
        <v>2.0699999999999998</v>
      </c>
      <c r="L178" s="74" t="s">
        <v>51</v>
      </c>
      <c r="M178" s="71">
        <f t="shared" si="17"/>
        <v>2.0699999999999998</v>
      </c>
      <c r="N178" s="72">
        <v>1.34</v>
      </c>
      <c r="O178" s="74" t="s">
        <v>51</v>
      </c>
      <c r="P178" s="71">
        <f t="shared" si="16"/>
        <v>1.34</v>
      </c>
    </row>
    <row r="179" spans="1:16">
      <c r="B179" s="95">
        <v>3.25</v>
      </c>
      <c r="C179" s="96" t="s">
        <v>52</v>
      </c>
      <c r="D179" s="70">
        <f t="shared" si="18"/>
        <v>13.655462184873949</v>
      </c>
      <c r="E179" s="97">
        <v>77.84</v>
      </c>
      <c r="F179" s="98">
        <v>7.2190000000000004E-2</v>
      </c>
      <c r="G179" s="94">
        <f t="shared" si="14"/>
        <v>77.91219000000001</v>
      </c>
      <c r="H179" s="72">
        <v>77.010000000000005</v>
      </c>
      <c r="I179" s="74" t="s">
        <v>51</v>
      </c>
      <c r="J179" s="71">
        <f t="shared" si="19"/>
        <v>77.010000000000005</v>
      </c>
      <c r="K179" s="72">
        <v>2.2000000000000002</v>
      </c>
      <c r="L179" s="74" t="s">
        <v>51</v>
      </c>
      <c r="M179" s="71">
        <f t="shared" si="17"/>
        <v>2.2000000000000002</v>
      </c>
      <c r="N179" s="72">
        <v>1.37</v>
      </c>
      <c r="O179" s="74" t="s">
        <v>51</v>
      </c>
      <c r="P179" s="71">
        <f t="shared" si="16"/>
        <v>1.37</v>
      </c>
    </row>
    <row r="180" spans="1:16">
      <c r="B180" s="95">
        <v>3.5</v>
      </c>
      <c r="C180" s="96" t="s">
        <v>52</v>
      </c>
      <c r="D180" s="70">
        <f t="shared" si="18"/>
        <v>14.705882352941176</v>
      </c>
      <c r="E180" s="97">
        <v>76.64</v>
      </c>
      <c r="F180" s="98">
        <v>6.7710000000000006E-2</v>
      </c>
      <c r="G180" s="94">
        <f t="shared" si="14"/>
        <v>76.707710000000006</v>
      </c>
      <c r="H180" s="72">
        <v>82.4</v>
      </c>
      <c r="I180" s="74" t="s">
        <v>51</v>
      </c>
      <c r="J180" s="71">
        <f t="shared" si="19"/>
        <v>82.4</v>
      </c>
      <c r="K180" s="72">
        <v>2.33</v>
      </c>
      <c r="L180" s="74" t="s">
        <v>51</v>
      </c>
      <c r="M180" s="71">
        <f t="shared" si="17"/>
        <v>2.33</v>
      </c>
      <c r="N180" s="72">
        <v>1.39</v>
      </c>
      <c r="O180" s="74" t="s">
        <v>51</v>
      </c>
      <c r="P180" s="71">
        <f t="shared" si="16"/>
        <v>1.39</v>
      </c>
    </row>
    <row r="181" spans="1:16">
      <c r="B181" s="95">
        <v>3.75</v>
      </c>
      <c r="C181" s="96" t="s">
        <v>52</v>
      </c>
      <c r="D181" s="70">
        <f t="shared" si="18"/>
        <v>15.756302521008404</v>
      </c>
      <c r="E181" s="97">
        <v>75.41</v>
      </c>
      <c r="F181" s="98">
        <v>6.3780000000000003E-2</v>
      </c>
      <c r="G181" s="94">
        <f t="shared" si="14"/>
        <v>75.473779999999991</v>
      </c>
      <c r="H181" s="72">
        <v>87.87</v>
      </c>
      <c r="I181" s="74" t="s">
        <v>51</v>
      </c>
      <c r="J181" s="71">
        <f t="shared" si="19"/>
        <v>87.87</v>
      </c>
      <c r="K181" s="72">
        <v>2.46</v>
      </c>
      <c r="L181" s="74" t="s">
        <v>51</v>
      </c>
      <c r="M181" s="71">
        <f t="shared" si="17"/>
        <v>2.46</v>
      </c>
      <c r="N181" s="72">
        <v>1.41</v>
      </c>
      <c r="O181" s="74" t="s">
        <v>51</v>
      </c>
      <c r="P181" s="71">
        <f t="shared" si="16"/>
        <v>1.41</v>
      </c>
    </row>
    <row r="182" spans="1:16">
      <c r="B182" s="95">
        <v>4</v>
      </c>
      <c r="C182" s="96" t="s">
        <v>52</v>
      </c>
      <c r="D182" s="70">
        <f t="shared" si="18"/>
        <v>16.806722689075631</v>
      </c>
      <c r="E182" s="97">
        <v>74.19</v>
      </c>
      <c r="F182" s="98">
        <v>6.0299999999999999E-2</v>
      </c>
      <c r="G182" s="94">
        <f t="shared" si="14"/>
        <v>74.250299999999996</v>
      </c>
      <c r="H182" s="72">
        <v>93.44</v>
      </c>
      <c r="I182" s="74" t="s">
        <v>51</v>
      </c>
      <c r="J182" s="71">
        <f t="shared" si="19"/>
        <v>93.44</v>
      </c>
      <c r="K182" s="72">
        <v>2.59</v>
      </c>
      <c r="L182" s="74" t="s">
        <v>51</v>
      </c>
      <c r="M182" s="71">
        <f t="shared" si="17"/>
        <v>2.59</v>
      </c>
      <c r="N182" s="72">
        <v>1.43</v>
      </c>
      <c r="O182" s="74" t="s">
        <v>51</v>
      </c>
      <c r="P182" s="71">
        <f t="shared" si="16"/>
        <v>1.43</v>
      </c>
    </row>
    <row r="183" spans="1:16">
      <c r="B183" s="95">
        <v>4.5</v>
      </c>
      <c r="C183" s="96" t="s">
        <v>52</v>
      </c>
      <c r="D183" s="70">
        <f t="shared" si="18"/>
        <v>18.907563025210084</v>
      </c>
      <c r="E183" s="97">
        <v>71.81</v>
      </c>
      <c r="F183" s="98">
        <v>5.4429999999999999E-2</v>
      </c>
      <c r="G183" s="94">
        <f t="shared" si="14"/>
        <v>71.864429999999999</v>
      </c>
      <c r="H183" s="72">
        <v>104.85</v>
      </c>
      <c r="I183" s="74" t="s">
        <v>51</v>
      </c>
      <c r="J183" s="71">
        <f t="shared" si="19"/>
        <v>104.85</v>
      </c>
      <c r="K183" s="72">
        <v>3.05</v>
      </c>
      <c r="L183" s="74" t="s">
        <v>51</v>
      </c>
      <c r="M183" s="71">
        <f t="shared" si="17"/>
        <v>3.05</v>
      </c>
      <c r="N183" s="72">
        <v>1.48</v>
      </c>
      <c r="O183" s="74" t="s">
        <v>51</v>
      </c>
      <c r="P183" s="71">
        <f t="shared" si="16"/>
        <v>1.48</v>
      </c>
    </row>
    <row r="184" spans="1:16">
      <c r="B184" s="95">
        <v>5</v>
      </c>
      <c r="C184" s="96" t="s">
        <v>52</v>
      </c>
      <c r="D184" s="70">
        <f t="shared" si="18"/>
        <v>21.008403361344538</v>
      </c>
      <c r="E184" s="97">
        <v>69.58</v>
      </c>
      <c r="F184" s="98">
        <v>4.9660000000000003E-2</v>
      </c>
      <c r="G184" s="94">
        <f t="shared" si="14"/>
        <v>69.629660000000001</v>
      </c>
      <c r="H184" s="72">
        <v>116.63</v>
      </c>
      <c r="I184" s="74" t="s">
        <v>51</v>
      </c>
      <c r="J184" s="71">
        <f t="shared" si="19"/>
        <v>116.63</v>
      </c>
      <c r="K184" s="72">
        <v>3.48</v>
      </c>
      <c r="L184" s="74" t="s">
        <v>51</v>
      </c>
      <c r="M184" s="71">
        <f t="shared" si="17"/>
        <v>3.48</v>
      </c>
      <c r="N184" s="72">
        <v>1.52</v>
      </c>
      <c r="O184" s="74" t="s">
        <v>51</v>
      </c>
      <c r="P184" s="71">
        <f t="shared" si="16"/>
        <v>1.52</v>
      </c>
    </row>
    <row r="185" spans="1:16">
      <c r="B185" s="95">
        <v>5.5</v>
      </c>
      <c r="C185" s="96" t="s">
        <v>52</v>
      </c>
      <c r="D185" s="70">
        <f t="shared" si="18"/>
        <v>23.109243697478991</v>
      </c>
      <c r="E185" s="97">
        <v>67.540000000000006</v>
      </c>
      <c r="F185" s="98">
        <v>4.5690000000000001E-2</v>
      </c>
      <c r="G185" s="94">
        <f t="shared" si="14"/>
        <v>67.58569</v>
      </c>
      <c r="H185" s="72">
        <v>128.78</v>
      </c>
      <c r="I185" s="74" t="s">
        <v>51</v>
      </c>
      <c r="J185" s="71">
        <f t="shared" si="19"/>
        <v>128.78</v>
      </c>
      <c r="K185" s="72">
        <v>3.89</v>
      </c>
      <c r="L185" s="74" t="s">
        <v>51</v>
      </c>
      <c r="M185" s="71">
        <f t="shared" si="17"/>
        <v>3.89</v>
      </c>
      <c r="N185" s="72">
        <v>1.57</v>
      </c>
      <c r="O185" s="74" t="s">
        <v>51</v>
      </c>
      <c r="P185" s="71">
        <f t="shared" si="16"/>
        <v>1.57</v>
      </c>
    </row>
    <row r="186" spans="1:16">
      <c r="B186" s="95">
        <v>6</v>
      </c>
      <c r="C186" s="96" t="s">
        <v>52</v>
      </c>
      <c r="D186" s="70">
        <f t="shared" si="18"/>
        <v>25.210084033613445</v>
      </c>
      <c r="E186" s="97">
        <v>65.73</v>
      </c>
      <c r="F186" s="98">
        <v>4.2340000000000003E-2</v>
      </c>
      <c r="G186" s="94">
        <f t="shared" si="14"/>
        <v>65.77234</v>
      </c>
      <c r="H186" s="72">
        <v>141.28</v>
      </c>
      <c r="I186" s="74" t="s">
        <v>51</v>
      </c>
      <c r="J186" s="71">
        <f t="shared" si="19"/>
        <v>141.28</v>
      </c>
      <c r="K186" s="72">
        <v>4.2699999999999996</v>
      </c>
      <c r="L186" s="74" t="s">
        <v>51</v>
      </c>
      <c r="M186" s="71">
        <f t="shared" si="17"/>
        <v>4.2699999999999996</v>
      </c>
      <c r="N186" s="72">
        <v>1.61</v>
      </c>
      <c r="O186" s="74" t="s">
        <v>51</v>
      </c>
      <c r="P186" s="71">
        <f t="shared" si="16"/>
        <v>1.61</v>
      </c>
    </row>
    <row r="187" spans="1:16">
      <c r="B187" s="95">
        <v>6.5</v>
      </c>
      <c r="C187" s="96" t="s">
        <v>52</v>
      </c>
      <c r="D187" s="70">
        <f t="shared" si="18"/>
        <v>27.310924369747898</v>
      </c>
      <c r="E187" s="97">
        <v>64.19</v>
      </c>
      <c r="F187" s="98">
        <v>3.9480000000000001E-2</v>
      </c>
      <c r="G187" s="94">
        <f t="shared" si="14"/>
        <v>64.229479999999995</v>
      </c>
      <c r="H187" s="72">
        <v>154.1</v>
      </c>
      <c r="I187" s="74" t="s">
        <v>51</v>
      </c>
      <c r="J187" s="71">
        <f t="shared" si="19"/>
        <v>154.1</v>
      </c>
      <c r="K187" s="72">
        <v>4.6399999999999997</v>
      </c>
      <c r="L187" s="74" t="s">
        <v>51</v>
      </c>
      <c r="M187" s="71">
        <f t="shared" si="17"/>
        <v>4.6399999999999997</v>
      </c>
      <c r="N187" s="72">
        <v>1.66</v>
      </c>
      <c r="O187" s="74" t="s">
        <v>51</v>
      </c>
      <c r="P187" s="71">
        <f t="shared" si="16"/>
        <v>1.66</v>
      </c>
    </row>
    <row r="188" spans="1:16">
      <c r="B188" s="95">
        <v>7</v>
      </c>
      <c r="C188" s="96" t="s">
        <v>52</v>
      </c>
      <c r="D188" s="70">
        <f t="shared" si="18"/>
        <v>29.411764705882351</v>
      </c>
      <c r="E188" s="97">
        <v>62.91</v>
      </c>
      <c r="F188" s="98">
        <v>3.6990000000000002E-2</v>
      </c>
      <c r="G188" s="94">
        <f t="shared" si="14"/>
        <v>62.94699</v>
      </c>
      <c r="H188" s="72">
        <v>167.21</v>
      </c>
      <c r="I188" s="74" t="s">
        <v>51</v>
      </c>
      <c r="J188" s="71">
        <f t="shared" si="19"/>
        <v>167.21</v>
      </c>
      <c r="K188" s="72">
        <v>5</v>
      </c>
      <c r="L188" s="74" t="s">
        <v>51</v>
      </c>
      <c r="M188" s="71">
        <f t="shared" si="17"/>
        <v>5</v>
      </c>
      <c r="N188" s="72">
        <v>1.71</v>
      </c>
      <c r="O188" s="74" t="s">
        <v>51</v>
      </c>
      <c r="P188" s="71">
        <f t="shared" si="16"/>
        <v>1.71</v>
      </c>
    </row>
    <row r="189" spans="1:16">
      <c r="B189" s="95">
        <v>8</v>
      </c>
      <c r="C189" s="96" t="s">
        <v>52</v>
      </c>
      <c r="D189" s="70">
        <f t="shared" si="18"/>
        <v>33.613445378151262</v>
      </c>
      <c r="E189" s="97">
        <v>59.54</v>
      </c>
      <c r="F189" s="98">
        <v>3.2899999999999999E-2</v>
      </c>
      <c r="G189" s="94">
        <f t="shared" si="14"/>
        <v>59.572899999999997</v>
      </c>
      <c r="H189" s="72">
        <v>194.43</v>
      </c>
      <c r="I189" s="74" t="s">
        <v>51</v>
      </c>
      <c r="J189" s="71">
        <f t="shared" si="19"/>
        <v>194.43</v>
      </c>
      <c r="K189" s="72">
        <v>6.32</v>
      </c>
      <c r="L189" s="74" t="s">
        <v>51</v>
      </c>
      <c r="M189" s="71">
        <f t="shared" si="17"/>
        <v>6.32</v>
      </c>
      <c r="N189" s="72">
        <v>1.81</v>
      </c>
      <c r="O189" s="74" t="s">
        <v>51</v>
      </c>
      <c r="P189" s="71">
        <f t="shared" si="16"/>
        <v>1.81</v>
      </c>
    </row>
    <row r="190" spans="1:16">
      <c r="B190" s="95">
        <v>9</v>
      </c>
      <c r="C190" s="96" t="s">
        <v>52</v>
      </c>
      <c r="D190" s="70">
        <f t="shared" si="18"/>
        <v>37.815126050420169</v>
      </c>
      <c r="E190" s="97">
        <v>56.39</v>
      </c>
      <c r="F190" s="98">
        <v>2.9649999999999999E-2</v>
      </c>
      <c r="G190" s="94">
        <f t="shared" si="14"/>
        <v>56.419649999999997</v>
      </c>
      <c r="H190" s="72">
        <v>223.19</v>
      </c>
      <c r="I190" s="74" t="s">
        <v>51</v>
      </c>
      <c r="J190" s="71">
        <f t="shared" si="19"/>
        <v>223.19</v>
      </c>
      <c r="K190" s="72">
        <v>7.52</v>
      </c>
      <c r="L190" s="74" t="s">
        <v>51</v>
      </c>
      <c r="M190" s="71">
        <f t="shared" si="17"/>
        <v>7.52</v>
      </c>
      <c r="N190" s="72">
        <v>1.91</v>
      </c>
      <c r="O190" s="74" t="s">
        <v>51</v>
      </c>
      <c r="P190" s="71">
        <f t="shared" si="16"/>
        <v>1.91</v>
      </c>
    </row>
    <row r="191" spans="1:16">
      <c r="B191" s="95">
        <v>10</v>
      </c>
      <c r="C191" s="96" t="s">
        <v>52</v>
      </c>
      <c r="D191" s="70">
        <f t="shared" si="18"/>
        <v>42.016806722689076</v>
      </c>
      <c r="E191" s="97">
        <v>53.59</v>
      </c>
      <c r="F191" s="98">
        <v>2.7019999999999999E-2</v>
      </c>
      <c r="G191" s="94">
        <f t="shared" si="14"/>
        <v>53.617020000000004</v>
      </c>
      <c r="H191" s="72">
        <v>253.5</v>
      </c>
      <c r="I191" s="74" t="s">
        <v>51</v>
      </c>
      <c r="J191" s="71">
        <f t="shared" si="19"/>
        <v>253.5</v>
      </c>
      <c r="K191" s="72">
        <v>8.66</v>
      </c>
      <c r="L191" s="74" t="s">
        <v>51</v>
      </c>
      <c r="M191" s="71">
        <f t="shared" si="17"/>
        <v>8.66</v>
      </c>
      <c r="N191" s="72">
        <v>2.02</v>
      </c>
      <c r="O191" s="74" t="s">
        <v>51</v>
      </c>
      <c r="P191" s="71">
        <f t="shared" si="16"/>
        <v>2.02</v>
      </c>
    </row>
    <row r="192" spans="1:16">
      <c r="B192" s="95">
        <v>11</v>
      </c>
      <c r="C192" s="96" t="s">
        <v>52</v>
      </c>
      <c r="D192" s="70">
        <f t="shared" si="18"/>
        <v>46.218487394957982</v>
      </c>
      <c r="E192" s="97">
        <v>51.11</v>
      </c>
      <c r="F192" s="98">
        <v>2.4840000000000001E-2</v>
      </c>
      <c r="G192" s="94">
        <f t="shared" si="14"/>
        <v>51.134839999999997</v>
      </c>
      <c r="H192" s="72">
        <v>285.33999999999997</v>
      </c>
      <c r="I192" s="74" t="s">
        <v>51</v>
      </c>
      <c r="J192" s="71">
        <f t="shared" si="19"/>
        <v>285.33999999999997</v>
      </c>
      <c r="K192" s="72">
        <v>9.77</v>
      </c>
      <c r="L192" s="74" t="s">
        <v>51</v>
      </c>
      <c r="M192" s="71">
        <f t="shared" si="17"/>
        <v>9.77</v>
      </c>
      <c r="N192" s="72">
        <v>2.14</v>
      </c>
      <c r="O192" s="74" t="s">
        <v>51</v>
      </c>
      <c r="P192" s="71">
        <f t="shared" si="16"/>
        <v>2.14</v>
      </c>
    </row>
    <row r="193" spans="2:16">
      <c r="B193" s="95">
        <v>12</v>
      </c>
      <c r="C193" s="96" t="s">
        <v>52</v>
      </c>
      <c r="D193" s="70">
        <f t="shared" si="18"/>
        <v>50.420168067226889</v>
      </c>
      <c r="E193" s="97">
        <v>48.88</v>
      </c>
      <c r="F193" s="98">
        <v>2.3E-2</v>
      </c>
      <c r="G193" s="94">
        <f t="shared" si="14"/>
        <v>48.903000000000006</v>
      </c>
      <c r="H193" s="72">
        <v>318.68</v>
      </c>
      <c r="I193" s="74" t="s">
        <v>51</v>
      </c>
      <c r="J193" s="71">
        <f t="shared" si="19"/>
        <v>318.68</v>
      </c>
      <c r="K193" s="72">
        <v>10.85</v>
      </c>
      <c r="L193" s="74" t="s">
        <v>51</v>
      </c>
      <c r="M193" s="71">
        <f t="shared" si="17"/>
        <v>10.85</v>
      </c>
      <c r="N193" s="72">
        <v>2.2599999999999998</v>
      </c>
      <c r="O193" s="74" t="s">
        <v>51</v>
      </c>
      <c r="P193" s="71">
        <f t="shared" si="16"/>
        <v>2.2599999999999998</v>
      </c>
    </row>
    <row r="194" spans="2:16">
      <c r="B194" s="95">
        <v>13</v>
      </c>
      <c r="C194" s="96" t="s">
        <v>52</v>
      </c>
      <c r="D194" s="70">
        <f t="shared" si="18"/>
        <v>54.621848739495796</v>
      </c>
      <c r="E194" s="97">
        <v>46.88</v>
      </c>
      <c r="F194" s="98">
        <v>2.1420000000000002E-2</v>
      </c>
      <c r="G194" s="94">
        <f t="shared" si="14"/>
        <v>46.901420000000002</v>
      </c>
      <c r="H194" s="72">
        <v>353.49</v>
      </c>
      <c r="I194" s="74" t="s">
        <v>51</v>
      </c>
      <c r="J194" s="71">
        <f t="shared" si="19"/>
        <v>353.49</v>
      </c>
      <c r="K194" s="72">
        <v>11.92</v>
      </c>
      <c r="L194" s="74" t="s">
        <v>51</v>
      </c>
      <c r="M194" s="71">
        <f t="shared" si="17"/>
        <v>11.92</v>
      </c>
      <c r="N194" s="72">
        <v>2.38</v>
      </c>
      <c r="O194" s="74" t="s">
        <v>51</v>
      </c>
      <c r="P194" s="71">
        <f t="shared" si="16"/>
        <v>2.38</v>
      </c>
    </row>
    <row r="195" spans="2:16">
      <c r="B195" s="95">
        <v>14</v>
      </c>
      <c r="C195" s="96" t="s">
        <v>52</v>
      </c>
      <c r="D195" s="70">
        <f t="shared" si="18"/>
        <v>58.823529411764703</v>
      </c>
      <c r="E195" s="97">
        <v>45.07</v>
      </c>
      <c r="F195" s="98">
        <v>2.0060000000000001E-2</v>
      </c>
      <c r="G195" s="94">
        <f t="shared" si="14"/>
        <v>45.090060000000001</v>
      </c>
      <c r="H195" s="72">
        <v>389.74</v>
      </c>
      <c r="I195" s="74" t="s">
        <v>51</v>
      </c>
      <c r="J195" s="71">
        <f t="shared" si="19"/>
        <v>389.74</v>
      </c>
      <c r="K195" s="72">
        <v>12.98</v>
      </c>
      <c r="L195" s="74" t="s">
        <v>51</v>
      </c>
      <c r="M195" s="71">
        <f t="shared" si="17"/>
        <v>12.98</v>
      </c>
      <c r="N195" s="72">
        <v>2.5099999999999998</v>
      </c>
      <c r="O195" s="74" t="s">
        <v>51</v>
      </c>
      <c r="P195" s="71">
        <f t="shared" si="16"/>
        <v>2.5099999999999998</v>
      </c>
    </row>
    <row r="196" spans="2:16">
      <c r="B196" s="95">
        <v>15</v>
      </c>
      <c r="C196" s="96" t="s">
        <v>52</v>
      </c>
      <c r="D196" s="70">
        <f t="shared" si="18"/>
        <v>63.025210084033617</v>
      </c>
      <c r="E196" s="97">
        <v>43.42</v>
      </c>
      <c r="F196" s="98">
        <v>1.8870000000000001E-2</v>
      </c>
      <c r="G196" s="94">
        <f t="shared" si="14"/>
        <v>43.438870000000001</v>
      </c>
      <c r="H196" s="72">
        <v>427.41</v>
      </c>
      <c r="I196" s="74" t="s">
        <v>51</v>
      </c>
      <c r="J196" s="71">
        <f t="shared" si="19"/>
        <v>427.41</v>
      </c>
      <c r="K196" s="72">
        <v>14.04</v>
      </c>
      <c r="L196" s="74" t="s">
        <v>51</v>
      </c>
      <c r="M196" s="71">
        <f t="shared" si="17"/>
        <v>14.04</v>
      </c>
      <c r="N196" s="72">
        <v>2.65</v>
      </c>
      <c r="O196" s="74" t="s">
        <v>51</v>
      </c>
      <c r="P196" s="71">
        <f t="shared" si="16"/>
        <v>2.65</v>
      </c>
    </row>
    <row r="197" spans="2:16">
      <c r="B197" s="95">
        <v>16</v>
      </c>
      <c r="C197" s="96" t="s">
        <v>52</v>
      </c>
      <c r="D197" s="70">
        <f t="shared" si="18"/>
        <v>67.226890756302524</v>
      </c>
      <c r="E197" s="97">
        <v>41.92</v>
      </c>
      <c r="F197" s="98">
        <v>1.7819999999999999E-2</v>
      </c>
      <c r="G197" s="94">
        <f t="shared" si="14"/>
        <v>41.937820000000002</v>
      </c>
      <c r="H197" s="72">
        <v>466.47</v>
      </c>
      <c r="I197" s="74" t="s">
        <v>51</v>
      </c>
      <c r="J197" s="71">
        <f t="shared" si="19"/>
        <v>466.47</v>
      </c>
      <c r="K197" s="72">
        <v>15.09</v>
      </c>
      <c r="L197" s="74" t="s">
        <v>51</v>
      </c>
      <c r="M197" s="71">
        <f t="shared" si="17"/>
        <v>15.09</v>
      </c>
      <c r="N197" s="72">
        <v>2.79</v>
      </c>
      <c r="O197" s="74" t="s">
        <v>51</v>
      </c>
      <c r="P197" s="71">
        <f t="shared" si="16"/>
        <v>2.79</v>
      </c>
    </row>
    <row r="198" spans="2:16">
      <c r="B198" s="95">
        <v>17</v>
      </c>
      <c r="C198" s="96" t="s">
        <v>52</v>
      </c>
      <c r="D198" s="70">
        <f t="shared" si="18"/>
        <v>71.428571428571431</v>
      </c>
      <c r="E198" s="97">
        <v>40.54</v>
      </c>
      <c r="F198" s="98">
        <v>1.6879999999999999E-2</v>
      </c>
      <c r="G198" s="94">
        <f t="shared" si="14"/>
        <v>40.55688</v>
      </c>
      <c r="H198" s="72">
        <v>506.89</v>
      </c>
      <c r="I198" s="74" t="s">
        <v>51</v>
      </c>
      <c r="J198" s="71">
        <f t="shared" si="19"/>
        <v>506.89</v>
      </c>
      <c r="K198" s="72">
        <v>16.14</v>
      </c>
      <c r="L198" s="74" t="s">
        <v>51</v>
      </c>
      <c r="M198" s="71">
        <f t="shared" si="17"/>
        <v>16.14</v>
      </c>
      <c r="N198" s="72">
        <v>2.94</v>
      </c>
      <c r="O198" s="74" t="s">
        <v>51</v>
      </c>
      <c r="P198" s="71">
        <f t="shared" si="16"/>
        <v>2.94</v>
      </c>
    </row>
    <row r="199" spans="2:16">
      <c r="B199" s="95">
        <v>18</v>
      </c>
      <c r="C199" s="96" t="s">
        <v>52</v>
      </c>
      <c r="D199" s="70">
        <f t="shared" si="18"/>
        <v>75.630252100840337</v>
      </c>
      <c r="E199" s="97">
        <v>39.270000000000003</v>
      </c>
      <c r="F199" s="98">
        <v>1.6039999999999999E-2</v>
      </c>
      <c r="G199" s="94">
        <f t="shared" si="14"/>
        <v>39.28604</v>
      </c>
      <c r="H199" s="72">
        <v>548.66</v>
      </c>
      <c r="I199" s="74" t="s">
        <v>51</v>
      </c>
      <c r="J199" s="71">
        <f t="shared" si="19"/>
        <v>548.66</v>
      </c>
      <c r="K199" s="72">
        <v>17.190000000000001</v>
      </c>
      <c r="L199" s="74" t="s">
        <v>51</v>
      </c>
      <c r="M199" s="71">
        <f t="shared" si="17"/>
        <v>17.190000000000001</v>
      </c>
      <c r="N199" s="72">
        <v>3.09</v>
      </c>
      <c r="O199" s="74" t="s">
        <v>51</v>
      </c>
      <c r="P199" s="71">
        <f t="shared" si="16"/>
        <v>3.09</v>
      </c>
    </row>
    <row r="200" spans="2:16">
      <c r="B200" s="95">
        <v>20</v>
      </c>
      <c r="C200" s="96" t="s">
        <v>52</v>
      </c>
      <c r="D200" s="70">
        <f t="shared" si="18"/>
        <v>84.033613445378151</v>
      </c>
      <c r="E200" s="97">
        <v>37.01</v>
      </c>
      <c r="F200" s="98">
        <v>1.461E-2</v>
      </c>
      <c r="G200" s="94">
        <f t="shared" si="14"/>
        <v>37.024609999999996</v>
      </c>
      <c r="H200" s="72">
        <v>636.09</v>
      </c>
      <c r="I200" s="74" t="s">
        <v>51</v>
      </c>
      <c r="J200" s="71">
        <f t="shared" si="19"/>
        <v>636.09</v>
      </c>
      <c r="K200" s="72">
        <v>21.19</v>
      </c>
      <c r="L200" s="74" t="s">
        <v>51</v>
      </c>
      <c r="M200" s="71">
        <f t="shared" si="17"/>
        <v>21.19</v>
      </c>
      <c r="N200" s="72">
        <v>3.41</v>
      </c>
      <c r="O200" s="74" t="s">
        <v>51</v>
      </c>
      <c r="P200" s="71">
        <f t="shared" si="16"/>
        <v>3.41</v>
      </c>
    </row>
    <row r="201" spans="2:16">
      <c r="B201" s="95">
        <v>22.5</v>
      </c>
      <c r="C201" s="96" t="s">
        <v>52</v>
      </c>
      <c r="D201" s="70">
        <f t="shared" si="18"/>
        <v>94.537815126050418</v>
      </c>
      <c r="E201" s="97">
        <v>34.619999999999997</v>
      </c>
      <c r="F201" s="98">
        <v>1.315E-2</v>
      </c>
      <c r="G201" s="94">
        <f t="shared" si="14"/>
        <v>34.633150000000001</v>
      </c>
      <c r="H201" s="72">
        <v>752.51</v>
      </c>
      <c r="I201" s="74" t="s">
        <v>51</v>
      </c>
      <c r="J201" s="71">
        <f t="shared" si="19"/>
        <v>752.51</v>
      </c>
      <c r="K201" s="72">
        <v>26.85</v>
      </c>
      <c r="L201" s="74" t="s">
        <v>51</v>
      </c>
      <c r="M201" s="71">
        <f t="shared" si="17"/>
        <v>26.85</v>
      </c>
      <c r="N201" s="72">
        <v>3.83</v>
      </c>
      <c r="O201" s="74" t="s">
        <v>51</v>
      </c>
      <c r="P201" s="71">
        <f t="shared" si="16"/>
        <v>3.83</v>
      </c>
    </row>
    <row r="202" spans="2:16">
      <c r="B202" s="95">
        <v>25</v>
      </c>
      <c r="C202" s="96" t="s">
        <v>52</v>
      </c>
      <c r="D202" s="70">
        <f t="shared" si="18"/>
        <v>105.04201680672269</v>
      </c>
      <c r="E202" s="97">
        <v>32.6</v>
      </c>
      <c r="F202" s="98">
        <v>1.197E-2</v>
      </c>
      <c r="G202" s="94">
        <f t="shared" si="14"/>
        <v>32.611969999999999</v>
      </c>
      <c r="H202" s="72">
        <v>876.55</v>
      </c>
      <c r="I202" s="74" t="s">
        <v>51</v>
      </c>
      <c r="J202" s="71">
        <f t="shared" si="19"/>
        <v>876.55</v>
      </c>
      <c r="K202" s="72">
        <v>32.08</v>
      </c>
      <c r="L202" s="74" t="s">
        <v>51</v>
      </c>
      <c r="M202" s="71">
        <f t="shared" si="17"/>
        <v>32.08</v>
      </c>
      <c r="N202" s="72">
        <v>4.28</v>
      </c>
      <c r="O202" s="74" t="s">
        <v>51</v>
      </c>
      <c r="P202" s="71">
        <f t="shared" si="16"/>
        <v>4.28</v>
      </c>
    </row>
    <row r="203" spans="2:16">
      <c r="B203" s="95">
        <v>27.5</v>
      </c>
      <c r="C203" s="96" t="s">
        <v>52</v>
      </c>
      <c r="D203" s="70">
        <f t="shared" si="18"/>
        <v>115.54621848739495</v>
      </c>
      <c r="E203" s="97">
        <v>30.87</v>
      </c>
      <c r="F203" s="98">
        <v>1.099E-2</v>
      </c>
      <c r="G203" s="94">
        <f t="shared" si="14"/>
        <v>30.880990000000001</v>
      </c>
      <c r="H203" s="72">
        <v>1.01</v>
      </c>
      <c r="I203" s="73" t="s">
        <v>5</v>
      </c>
      <c r="J203" s="75">
        <f t="shared" ref="J203:J228" si="20">H203*1000</f>
        <v>1010</v>
      </c>
      <c r="K203" s="72">
        <v>37.090000000000003</v>
      </c>
      <c r="L203" s="74" t="s">
        <v>51</v>
      </c>
      <c r="M203" s="71">
        <f t="shared" si="17"/>
        <v>37.090000000000003</v>
      </c>
      <c r="N203" s="72">
        <v>4.75</v>
      </c>
      <c r="O203" s="74" t="s">
        <v>51</v>
      </c>
      <c r="P203" s="71">
        <f t="shared" si="16"/>
        <v>4.75</v>
      </c>
    </row>
    <row r="204" spans="2:16">
      <c r="B204" s="95">
        <v>30</v>
      </c>
      <c r="C204" s="96" t="s">
        <v>52</v>
      </c>
      <c r="D204" s="70">
        <f t="shared" si="18"/>
        <v>126.05042016806723</v>
      </c>
      <c r="E204" s="97">
        <v>29.37</v>
      </c>
      <c r="F204" s="98">
        <v>1.0160000000000001E-2</v>
      </c>
      <c r="G204" s="94">
        <f t="shared" si="14"/>
        <v>29.38016</v>
      </c>
      <c r="H204" s="72">
        <v>1.1499999999999999</v>
      </c>
      <c r="I204" s="74" t="s">
        <v>5</v>
      </c>
      <c r="J204" s="75">
        <f t="shared" si="20"/>
        <v>1150</v>
      </c>
      <c r="K204" s="72">
        <v>41.95</v>
      </c>
      <c r="L204" s="74" t="s">
        <v>51</v>
      </c>
      <c r="M204" s="71">
        <f t="shared" si="17"/>
        <v>41.95</v>
      </c>
      <c r="N204" s="72">
        <v>5.24</v>
      </c>
      <c r="O204" s="74" t="s">
        <v>51</v>
      </c>
      <c r="P204" s="71">
        <f t="shared" si="16"/>
        <v>5.24</v>
      </c>
    </row>
    <row r="205" spans="2:16">
      <c r="B205" s="95">
        <v>32.5</v>
      </c>
      <c r="C205" s="96" t="s">
        <v>52</v>
      </c>
      <c r="D205" s="70">
        <f t="shared" si="18"/>
        <v>136.55462184873949</v>
      </c>
      <c r="E205" s="97">
        <v>28.06</v>
      </c>
      <c r="F205" s="98">
        <v>9.4590000000000004E-3</v>
      </c>
      <c r="G205" s="94">
        <f t="shared" si="14"/>
        <v>28.069458999999998</v>
      </c>
      <c r="H205" s="72">
        <v>1.29</v>
      </c>
      <c r="I205" s="74" t="s">
        <v>5</v>
      </c>
      <c r="J205" s="75">
        <f t="shared" si="20"/>
        <v>1290</v>
      </c>
      <c r="K205" s="72">
        <v>46.71</v>
      </c>
      <c r="L205" s="74" t="s">
        <v>51</v>
      </c>
      <c r="M205" s="71">
        <f t="shared" si="17"/>
        <v>46.71</v>
      </c>
      <c r="N205" s="72">
        <v>5.76</v>
      </c>
      <c r="O205" s="74" t="s">
        <v>51</v>
      </c>
      <c r="P205" s="71">
        <f t="shared" si="16"/>
        <v>5.76</v>
      </c>
    </row>
    <row r="206" spans="2:16">
      <c r="B206" s="95">
        <v>35</v>
      </c>
      <c r="C206" s="96" t="s">
        <v>52</v>
      </c>
      <c r="D206" s="70">
        <f t="shared" si="18"/>
        <v>147.05882352941177</v>
      </c>
      <c r="E206" s="97">
        <v>26.91</v>
      </c>
      <c r="F206" s="98">
        <v>8.8500000000000002E-3</v>
      </c>
      <c r="G206" s="94">
        <f t="shared" si="14"/>
        <v>26.918849999999999</v>
      </c>
      <c r="H206" s="72">
        <v>1.44</v>
      </c>
      <c r="I206" s="74" t="s">
        <v>5</v>
      </c>
      <c r="J206" s="75">
        <f t="shared" si="20"/>
        <v>1440</v>
      </c>
      <c r="K206" s="72">
        <v>51.41</v>
      </c>
      <c r="L206" s="74" t="s">
        <v>51</v>
      </c>
      <c r="M206" s="71">
        <f t="shared" si="17"/>
        <v>51.41</v>
      </c>
      <c r="N206" s="72">
        <v>6.29</v>
      </c>
      <c r="O206" s="74" t="s">
        <v>51</v>
      </c>
      <c r="P206" s="71">
        <f t="shared" si="16"/>
        <v>6.29</v>
      </c>
    </row>
    <row r="207" spans="2:16">
      <c r="B207" s="95">
        <v>37.5</v>
      </c>
      <c r="C207" s="96" t="s">
        <v>52</v>
      </c>
      <c r="D207" s="70">
        <f t="shared" si="18"/>
        <v>157.56302521008402</v>
      </c>
      <c r="E207" s="97">
        <v>25.88</v>
      </c>
      <c r="F207" s="98">
        <v>8.3180000000000007E-3</v>
      </c>
      <c r="G207" s="94">
        <f t="shared" si="14"/>
        <v>25.888317999999998</v>
      </c>
      <c r="H207" s="72">
        <v>1.6</v>
      </c>
      <c r="I207" s="74" t="s">
        <v>5</v>
      </c>
      <c r="J207" s="75">
        <f t="shared" si="20"/>
        <v>1600</v>
      </c>
      <c r="K207" s="72">
        <v>56.06</v>
      </c>
      <c r="L207" s="74" t="s">
        <v>51</v>
      </c>
      <c r="M207" s="71">
        <f t="shared" si="17"/>
        <v>56.06</v>
      </c>
      <c r="N207" s="72">
        <v>6.84</v>
      </c>
      <c r="O207" s="74" t="s">
        <v>51</v>
      </c>
      <c r="P207" s="71">
        <f t="shared" si="16"/>
        <v>6.84</v>
      </c>
    </row>
    <row r="208" spans="2:16">
      <c r="B208" s="95">
        <v>40</v>
      </c>
      <c r="C208" s="96" t="s">
        <v>52</v>
      </c>
      <c r="D208" s="70">
        <f t="shared" si="18"/>
        <v>168.0672268907563</v>
      </c>
      <c r="E208" s="97">
        <v>24.96</v>
      </c>
      <c r="F208" s="98">
        <v>7.8490000000000001E-3</v>
      </c>
      <c r="G208" s="94">
        <f t="shared" si="14"/>
        <v>24.967849000000001</v>
      </c>
      <c r="H208" s="72">
        <v>1.76</v>
      </c>
      <c r="I208" s="74" t="s">
        <v>5</v>
      </c>
      <c r="J208" s="75">
        <f t="shared" si="20"/>
        <v>1760</v>
      </c>
      <c r="K208" s="72">
        <v>60.68</v>
      </c>
      <c r="L208" s="74" t="s">
        <v>51</v>
      </c>
      <c r="M208" s="71">
        <f t="shared" si="17"/>
        <v>60.68</v>
      </c>
      <c r="N208" s="72">
        <v>7.41</v>
      </c>
      <c r="O208" s="74" t="s">
        <v>51</v>
      </c>
      <c r="P208" s="71">
        <f t="shared" si="16"/>
        <v>7.41</v>
      </c>
    </row>
    <row r="209" spans="2:16">
      <c r="B209" s="95">
        <v>45</v>
      </c>
      <c r="C209" s="96" t="s">
        <v>52</v>
      </c>
      <c r="D209" s="70">
        <f t="shared" si="18"/>
        <v>189.07563025210084</v>
      </c>
      <c r="E209" s="97">
        <v>23.4</v>
      </c>
      <c r="F209" s="98">
        <v>7.0590000000000002E-3</v>
      </c>
      <c r="G209" s="94">
        <f t="shared" si="14"/>
        <v>23.407059</v>
      </c>
      <c r="H209" s="72">
        <v>2.11</v>
      </c>
      <c r="I209" s="74" t="s">
        <v>5</v>
      </c>
      <c r="J209" s="75">
        <f t="shared" si="20"/>
        <v>2110</v>
      </c>
      <c r="K209" s="72">
        <v>77.88</v>
      </c>
      <c r="L209" s="74" t="s">
        <v>51</v>
      </c>
      <c r="M209" s="71">
        <f t="shared" si="17"/>
        <v>77.88</v>
      </c>
      <c r="N209" s="72">
        <v>8.6</v>
      </c>
      <c r="O209" s="74" t="s">
        <v>51</v>
      </c>
      <c r="P209" s="71">
        <f t="shared" si="16"/>
        <v>8.6</v>
      </c>
    </row>
    <row r="210" spans="2:16">
      <c r="B210" s="95">
        <v>50</v>
      </c>
      <c r="C210" s="96" t="s">
        <v>52</v>
      </c>
      <c r="D210" s="70">
        <f t="shared" si="18"/>
        <v>210.08403361344537</v>
      </c>
      <c r="E210" s="97">
        <v>22.1</v>
      </c>
      <c r="F210" s="98">
        <v>6.4200000000000004E-3</v>
      </c>
      <c r="G210" s="94">
        <f t="shared" si="14"/>
        <v>22.10642</v>
      </c>
      <c r="H210" s="72">
        <v>2.48</v>
      </c>
      <c r="I210" s="74" t="s">
        <v>5</v>
      </c>
      <c r="J210" s="75">
        <f t="shared" si="20"/>
        <v>2480</v>
      </c>
      <c r="K210" s="72">
        <v>93.58</v>
      </c>
      <c r="L210" s="74" t="s">
        <v>51</v>
      </c>
      <c r="M210" s="71">
        <f t="shared" si="17"/>
        <v>93.58</v>
      </c>
      <c r="N210" s="72">
        <v>9.84</v>
      </c>
      <c r="O210" s="74" t="s">
        <v>51</v>
      </c>
      <c r="P210" s="71">
        <f t="shared" si="16"/>
        <v>9.84</v>
      </c>
    </row>
    <row r="211" spans="2:16">
      <c r="B211" s="95">
        <v>55</v>
      </c>
      <c r="C211" s="96" t="s">
        <v>52</v>
      </c>
      <c r="D211" s="70">
        <f t="shared" si="18"/>
        <v>231.0924369747899</v>
      </c>
      <c r="E211" s="97">
        <v>21.02</v>
      </c>
      <c r="F211" s="98">
        <v>5.8910000000000004E-3</v>
      </c>
      <c r="G211" s="94">
        <f t="shared" si="14"/>
        <v>21.025890999999998</v>
      </c>
      <c r="H211" s="72">
        <v>2.86</v>
      </c>
      <c r="I211" s="74" t="s">
        <v>5</v>
      </c>
      <c r="J211" s="75">
        <f t="shared" si="20"/>
        <v>2860</v>
      </c>
      <c r="K211" s="72">
        <v>108.41</v>
      </c>
      <c r="L211" s="74" t="s">
        <v>51</v>
      </c>
      <c r="M211" s="71">
        <f t="shared" si="17"/>
        <v>108.41</v>
      </c>
      <c r="N211" s="72">
        <v>11.13</v>
      </c>
      <c r="O211" s="74" t="s">
        <v>51</v>
      </c>
      <c r="P211" s="71">
        <f t="shared" si="16"/>
        <v>11.13</v>
      </c>
    </row>
    <row r="212" spans="2:16">
      <c r="B212" s="95">
        <v>60</v>
      </c>
      <c r="C212" s="96" t="s">
        <v>52</v>
      </c>
      <c r="D212" s="70">
        <f t="shared" si="18"/>
        <v>252.10084033613447</v>
      </c>
      <c r="E212" s="97">
        <v>20.100000000000001</v>
      </c>
      <c r="F212" s="98">
        <v>5.4460000000000003E-3</v>
      </c>
      <c r="G212" s="94">
        <f t="shared" si="14"/>
        <v>20.105446000000001</v>
      </c>
      <c r="H212" s="72">
        <v>3.27</v>
      </c>
      <c r="I212" s="74" t="s">
        <v>5</v>
      </c>
      <c r="J212" s="75">
        <f t="shared" si="20"/>
        <v>3270</v>
      </c>
      <c r="K212" s="72">
        <v>122.67</v>
      </c>
      <c r="L212" s="74" t="s">
        <v>51</v>
      </c>
      <c r="M212" s="71">
        <f t="shared" si="17"/>
        <v>122.67</v>
      </c>
      <c r="N212" s="72">
        <v>12.47</v>
      </c>
      <c r="O212" s="74" t="s">
        <v>51</v>
      </c>
      <c r="P212" s="71">
        <f t="shared" si="16"/>
        <v>12.47</v>
      </c>
    </row>
    <row r="213" spans="2:16">
      <c r="B213" s="95">
        <v>65</v>
      </c>
      <c r="C213" s="96" t="s">
        <v>52</v>
      </c>
      <c r="D213" s="70">
        <f t="shared" si="18"/>
        <v>273.10924369747897</v>
      </c>
      <c r="E213" s="97">
        <v>19.3</v>
      </c>
      <c r="F213" s="98">
        <v>5.0650000000000001E-3</v>
      </c>
      <c r="G213" s="94">
        <f t="shared" ref="G213:G228" si="21">E213+F213</f>
        <v>19.305064999999999</v>
      </c>
      <c r="H213" s="72">
        <v>3.69</v>
      </c>
      <c r="I213" s="74" t="s">
        <v>5</v>
      </c>
      <c r="J213" s="75">
        <f t="shared" si="20"/>
        <v>3690</v>
      </c>
      <c r="K213" s="72">
        <v>136.51</v>
      </c>
      <c r="L213" s="74" t="s">
        <v>51</v>
      </c>
      <c r="M213" s="71">
        <f t="shared" si="17"/>
        <v>136.51</v>
      </c>
      <c r="N213" s="72">
        <v>13.85</v>
      </c>
      <c r="O213" s="74" t="s">
        <v>51</v>
      </c>
      <c r="P213" s="71">
        <f t="shared" si="16"/>
        <v>13.85</v>
      </c>
    </row>
    <row r="214" spans="2:16">
      <c r="B214" s="95">
        <v>70</v>
      </c>
      <c r="C214" s="96" t="s">
        <v>52</v>
      </c>
      <c r="D214" s="70">
        <f t="shared" si="18"/>
        <v>294.11764705882354</v>
      </c>
      <c r="E214" s="97">
        <v>18.62</v>
      </c>
      <c r="F214" s="98">
        <v>4.7369999999999999E-3</v>
      </c>
      <c r="G214" s="94">
        <f t="shared" si="21"/>
        <v>18.624737</v>
      </c>
      <c r="H214" s="72">
        <v>4.13</v>
      </c>
      <c r="I214" s="74" t="s">
        <v>5</v>
      </c>
      <c r="J214" s="75">
        <f t="shared" si="20"/>
        <v>4130</v>
      </c>
      <c r="K214" s="72">
        <v>150.03</v>
      </c>
      <c r="L214" s="74" t="s">
        <v>51</v>
      </c>
      <c r="M214" s="71">
        <f t="shared" si="17"/>
        <v>150.03</v>
      </c>
      <c r="N214" s="72">
        <v>15.26</v>
      </c>
      <c r="O214" s="74" t="s">
        <v>51</v>
      </c>
      <c r="P214" s="71">
        <f t="shared" si="16"/>
        <v>15.26</v>
      </c>
    </row>
    <row r="215" spans="2:16">
      <c r="B215" s="95">
        <v>80</v>
      </c>
      <c r="C215" s="96" t="s">
        <v>52</v>
      </c>
      <c r="D215" s="70">
        <f t="shared" si="18"/>
        <v>336.1344537815126</v>
      </c>
      <c r="E215" s="97">
        <v>17.48</v>
      </c>
      <c r="F215" s="98">
        <v>4.1970000000000002E-3</v>
      </c>
      <c r="G215" s="94">
        <f t="shared" si="21"/>
        <v>17.484197000000002</v>
      </c>
      <c r="H215" s="72">
        <v>5.0599999999999996</v>
      </c>
      <c r="I215" s="74" t="s">
        <v>5</v>
      </c>
      <c r="J215" s="75">
        <f t="shared" si="20"/>
        <v>5060</v>
      </c>
      <c r="K215" s="72">
        <v>199.01</v>
      </c>
      <c r="L215" s="74" t="s">
        <v>51</v>
      </c>
      <c r="M215" s="71">
        <f t="shared" si="17"/>
        <v>199.01</v>
      </c>
      <c r="N215" s="72">
        <v>18.18</v>
      </c>
      <c r="O215" s="74" t="s">
        <v>51</v>
      </c>
      <c r="P215" s="71">
        <f t="shared" si="16"/>
        <v>18.18</v>
      </c>
    </row>
    <row r="216" spans="2:16">
      <c r="B216" s="95">
        <v>90</v>
      </c>
      <c r="C216" s="96" t="s">
        <v>52</v>
      </c>
      <c r="D216" s="70">
        <f t="shared" si="18"/>
        <v>378.15126050420167</v>
      </c>
      <c r="E216" s="97">
        <v>16.59</v>
      </c>
      <c r="F216" s="98">
        <v>3.7720000000000002E-3</v>
      </c>
      <c r="G216" s="94">
        <f t="shared" si="21"/>
        <v>16.593772000000001</v>
      </c>
      <c r="H216" s="72">
        <v>6.03</v>
      </c>
      <c r="I216" s="74" t="s">
        <v>5</v>
      </c>
      <c r="J216" s="75">
        <f t="shared" si="20"/>
        <v>6030</v>
      </c>
      <c r="K216" s="72">
        <v>242.46</v>
      </c>
      <c r="L216" s="74" t="s">
        <v>51</v>
      </c>
      <c r="M216" s="71">
        <f t="shared" si="17"/>
        <v>242.46</v>
      </c>
      <c r="N216" s="72">
        <v>21.21</v>
      </c>
      <c r="O216" s="74" t="s">
        <v>51</v>
      </c>
      <c r="P216" s="71">
        <f t="shared" si="16"/>
        <v>21.21</v>
      </c>
    </row>
    <row r="217" spans="2:16">
      <c r="B217" s="95">
        <v>100</v>
      </c>
      <c r="C217" s="96" t="s">
        <v>52</v>
      </c>
      <c r="D217" s="70">
        <f t="shared" si="18"/>
        <v>420.16806722689074</v>
      </c>
      <c r="E217" s="97">
        <v>15.87</v>
      </c>
      <c r="F217" s="98">
        <v>3.4280000000000001E-3</v>
      </c>
      <c r="G217" s="94">
        <f t="shared" si="21"/>
        <v>15.873427999999999</v>
      </c>
      <c r="H217" s="72">
        <v>7.06</v>
      </c>
      <c r="I217" s="74" t="s">
        <v>5</v>
      </c>
      <c r="J217" s="75">
        <f t="shared" si="20"/>
        <v>7060</v>
      </c>
      <c r="K217" s="72">
        <v>282.7</v>
      </c>
      <c r="L217" s="74" t="s">
        <v>51</v>
      </c>
      <c r="M217" s="71">
        <f t="shared" si="17"/>
        <v>282.7</v>
      </c>
      <c r="N217" s="72">
        <v>24.31</v>
      </c>
      <c r="O217" s="74" t="s">
        <v>51</v>
      </c>
      <c r="P217" s="71">
        <f t="shared" si="16"/>
        <v>24.31</v>
      </c>
    </row>
    <row r="218" spans="2:16">
      <c r="B218" s="95">
        <v>110</v>
      </c>
      <c r="C218" s="96" t="s">
        <v>52</v>
      </c>
      <c r="D218" s="70">
        <f t="shared" si="18"/>
        <v>462.18487394957981</v>
      </c>
      <c r="E218" s="97">
        <v>15.28</v>
      </c>
      <c r="F218" s="98">
        <v>3.1440000000000001E-3</v>
      </c>
      <c r="G218" s="94">
        <f t="shared" si="21"/>
        <v>15.283144</v>
      </c>
      <c r="H218" s="72">
        <v>8.1300000000000008</v>
      </c>
      <c r="I218" s="74" t="s">
        <v>5</v>
      </c>
      <c r="J218" s="75">
        <f t="shared" si="20"/>
        <v>8130.0000000000009</v>
      </c>
      <c r="K218" s="72">
        <v>320.72000000000003</v>
      </c>
      <c r="L218" s="74" t="s">
        <v>51</v>
      </c>
      <c r="M218" s="71">
        <f t="shared" si="17"/>
        <v>320.72000000000003</v>
      </c>
      <c r="N218" s="72">
        <v>27.48</v>
      </c>
      <c r="O218" s="74" t="s">
        <v>51</v>
      </c>
      <c r="P218" s="71">
        <f t="shared" ref="P218:P228" si="22">N218</f>
        <v>27.48</v>
      </c>
    </row>
    <row r="219" spans="2:16">
      <c r="B219" s="95">
        <v>120</v>
      </c>
      <c r="C219" s="96" t="s">
        <v>52</v>
      </c>
      <c r="D219" s="70">
        <f t="shared" si="18"/>
        <v>504.20168067226894</v>
      </c>
      <c r="E219" s="97">
        <v>14.79</v>
      </c>
      <c r="F219" s="98">
        <v>2.9039999999999999E-3</v>
      </c>
      <c r="G219" s="94">
        <f t="shared" si="21"/>
        <v>14.792903999999998</v>
      </c>
      <c r="H219" s="72">
        <v>9.24</v>
      </c>
      <c r="I219" s="74" t="s">
        <v>5</v>
      </c>
      <c r="J219" s="75">
        <f t="shared" si="20"/>
        <v>9240</v>
      </c>
      <c r="K219" s="72">
        <v>357.04</v>
      </c>
      <c r="L219" s="74" t="s">
        <v>51</v>
      </c>
      <c r="M219" s="71">
        <f t="shared" si="17"/>
        <v>357.04</v>
      </c>
      <c r="N219" s="72">
        <v>30.7</v>
      </c>
      <c r="O219" s="74" t="s">
        <v>51</v>
      </c>
      <c r="P219" s="71">
        <f t="shared" si="22"/>
        <v>30.7</v>
      </c>
    </row>
    <row r="220" spans="2:16">
      <c r="B220" s="95">
        <v>130</v>
      </c>
      <c r="C220" s="96" t="s">
        <v>52</v>
      </c>
      <c r="D220" s="70">
        <f t="shared" si="18"/>
        <v>546.21848739495795</v>
      </c>
      <c r="E220" s="97">
        <v>14.38</v>
      </c>
      <c r="F220" s="98">
        <v>2.7000000000000001E-3</v>
      </c>
      <c r="G220" s="94">
        <f t="shared" si="21"/>
        <v>14.382700000000002</v>
      </c>
      <c r="H220" s="72">
        <v>10.38</v>
      </c>
      <c r="I220" s="74" t="s">
        <v>5</v>
      </c>
      <c r="J220" s="75">
        <f t="shared" si="20"/>
        <v>10380</v>
      </c>
      <c r="K220" s="72">
        <v>391.96</v>
      </c>
      <c r="L220" s="74" t="s">
        <v>51</v>
      </c>
      <c r="M220" s="71">
        <f t="shared" si="17"/>
        <v>391.96</v>
      </c>
      <c r="N220" s="72">
        <v>33.96</v>
      </c>
      <c r="O220" s="74" t="s">
        <v>51</v>
      </c>
      <c r="P220" s="71">
        <f t="shared" si="22"/>
        <v>33.96</v>
      </c>
    </row>
    <row r="221" spans="2:16">
      <c r="B221" s="95">
        <v>140</v>
      </c>
      <c r="C221" s="96" t="s">
        <v>52</v>
      </c>
      <c r="D221" s="70">
        <f t="shared" si="18"/>
        <v>588.23529411764707</v>
      </c>
      <c r="E221" s="97">
        <v>14.03</v>
      </c>
      <c r="F221" s="98">
        <v>2.5240000000000002E-3</v>
      </c>
      <c r="G221" s="94">
        <f t="shared" si="21"/>
        <v>14.032523999999999</v>
      </c>
      <c r="H221" s="72">
        <v>11.56</v>
      </c>
      <c r="I221" s="74" t="s">
        <v>5</v>
      </c>
      <c r="J221" s="75">
        <f t="shared" si="20"/>
        <v>11560</v>
      </c>
      <c r="K221" s="72">
        <v>425.68</v>
      </c>
      <c r="L221" s="74" t="s">
        <v>51</v>
      </c>
      <c r="M221" s="71">
        <f t="shared" si="17"/>
        <v>425.68</v>
      </c>
      <c r="N221" s="72">
        <v>37.24</v>
      </c>
      <c r="O221" s="74" t="s">
        <v>51</v>
      </c>
      <c r="P221" s="71">
        <f t="shared" si="22"/>
        <v>37.24</v>
      </c>
    </row>
    <row r="222" spans="2:16">
      <c r="B222" s="95">
        <v>150</v>
      </c>
      <c r="C222" s="96" t="s">
        <v>52</v>
      </c>
      <c r="D222" s="70">
        <f t="shared" si="18"/>
        <v>630.25210084033608</v>
      </c>
      <c r="E222" s="97">
        <v>13.73</v>
      </c>
      <c r="F222" s="98">
        <v>2.3700000000000001E-3</v>
      </c>
      <c r="G222" s="94">
        <f t="shared" si="21"/>
        <v>13.732370000000001</v>
      </c>
      <c r="H222" s="72">
        <v>12.76</v>
      </c>
      <c r="I222" s="74" t="s">
        <v>5</v>
      </c>
      <c r="J222" s="75">
        <f t="shared" si="20"/>
        <v>12760</v>
      </c>
      <c r="K222" s="72">
        <v>458.34</v>
      </c>
      <c r="L222" s="74" t="s">
        <v>51</v>
      </c>
      <c r="M222" s="71">
        <f t="shared" si="17"/>
        <v>458.34</v>
      </c>
      <c r="N222" s="72">
        <v>40.53</v>
      </c>
      <c r="O222" s="74" t="s">
        <v>51</v>
      </c>
      <c r="P222" s="71">
        <f t="shared" si="22"/>
        <v>40.53</v>
      </c>
    </row>
    <row r="223" spans="2:16">
      <c r="B223" s="95">
        <v>160</v>
      </c>
      <c r="C223" s="96" t="s">
        <v>52</v>
      </c>
      <c r="D223" s="70">
        <f t="shared" si="18"/>
        <v>672.26890756302521</v>
      </c>
      <c r="E223" s="97">
        <v>13.47</v>
      </c>
      <c r="F223" s="98">
        <v>2.235E-3</v>
      </c>
      <c r="G223" s="94">
        <f t="shared" si="21"/>
        <v>13.472235000000001</v>
      </c>
      <c r="H223" s="72">
        <v>13.98</v>
      </c>
      <c r="I223" s="74" t="s">
        <v>5</v>
      </c>
      <c r="J223" s="75">
        <f t="shared" si="20"/>
        <v>13980</v>
      </c>
      <c r="K223" s="72">
        <v>490.05</v>
      </c>
      <c r="L223" s="74" t="s">
        <v>51</v>
      </c>
      <c r="M223" s="71">
        <f t="shared" si="17"/>
        <v>490.05</v>
      </c>
      <c r="N223" s="72">
        <v>43.84</v>
      </c>
      <c r="O223" s="74" t="s">
        <v>51</v>
      </c>
      <c r="P223" s="71">
        <f t="shared" si="22"/>
        <v>43.84</v>
      </c>
    </row>
    <row r="224" spans="2:16">
      <c r="B224" s="95">
        <v>170</v>
      </c>
      <c r="C224" s="96" t="s">
        <v>52</v>
      </c>
      <c r="D224" s="70">
        <f t="shared" si="18"/>
        <v>714.28571428571433</v>
      </c>
      <c r="E224" s="97">
        <v>13.25</v>
      </c>
      <c r="F224" s="98">
        <v>2.1150000000000001E-3</v>
      </c>
      <c r="G224" s="94">
        <f t="shared" si="21"/>
        <v>13.252115</v>
      </c>
      <c r="H224" s="72">
        <v>15.23</v>
      </c>
      <c r="I224" s="74" t="s">
        <v>5</v>
      </c>
      <c r="J224" s="75">
        <f t="shared" si="20"/>
        <v>15230</v>
      </c>
      <c r="K224" s="72">
        <v>520.87</v>
      </c>
      <c r="L224" s="74" t="s">
        <v>51</v>
      </c>
      <c r="M224" s="71">
        <f t="shared" si="17"/>
        <v>520.87</v>
      </c>
      <c r="N224" s="72">
        <v>47.15</v>
      </c>
      <c r="O224" s="74" t="s">
        <v>51</v>
      </c>
      <c r="P224" s="71">
        <f t="shared" si="22"/>
        <v>47.15</v>
      </c>
    </row>
    <row r="225" spans="1:16">
      <c r="B225" s="95">
        <v>180</v>
      </c>
      <c r="C225" s="96" t="s">
        <v>52</v>
      </c>
      <c r="D225" s="70">
        <f t="shared" si="18"/>
        <v>756.30252100840335</v>
      </c>
      <c r="E225" s="97">
        <v>13.05</v>
      </c>
      <c r="F225" s="98">
        <v>2.0070000000000001E-3</v>
      </c>
      <c r="G225" s="94">
        <f t="shared" si="21"/>
        <v>13.052007000000001</v>
      </c>
      <c r="H225" s="72">
        <v>16.5</v>
      </c>
      <c r="I225" s="74" t="s">
        <v>5</v>
      </c>
      <c r="J225" s="75">
        <f t="shared" si="20"/>
        <v>16500</v>
      </c>
      <c r="K225" s="72">
        <v>550.88</v>
      </c>
      <c r="L225" s="74" t="s">
        <v>51</v>
      </c>
      <c r="M225" s="71">
        <f t="shared" si="17"/>
        <v>550.88</v>
      </c>
      <c r="N225" s="72">
        <v>50.46</v>
      </c>
      <c r="O225" s="74" t="s">
        <v>51</v>
      </c>
      <c r="P225" s="71">
        <f t="shared" si="22"/>
        <v>50.46</v>
      </c>
    </row>
    <row r="226" spans="1:16">
      <c r="B226" s="95">
        <v>200</v>
      </c>
      <c r="C226" s="96" t="s">
        <v>52</v>
      </c>
      <c r="D226" s="70">
        <f t="shared" si="18"/>
        <v>840.33613445378148</v>
      </c>
      <c r="E226" s="97">
        <v>12.73</v>
      </c>
      <c r="F226" s="98">
        <v>1.823E-3</v>
      </c>
      <c r="G226" s="94">
        <f t="shared" si="21"/>
        <v>12.731823</v>
      </c>
      <c r="H226" s="72">
        <v>19.079999999999998</v>
      </c>
      <c r="I226" s="74" t="s">
        <v>5</v>
      </c>
      <c r="J226" s="75">
        <f t="shared" si="20"/>
        <v>19080</v>
      </c>
      <c r="K226" s="72">
        <v>661.27</v>
      </c>
      <c r="L226" s="74" t="s">
        <v>51</v>
      </c>
      <c r="M226" s="71">
        <f t="shared" si="17"/>
        <v>661.27</v>
      </c>
      <c r="N226" s="72">
        <v>57.06</v>
      </c>
      <c r="O226" s="74" t="s">
        <v>51</v>
      </c>
      <c r="P226" s="71">
        <f t="shared" si="22"/>
        <v>57.06</v>
      </c>
    </row>
    <row r="227" spans="1:16">
      <c r="B227" s="95">
        <v>225</v>
      </c>
      <c r="C227" s="96" t="s">
        <v>52</v>
      </c>
      <c r="D227" s="70">
        <f t="shared" si="18"/>
        <v>945.37815126050418</v>
      </c>
      <c r="E227" s="97">
        <v>12.43</v>
      </c>
      <c r="F227" s="98">
        <v>1.637E-3</v>
      </c>
      <c r="G227" s="94">
        <f t="shared" si="21"/>
        <v>12.431637</v>
      </c>
      <c r="H227" s="72">
        <v>22.39</v>
      </c>
      <c r="I227" s="74" t="s">
        <v>5</v>
      </c>
      <c r="J227" s="75">
        <f t="shared" si="20"/>
        <v>22390</v>
      </c>
      <c r="K227" s="72">
        <v>810.49</v>
      </c>
      <c r="L227" s="74" t="s">
        <v>51</v>
      </c>
      <c r="M227" s="71">
        <f t="shared" si="17"/>
        <v>810.49</v>
      </c>
      <c r="N227" s="72">
        <v>65.239999999999995</v>
      </c>
      <c r="O227" s="74" t="s">
        <v>51</v>
      </c>
      <c r="P227" s="71">
        <f t="shared" si="22"/>
        <v>65.239999999999995</v>
      </c>
    </row>
    <row r="228" spans="1:16">
      <c r="A228" s="4">
        <v>228</v>
      </c>
      <c r="B228" s="95">
        <v>238</v>
      </c>
      <c r="C228" s="96" t="s">
        <v>52</v>
      </c>
      <c r="D228" s="70">
        <f t="shared" si="18"/>
        <v>1000</v>
      </c>
      <c r="E228" s="97">
        <v>12.31</v>
      </c>
      <c r="F228" s="98">
        <v>1.555E-3</v>
      </c>
      <c r="G228" s="94">
        <f t="shared" si="21"/>
        <v>12.311555</v>
      </c>
      <c r="H228" s="72">
        <v>24.15</v>
      </c>
      <c r="I228" s="74" t="s">
        <v>5</v>
      </c>
      <c r="J228" s="75">
        <f t="shared" si="20"/>
        <v>24150</v>
      </c>
      <c r="K228" s="72">
        <v>847.55</v>
      </c>
      <c r="L228" s="74" t="s">
        <v>51</v>
      </c>
      <c r="M228" s="71">
        <f t="shared" ref="M228" si="23">K228</f>
        <v>847.55</v>
      </c>
      <c r="N228" s="72">
        <v>69.45</v>
      </c>
      <c r="O228" s="74" t="s">
        <v>51</v>
      </c>
      <c r="P228" s="71">
        <f t="shared" si="22"/>
        <v>69.45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E10FC-EA34-4D57-8794-5CC9A533F023}">
  <dimension ref="A1:Y228"/>
  <sheetViews>
    <sheetView tabSelected="1" zoomScale="70" zoomScaleNormal="70" workbookViewId="0">
      <selection activeCell="C8" sqref="C8"/>
    </sheetView>
  </sheetViews>
  <sheetFormatPr defaultColWidth="9" defaultRowHeight="12"/>
  <cols>
    <col min="1" max="1" width="4.36328125" style="1" customWidth="1"/>
    <col min="2" max="2" width="9.90625" style="1" customWidth="1"/>
    <col min="3" max="3" width="8.6328125" style="1" customWidth="1"/>
    <col min="4" max="4" width="7.7265625" style="1" customWidth="1"/>
    <col min="5" max="6" width="8.90625" style="1" bestFit="1" customWidth="1"/>
    <col min="7" max="7" width="8.90625" style="1" customWidth="1"/>
    <col min="8" max="8" width="6.08984375" style="1" customWidth="1"/>
    <col min="9" max="9" width="5.36328125" style="1" customWidth="1"/>
    <col min="10" max="10" width="7.90625" style="1" customWidth="1"/>
    <col min="11" max="11" width="9.90625" style="1" customWidth="1"/>
    <col min="12" max="12" width="3.7265625" style="1" customWidth="1"/>
    <col min="13" max="13" width="7.453125" style="1" customWidth="1"/>
    <col min="14" max="14" width="6.36328125" style="1" customWidth="1"/>
    <col min="15" max="15" width="3.90625" style="1" customWidth="1"/>
    <col min="16" max="16" width="6.7265625" style="1" customWidth="1"/>
    <col min="17" max="17" width="3.08984375" style="1" customWidth="1"/>
    <col min="18" max="18" width="8" style="5" customWidth="1"/>
    <col min="19" max="19" width="9.6328125" style="55" customWidth="1"/>
    <col min="20" max="20" width="9" style="1"/>
    <col min="21" max="21" width="9.7265625" style="1" customWidth="1"/>
    <col min="22" max="22" width="8.90625" style="1" bestFit="1" customWidth="1"/>
    <col min="23" max="23" width="7.26953125" style="1" customWidth="1"/>
    <col min="24" max="24" width="9.08984375" style="1" customWidth="1"/>
    <col min="25" max="25" width="5.63281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03"/>
      <c r="T1" s="25"/>
      <c r="U1" s="25"/>
      <c r="V1" s="25"/>
      <c r="W1" s="25"/>
      <c r="X1" s="25"/>
      <c r="Y1" s="25"/>
    </row>
    <row r="2" spans="1:25" ht="19">
      <c r="A2" s="1">
        <v>2</v>
      </c>
      <c r="B2" s="6" t="s">
        <v>6</v>
      </c>
      <c r="F2" s="7"/>
      <c r="G2" s="7"/>
      <c r="L2" s="5" t="s">
        <v>55</v>
      </c>
      <c r="M2" s="8"/>
      <c r="N2" s="9" t="s">
        <v>7</v>
      </c>
      <c r="R2" s="46"/>
      <c r="S2" s="110"/>
      <c r="T2" s="25"/>
      <c r="U2" s="46"/>
      <c r="V2" s="111"/>
      <c r="W2" s="25"/>
      <c r="X2" s="25"/>
      <c r="Y2" s="25"/>
    </row>
    <row r="3" spans="1:25">
      <c r="A3" s="4">
        <v>3</v>
      </c>
      <c r="B3" s="12" t="s">
        <v>8</v>
      </c>
      <c r="C3" s="13" t="s">
        <v>9</v>
      </c>
      <c r="E3" s="12" t="s">
        <v>63</v>
      </c>
      <c r="F3" s="115"/>
      <c r="G3" s="14" t="s">
        <v>10</v>
      </c>
      <c r="H3" s="14"/>
      <c r="I3" s="14"/>
      <c r="K3" s="15"/>
      <c r="L3" s="5" t="s">
        <v>56</v>
      </c>
      <c r="M3" s="16"/>
      <c r="N3" s="9" t="s">
        <v>57</v>
      </c>
      <c r="O3" s="9"/>
      <c r="R3" s="25"/>
      <c r="S3" s="25"/>
      <c r="T3" s="25"/>
      <c r="U3" s="46"/>
      <c r="V3" s="104"/>
      <c r="W3" s="105"/>
      <c r="X3" s="25"/>
      <c r="Y3" s="25"/>
    </row>
    <row r="4" spans="1:25">
      <c r="A4" s="4">
        <v>4</v>
      </c>
      <c r="B4" s="12" t="s">
        <v>58</v>
      </c>
      <c r="C4" s="20">
        <v>92</v>
      </c>
      <c r="D4" s="21"/>
      <c r="F4" s="14" t="s">
        <v>4</v>
      </c>
      <c r="G4" s="14" t="s">
        <v>4</v>
      </c>
      <c r="H4" s="14" t="s">
        <v>11</v>
      </c>
      <c r="I4" s="14" t="s">
        <v>1</v>
      </c>
      <c r="J4" s="9"/>
      <c r="K4" s="22" t="s">
        <v>12</v>
      </c>
      <c r="L4" s="9"/>
      <c r="M4" s="9"/>
      <c r="N4" s="9"/>
      <c r="O4" s="9"/>
      <c r="R4" s="46"/>
      <c r="S4" s="23"/>
      <c r="T4" s="25"/>
      <c r="U4" s="25"/>
      <c r="V4" s="112"/>
      <c r="W4" s="25"/>
      <c r="X4" s="25"/>
      <c r="Y4" s="25"/>
    </row>
    <row r="5" spans="1:25">
      <c r="A5" s="1">
        <v>5</v>
      </c>
      <c r="B5" s="12" t="s">
        <v>13</v>
      </c>
      <c r="C5" s="20">
        <v>238</v>
      </c>
      <c r="D5" s="21" t="s">
        <v>14</v>
      </c>
      <c r="F5" s="14" t="s">
        <v>0</v>
      </c>
      <c r="G5" s="14" t="s">
        <v>15</v>
      </c>
      <c r="H5" s="14" t="s">
        <v>16</v>
      </c>
      <c r="I5" s="14" t="s">
        <v>16</v>
      </c>
      <c r="J5" s="24" t="s">
        <v>17</v>
      </c>
      <c r="K5" s="5" t="s">
        <v>18</v>
      </c>
      <c r="L5" s="14"/>
      <c r="M5" s="14"/>
      <c r="N5" s="9"/>
      <c r="O5" s="15" t="s">
        <v>62</v>
      </c>
      <c r="P5" s="1" t="str">
        <f ca="1">RIGHT(CELL("filename",A1),LEN(CELL("filename",A1))-FIND("]",CELL("filename",A1)))</f>
        <v>srim238U_BaFe2(As,P)2</v>
      </c>
      <c r="R5" s="46"/>
      <c r="S5" s="23"/>
      <c r="T5" s="106"/>
      <c r="U5" s="103"/>
      <c r="V5" s="85"/>
      <c r="W5" s="25"/>
      <c r="X5" s="25"/>
      <c r="Y5" s="25"/>
    </row>
    <row r="6" spans="1:25">
      <c r="A6" s="4">
        <v>6</v>
      </c>
      <c r="B6" s="12" t="s">
        <v>19</v>
      </c>
      <c r="C6" s="26" t="s">
        <v>75</v>
      </c>
      <c r="D6" s="21" t="s">
        <v>20</v>
      </c>
      <c r="F6" s="27" t="s">
        <v>69</v>
      </c>
      <c r="G6" s="28">
        <v>56</v>
      </c>
      <c r="H6" s="28">
        <v>20</v>
      </c>
      <c r="I6" s="29">
        <v>36.869999999999997</v>
      </c>
      <c r="J6" s="4">
        <v>1</v>
      </c>
      <c r="K6" s="30">
        <v>62.698</v>
      </c>
      <c r="L6" s="22" t="s">
        <v>59</v>
      </c>
      <c r="M6" s="9"/>
      <c r="N6" s="9"/>
      <c r="O6" s="15" t="s">
        <v>61</v>
      </c>
      <c r="P6" s="113" t="s">
        <v>73</v>
      </c>
      <c r="R6" s="46"/>
      <c r="S6" s="23"/>
      <c r="T6" s="58"/>
      <c r="U6" s="103"/>
      <c r="V6" s="85"/>
      <c r="W6" s="25"/>
      <c r="X6" s="25"/>
      <c r="Y6" s="25"/>
    </row>
    <row r="7" spans="1:25">
      <c r="A7" s="1">
        <v>7</v>
      </c>
      <c r="B7" s="31"/>
      <c r="C7" s="26" t="s">
        <v>88</v>
      </c>
      <c r="F7" s="32" t="s">
        <v>71</v>
      </c>
      <c r="G7" s="33">
        <v>26</v>
      </c>
      <c r="H7" s="33">
        <v>40</v>
      </c>
      <c r="I7" s="34">
        <v>29.99</v>
      </c>
      <c r="J7" s="4">
        <v>2</v>
      </c>
      <c r="K7" s="35">
        <v>626.98</v>
      </c>
      <c r="L7" s="22" t="s">
        <v>60</v>
      </c>
      <c r="M7" s="9"/>
      <c r="N7" s="9"/>
      <c r="O7" s="9"/>
      <c r="R7" s="46"/>
      <c r="S7" s="23"/>
      <c r="T7" s="25"/>
      <c r="U7" s="103"/>
      <c r="V7" s="85"/>
      <c r="W7" s="25"/>
      <c r="X7" s="36"/>
      <c r="Y7" s="25"/>
    </row>
    <row r="8" spans="1:25">
      <c r="A8" s="1">
        <v>8</v>
      </c>
      <c r="B8" s="12" t="s">
        <v>21</v>
      </c>
      <c r="C8" s="37">
        <v>6.27</v>
      </c>
      <c r="D8" s="38" t="s">
        <v>2</v>
      </c>
      <c r="F8" s="32" t="s">
        <v>72</v>
      </c>
      <c r="G8" s="33">
        <v>33</v>
      </c>
      <c r="H8" s="33">
        <v>28</v>
      </c>
      <c r="I8" s="34">
        <v>28.16</v>
      </c>
      <c r="J8" s="4">
        <v>3</v>
      </c>
      <c r="K8" s="35">
        <v>626.98</v>
      </c>
      <c r="L8" s="22" t="s">
        <v>22</v>
      </c>
      <c r="M8" s="9"/>
      <c r="N8" s="9"/>
      <c r="O8" s="9"/>
      <c r="R8" s="46"/>
      <c r="S8" s="23"/>
      <c r="T8" s="25"/>
      <c r="U8" s="103"/>
      <c r="V8" s="86"/>
      <c r="W8" s="25"/>
      <c r="X8" s="40"/>
      <c r="Y8" s="107"/>
    </row>
    <row r="9" spans="1:25">
      <c r="A9" s="1">
        <v>9</v>
      </c>
      <c r="B9" s="31"/>
      <c r="C9" s="37">
        <v>5.0681999999999997E+22</v>
      </c>
      <c r="D9" s="21" t="s">
        <v>3</v>
      </c>
      <c r="F9" s="32" t="s">
        <v>76</v>
      </c>
      <c r="G9" s="33">
        <v>15</v>
      </c>
      <c r="H9" s="33">
        <v>12</v>
      </c>
      <c r="I9" s="34">
        <v>4.99</v>
      </c>
      <c r="J9" s="4">
        <v>4</v>
      </c>
      <c r="K9" s="35">
        <v>1</v>
      </c>
      <c r="L9" s="22" t="s">
        <v>23</v>
      </c>
      <c r="M9" s="9"/>
      <c r="N9" s="9"/>
      <c r="O9" s="9"/>
      <c r="R9" s="46"/>
      <c r="S9" s="41"/>
      <c r="T9" s="108"/>
      <c r="U9" s="103"/>
      <c r="V9" s="86"/>
      <c r="W9" s="25"/>
      <c r="X9" s="40"/>
      <c r="Y9" s="107"/>
    </row>
    <row r="10" spans="1:25">
      <c r="A10" s="1">
        <v>10</v>
      </c>
      <c r="B10" s="12" t="s">
        <v>24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25</v>
      </c>
      <c r="M10" s="9"/>
      <c r="N10" s="9"/>
      <c r="O10" s="9"/>
      <c r="R10" s="46"/>
      <c r="S10" s="41"/>
      <c r="T10" s="58"/>
      <c r="U10" s="103"/>
      <c r="V10" s="86"/>
      <c r="W10" s="25"/>
      <c r="X10" s="40"/>
      <c r="Y10" s="107"/>
    </row>
    <row r="11" spans="1:25">
      <c r="A11" s="1">
        <v>11</v>
      </c>
      <c r="C11" s="43" t="s">
        <v>26</v>
      </c>
      <c r="D11" s="7" t="s">
        <v>27</v>
      </c>
      <c r="F11" s="32"/>
      <c r="G11" s="33"/>
      <c r="H11" s="33"/>
      <c r="I11" s="34"/>
      <c r="J11" s="4">
        <v>6</v>
      </c>
      <c r="K11" s="35">
        <v>1000</v>
      </c>
      <c r="L11" s="22" t="s">
        <v>28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29</v>
      </c>
      <c r="C12" s="44">
        <v>20</v>
      </c>
      <c r="D12" s="45">
        <f>$C$5/100</f>
        <v>2.38</v>
      </c>
      <c r="E12" s="21" t="s">
        <v>54</v>
      </c>
      <c r="F12" s="32"/>
      <c r="G12" s="33"/>
      <c r="H12" s="33"/>
      <c r="I12" s="34"/>
      <c r="J12" s="4">
        <v>7</v>
      </c>
      <c r="K12" s="35">
        <v>123.71</v>
      </c>
      <c r="L12" s="22" t="s">
        <v>30</v>
      </c>
      <c r="M12" s="9"/>
      <c r="R12" s="46"/>
      <c r="S12" s="47"/>
      <c r="T12" s="25"/>
      <c r="U12" s="25"/>
      <c r="V12" s="81"/>
      <c r="W12" s="81"/>
      <c r="X12" s="81"/>
      <c r="Y12" s="25"/>
    </row>
    <row r="13" spans="1:25">
      <c r="A13" s="1">
        <v>13</v>
      </c>
      <c r="B13" s="5" t="s">
        <v>31</v>
      </c>
      <c r="C13" s="48">
        <v>228</v>
      </c>
      <c r="D13" s="45">
        <f>$C$5*1000000</f>
        <v>238000000</v>
      </c>
      <c r="E13" s="21" t="s">
        <v>53</v>
      </c>
      <c r="F13" s="49"/>
      <c r="G13" s="50"/>
      <c r="H13" s="50"/>
      <c r="I13" s="51"/>
      <c r="J13" s="4">
        <v>8</v>
      </c>
      <c r="K13" s="52">
        <v>3.5359000000000002E-2</v>
      </c>
      <c r="L13" s="22" t="s">
        <v>32</v>
      </c>
      <c r="R13" s="46"/>
      <c r="S13" s="47"/>
      <c r="T13" s="25"/>
      <c r="U13" s="46"/>
      <c r="V13" s="81"/>
      <c r="W13" s="81"/>
      <c r="X13" s="39"/>
      <c r="Y13" s="25"/>
    </row>
    <row r="14" spans="1:25" ht="13">
      <c r="A14" s="1">
        <v>14</v>
      </c>
      <c r="B14" s="5" t="s">
        <v>64</v>
      </c>
      <c r="C14" s="78"/>
      <c r="D14" s="21" t="s">
        <v>65</v>
      </c>
      <c r="E14" s="25"/>
      <c r="F14" s="25"/>
      <c r="G14" s="25"/>
      <c r="H14" s="80">
        <f>SUM(H6:H13)</f>
        <v>100</v>
      </c>
      <c r="I14" s="80">
        <f>SUM(I6:I13)</f>
        <v>100.00999999999999</v>
      </c>
      <c r="J14" s="4">
        <v>0</v>
      </c>
      <c r="K14" s="53" t="s">
        <v>33</v>
      </c>
      <c r="L14" s="54"/>
      <c r="N14" s="43"/>
      <c r="O14" s="43"/>
      <c r="P14" s="43"/>
      <c r="R14" s="46"/>
      <c r="S14" s="47"/>
      <c r="T14" s="25"/>
      <c r="U14" s="46"/>
      <c r="V14" s="83"/>
      <c r="W14" s="83"/>
      <c r="X14" s="109"/>
      <c r="Y14" s="25"/>
    </row>
    <row r="15" spans="1:25" ht="13">
      <c r="A15" s="1">
        <v>15</v>
      </c>
      <c r="B15" s="5" t="s">
        <v>66</v>
      </c>
      <c r="C15" s="79"/>
      <c r="D15" s="77" t="s">
        <v>67</v>
      </c>
      <c r="E15" s="87"/>
      <c r="F15" s="87"/>
      <c r="G15" s="87"/>
      <c r="H15" s="58"/>
      <c r="I15" s="58"/>
      <c r="J15" s="88"/>
      <c r="K15" s="59"/>
      <c r="L15" s="60"/>
      <c r="M15" s="88"/>
      <c r="N15" s="21"/>
      <c r="O15" s="21"/>
      <c r="P15" s="88"/>
      <c r="R15" s="46"/>
      <c r="S15" s="47"/>
      <c r="T15" s="25"/>
      <c r="U15" s="25"/>
      <c r="V15" s="84"/>
      <c r="W15" s="84"/>
      <c r="X15" s="40"/>
      <c r="Y15" s="25"/>
    </row>
    <row r="16" spans="1:25">
      <c r="A16" s="1">
        <v>16</v>
      </c>
      <c r="B16" s="21"/>
      <c r="C16" s="56"/>
      <c r="D16" s="57"/>
      <c r="F16" s="61" t="s">
        <v>34</v>
      </c>
      <c r="G16" s="87"/>
      <c r="H16" s="62"/>
      <c r="I16" s="58"/>
      <c r="J16" s="89"/>
      <c r="K16" s="59"/>
      <c r="L16" s="60"/>
      <c r="M16" s="21"/>
      <c r="N16" s="21"/>
      <c r="O16" s="21"/>
      <c r="P16" s="21"/>
      <c r="R16" s="46"/>
      <c r="S16" s="47"/>
      <c r="T16" s="25"/>
      <c r="U16" s="25"/>
      <c r="V16" s="84"/>
      <c r="W16" s="84"/>
      <c r="X16" s="40"/>
      <c r="Y16" s="25"/>
    </row>
    <row r="17" spans="1:16">
      <c r="A17" s="1">
        <v>17</v>
      </c>
      <c r="B17" s="63" t="s">
        <v>35</v>
      </c>
      <c r="C17" s="11"/>
      <c r="D17" s="10"/>
      <c r="E17" s="63" t="s">
        <v>36</v>
      </c>
      <c r="F17" s="64" t="s">
        <v>37</v>
      </c>
      <c r="G17" s="65" t="s">
        <v>38</v>
      </c>
      <c r="H17" s="63" t="s">
        <v>39</v>
      </c>
      <c r="I17" s="11"/>
      <c r="J17" s="10"/>
      <c r="K17" s="63" t="s">
        <v>40</v>
      </c>
      <c r="L17" s="66"/>
      <c r="M17" s="67"/>
      <c r="N17" s="63" t="s">
        <v>41</v>
      </c>
      <c r="O17" s="11"/>
      <c r="P17" s="10"/>
    </row>
    <row r="18" spans="1:16">
      <c r="A18" s="1">
        <v>18</v>
      </c>
      <c r="B18" s="68" t="s">
        <v>42</v>
      </c>
      <c r="C18" s="25"/>
      <c r="D18" s="117" t="s">
        <v>43</v>
      </c>
      <c r="E18" s="118" t="s">
        <v>44</v>
      </c>
      <c r="F18" s="119"/>
      <c r="G18" s="120"/>
      <c r="H18" s="68" t="s">
        <v>45</v>
      </c>
      <c r="I18" s="25"/>
      <c r="J18" s="117" t="s">
        <v>46</v>
      </c>
      <c r="K18" s="68" t="s">
        <v>47</v>
      </c>
      <c r="L18" s="69"/>
      <c r="M18" s="117" t="s">
        <v>46</v>
      </c>
      <c r="N18" s="68" t="s">
        <v>47</v>
      </c>
      <c r="O18" s="25"/>
      <c r="P18" s="117" t="s">
        <v>46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90">
        <v>2.5</v>
      </c>
      <c r="C20" s="91" t="s">
        <v>48</v>
      </c>
      <c r="D20" s="101">
        <f>B20/1000/$C$5</f>
        <v>1.0504201680672269E-5</v>
      </c>
      <c r="E20" s="92">
        <v>0.16350000000000001</v>
      </c>
      <c r="F20" s="93">
        <v>1.8660000000000001</v>
      </c>
      <c r="G20" s="94">
        <f>E20+F20</f>
        <v>2.0295000000000001</v>
      </c>
      <c r="H20" s="90">
        <v>34</v>
      </c>
      <c r="I20" s="91" t="s">
        <v>49</v>
      </c>
      <c r="J20" s="76">
        <f>H20/1000/10</f>
        <v>3.4000000000000002E-3</v>
      </c>
      <c r="K20" s="90">
        <v>15</v>
      </c>
      <c r="L20" s="91" t="s">
        <v>49</v>
      </c>
      <c r="M20" s="76">
        <f t="shared" ref="M20:M83" si="0">K20/1000/10</f>
        <v>1.5E-3</v>
      </c>
      <c r="N20" s="90">
        <v>11</v>
      </c>
      <c r="O20" s="91" t="s">
        <v>49</v>
      </c>
      <c r="P20" s="76">
        <f t="shared" ref="P20:P83" si="1">N20/1000/10</f>
        <v>1.0999999999999998E-3</v>
      </c>
    </row>
    <row r="21" spans="1:16">
      <c r="B21" s="95">
        <v>2.75</v>
      </c>
      <c r="C21" s="96" t="s">
        <v>48</v>
      </c>
      <c r="D21" s="82">
        <f t="shared" ref="D21:D84" si="2">B21/1000/$C$5</f>
        <v>1.1554621848739495E-5</v>
      </c>
      <c r="E21" s="97">
        <v>0.17150000000000001</v>
      </c>
      <c r="F21" s="98">
        <v>1.9610000000000001</v>
      </c>
      <c r="G21" s="94">
        <f t="shared" ref="G21:G84" si="3">E21+F21</f>
        <v>2.1325000000000003</v>
      </c>
      <c r="H21" s="95">
        <v>35</v>
      </c>
      <c r="I21" s="96" t="s">
        <v>49</v>
      </c>
      <c r="J21" s="70">
        <f t="shared" ref="J21:J84" si="4">H21/1000/10</f>
        <v>3.5000000000000005E-3</v>
      </c>
      <c r="K21" s="95">
        <v>16</v>
      </c>
      <c r="L21" s="96" t="s">
        <v>49</v>
      </c>
      <c r="M21" s="70">
        <f t="shared" si="0"/>
        <v>1.6000000000000001E-3</v>
      </c>
      <c r="N21" s="95">
        <v>12</v>
      </c>
      <c r="O21" s="96" t="s">
        <v>49</v>
      </c>
      <c r="P21" s="70">
        <f t="shared" si="1"/>
        <v>1.2000000000000001E-3</v>
      </c>
    </row>
    <row r="22" spans="1:16">
      <c r="B22" s="95">
        <v>3</v>
      </c>
      <c r="C22" s="96" t="s">
        <v>48</v>
      </c>
      <c r="D22" s="82">
        <f t="shared" si="2"/>
        <v>1.2605042016806723E-5</v>
      </c>
      <c r="E22" s="97">
        <v>0.1792</v>
      </c>
      <c r="F22" s="98">
        <v>2.052</v>
      </c>
      <c r="G22" s="94">
        <f t="shared" si="3"/>
        <v>2.2311999999999999</v>
      </c>
      <c r="H22" s="95">
        <v>37</v>
      </c>
      <c r="I22" s="96" t="s">
        <v>49</v>
      </c>
      <c r="J22" s="70">
        <f t="shared" si="4"/>
        <v>3.6999999999999997E-3</v>
      </c>
      <c r="K22" s="95">
        <v>16</v>
      </c>
      <c r="L22" s="96" t="s">
        <v>49</v>
      </c>
      <c r="M22" s="70">
        <f t="shared" si="0"/>
        <v>1.6000000000000001E-3</v>
      </c>
      <c r="N22" s="95">
        <v>12</v>
      </c>
      <c r="O22" s="96" t="s">
        <v>49</v>
      </c>
      <c r="P22" s="70">
        <f t="shared" si="1"/>
        <v>1.2000000000000001E-3</v>
      </c>
    </row>
    <row r="23" spans="1:16">
      <c r="B23" s="95">
        <v>3.25</v>
      </c>
      <c r="C23" s="96" t="s">
        <v>48</v>
      </c>
      <c r="D23" s="82">
        <f t="shared" si="2"/>
        <v>1.3655462184873949E-5</v>
      </c>
      <c r="E23" s="97">
        <v>0.1865</v>
      </c>
      <c r="F23" s="98">
        <v>2.1379999999999999</v>
      </c>
      <c r="G23" s="94">
        <f t="shared" si="3"/>
        <v>2.3245</v>
      </c>
      <c r="H23" s="95">
        <v>38</v>
      </c>
      <c r="I23" s="96" t="s">
        <v>49</v>
      </c>
      <c r="J23" s="70">
        <f t="shared" si="4"/>
        <v>3.8E-3</v>
      </c>
      <c r="K23" s="95">
        <v>17</v>
      </c>
      <c r="L23" s="96" t="s">
        <v>49</v>
      </c>
      <c r="M23" s="70">
        <f t="shared" si="0"/>
        <v>1.7000000000000001E-3</v>
      </c>
      <c r="N23" s="95">
        <v>12</v>
      </c>
      <c r="O23" s="96" t="s">
        <v>49</v>
      </c>
      <c r="P23" s="70">
        <f t="shared" si="1"/>
        <v>1.2000000000000001E-3</v>
      </c>
    </row>
    <row r="24" spans="1:16">
      <c r="B24" s="95">
        <v>3.5</v>
      </c>
      <c r="C24" s="96" t="s">
        <v>48</v>
      </c>
      <c r="D24" s="82">
        <f t="shared" si="2"/>
        <v>1.4705882352941177E-5</v>
      </c>
      <c r="E24" s="97">
        <v>0.19350000000000001</v>
      </c>
      <c r="F24" s="98">
        <v>2.2200000000000002</v>
      </c>
      <c r="G24" s="94">
        <f t="shared" si="3"/>
        <v>2.4135</v>
      </c>
      <c r="H24" s="95">
        <v>39</v>
      </c>
      <c r="I24" s="96" t="s">
        <v>49</v>
      </c>
      <c r="J24" s="70">
        <f t="shared" si="4"/>
        <v>3.8999999999999998E-3</v>
      </c>
      <c r="K24" s="95">
        <v>17</v>
      </c>
      <c r="L24" s="96" t="s">
        <v>49</v>
      </c>
      <c r="M24" s="70">
        <f t="shared" si="0"/>
        <v>1.7000000000000001E-3</v>
      </c>
      <c r="N24" s="95">
        <v>13</v>
      </c>
      <c r="O24" s="96" t="s">
        <v>49</v>
      </c>
      <c r="P24" s="70">
        <f t="shared" si="1"/>
        <v>1.2999999999999999E-3</v>
      </c>
    </row>
    <row r="25" spans="1:16">
      <c r="B25" s="95">
        <v>3.75</v>
      </c>
      <c r="C25" s="96" t="s">
        <v>48</v>
      </c>
      <c r="D25" s="82">
        <f t="shared" si="2"/>
        <v>1.5756302521008403E-5</v>
      </c>
      <c r="E25" s="97">
        <v>0.20030000000000001</v>
      </c>
      <c r="F25" s="98">
        <v>2.2989999999999999</v>
      </c>
      <c r="G25" s="94">
        <f t="shared" si="3"/>
        <v>2.4992999999999999</v>
      </c>
      <c r="H25" s="95">
        <v>40</v>
      </c>
      <c r="I25" s="96" t="s">
        <v>49</v>
      </c>
      <c r="J25" s="70">
        <f t="shared" si="4"/>
        <v>4.0000000000000001E-3</v>
      </c>
      <c r="K25" s="95">
        <v>18</v>
      </c>
      <c r="L25" s="96" t="s">
        <v>49</v>
      </c>
      <c r="M25" s="70">
        <f t="shared" si="0"/>
        <v>1.8E-3</v>
      </c>
      <c r="N25" s="95">
        <v>13</v>
      </c>
      <c r="O25" s="96" t="s">
        <v>49</v>
      </c>
      <c r="P25" s="70">
        <f t="shared" si="1"/>
        <v>1.2999999999999999E-3</v>
      </c>
    </row>
    <row r="26" spans="1:16">
      <c r="B26" s="95">
        <v>4</v>
      </c>
      <c r="C26" s="96" t="s">
        <v>48</v>
      </c>
      <c r="D26" s="82">
        <f t="shared" si="2"/>
        <v>1.6806722689075631E-5</v>
      </c>
      <c r="E26" s="97">
        <v>0.2069</v>
      </c>
      <c r="F26" s="98">
        <v>2.375</v>
      </c>
      <c r="G26" s="94">
        <f t="shared" si="3"/>
        <v>2.5819000000000001</v>
      </c>
      <c r="H26" s="95">
        <v>41</v>
      </c>
      <c r="I26" s="96" t="s">
        <v>49</v>
      </c>
      <c r="J26" s="70">
        <f t="shared" si="4"/>
        <v>4.1000000000000003E-3</v>
      </c>
      <c r="K26" s="95">
        <v>18</v>
      </c>
      <c r="L26" s="96" t="s">
        <v>49</v>
      </c>
      <c r="M26" s="70">
        <f t="shared" si="0"/>
        <v>1.8E-3</v>
      </c>
      <c r="N26" s="95">
        <v>13</v>
      </c>
      <c r="O26" s="96" t="s">
        <v>49</v>
      </c>
      <c r="P26" s="70">
        <f t="shared" si="1"/>
        <v>1.2999999999999999E-3</v>
      </c>
    </row>
    <row r="27" spans="1:16">
      <c r="B27" s="95">
        <v>4.5</v>
      </c>
      <c r="C27" s="96" t="s">
        <v>48</v>
      </c>
      <c r="D27" s="82">
        <f t="shared" si="2"/>
        <v>1.8907563025210083E-5</v>
      </c>
      <c r="E27" s="97">
        <v>0.21940000000000001</v>
      </c>
      <c r="F27" s="98">
        <v>2.5179999999999998</v>
      </c>
      <c r="G27" s="94">
        <f t="shared" si="3"/>
        <v>2.7373999999999996</v>
      </c>
      <c r="H27" s="95">
        <v>44</v>
      </c>
      <c r="I27" s="96" t="s">
        <v>49</v>
      </c>
      <c r="J27" s="70">
        <f t="shared" si="4"/>
        <v>4.3999999999999994E-3</v>
      </c>
      <c r="K27" s="95">
        <v>19</v>
      </c>
      <c r="L27" s="96" t="s">
        <v>49</v>
      </c>
      <c r="M27" s="70">
        <f t="shared" si="0"/>
        <v>1.9E-3</v>
      </c>
      <c r="N27" s="95">
        <v>14</v>
      </c>
      <c r="O27" s="96" t="s">
        <v>49</v>
      </c>
      <c r="P27" s="70">
        <f t="shared" si="1"/>
        <v>1.4E-3</v>
      </c>
    </row>
    <row r="28" spans="1:16">
      <c r="B28" s="95">
        <v>5</v>
      </c>
      <c r="C28" s="96" t="s">
        <v>48</v>
      </c>
      <c r="D28" s="82">
        <f t="shared" si="2"/>
        <v>2.1008403361344538E-5</v>
      </c>
      <c r="E28" s="97">
        <v>0.23130000000000001</v>
      </c>
      <c r="F28" s="98">
        <v>2.6520000000000001</v>
      </c>
      <c r="G28" s="94">
        <f t="shared" si="3"/>
        <v>2.8833000000000002</v>
      </c>
      <c r="H28" s="95">
        <v>46</v>
      </c>
      <c r="I28" s="96" t="s">
        <v>49</v>
      </c>
      <c r="J28" s="70">
        <f t="shared" si="4"/>
        <v>4.5999999999999999E-3</v>
      </c>
      <c r="K28" s="95">
        <v>20</v>
      </c>
      <c r="L28" s="96" t="s">
        <v>49</v>
      </c>
      <c r="M28" s="70">
        <f t="shared" si="0"/>
        <v>2E-3</v>
      </c>
      <c r="N28" s="95">
        <v>15</v>
      </c>
      <c r="O28" s="96" t="s">
        <v>49</v>
      </c>
      <c r="P28" s="70">
        <f t="shared" si="1"/>
        <v>1.5E-3</v>
      </c>
    </row>
    <row r="29" spans="1:16">
      <c r="B29" s="95">
        <v>5.5</v>
      </c>
      <c r="C29" s="96" t="s">
        <v>48</v>
      </c>
      <c r="D29" s="82">
        <f t="shared" si="2"/>
        <v>2.3109243697478991E-5</v>
      </c>
      <c r="E29" s="97">
        <v>0.24260000000000001</v>
      </c>
      <c r="F29" s="98">
        <v>2.7770000000000001</v>
      </c>
      <c r="G29" s="94">
        <f t="shared" si="3"/>
        <v>3.0196000000000001</v>
      </c>
      <c r="H29" s="95">
        <v>48</v>
      </c>
      <c r="I29" s="96" t="s">
        <v>49</v>
      </c>
      <c r="J29" s="70">
        <f t="shared" si="4"/>
        <v>4.8000000000000004E-3</v>
      </c>
      <c r="K29" s="95">
        <v>21</v>
      </c>
      <c r="L29" s="96" t="s">
        <v>49</v>
      </c>
      <c r="M29" s="70">
        <f t="shared" si="0"/>
        <v>2.1000000000000003E-3</v>
      </c>
      <c r="N29" s="95">
        <v>15</v>
      </c>
      <c r="O29" s="96" t="s">
        <v>49</v>
      </c>
      <c r="P29" s="70">
        <f t="shared" si="1"/>
        <v>1.5E-3</v>
      </c>
    </row>
    <row r="30" spans="1:16">
      <c r="B30" s="95">
        <v>6</v>
      </c>
      <c r="C30" s="96" t="s">
        <v>48</v>
      </c>
      <c r="D30" s="82">
        <f t="shared" si="2"/>
        <v>2.5210084033613446E-5</v>
      </c>
      <c r="E30" s="97">
        <v>0.25340000000000001</v>
      </c>
      <c r="F30" s="98">
        <v>2.895</v>
      </c>
      <c r="G30" s="94">
        <f t="shared" si="3"/>
        <v>3.1484000000000001</v>
      </c>
      <c r="H30" s="95">
        <v>50</v>
      </c>
      <c r="I30" s="96" t="s">
        <v>49</v>
      </c>
      <c r="J30" s="70">
        <f t="shared" si="4"/>
        <v>5.0000000000000001E-3</v>
      </c>
      <c r="K30" s="95">
        <v>21</v>
      </c>
      <c r="L30" s="96" t="s">
        <v>49</v>
      </c>
      <c r="M30" s="70">
        <f t="shared" si="0"/>
        <v>2.1000000000000003E-3</v>
      </c>
      <c r="N30" s="95">
        <v>16</v>
      </c>
      <c r="O30" s="96" t="s">
        <v>49</v>
      </c>
      <c r="P30" s="70">
        <f t="shared" si="1"/>
        <v>1.6000000000000001E-3</v>
      </c>
    </row>
    <row r="31" spans="1:16">
      <c r="B31" s="95">
        <v>6.5</v>
      </c>
      <c r="C31" s="96" t="s">
        <v>48</v>
      </c>
      <c r="D31" s="82">
        <f t="shared" si="2"/>
        <v>2.7310924369747898E-5</v>
      </c>
      <c r="E31" s="97">
        <v>0.26369999999999999</v>
      </c>
      <c r="F31" s="98">
        <v>3.0070000000000001</v>
      </c>
      <c r="G31" s="94">
        <f t="shared" si="3"/>
        <v>3.2707000000000002</v>
      </c>
      <c r="H31" s="95">
        <v>51</v>
      </c>
      <c r="I31" s="96" t="s">
        <v>49</v>
      </c>
      <c r="J31" s="70">
        <f t="shared" si="4"/>
        <v>5.0999999999999995E-3</v>
      </c>
      <c r="K31" s="95">
        <v>22</v>
      </c>
      <c r="L31" s="96" t="s">
        <v>49</v>
      </c>
      <c r="M31" s="70">
        <f t="shared" si="0"/>
        <v>2.1999999999999997E-3</v>
      </c>
      <c r="N31" s="95">
        <v>16</v>
      </c>
      <c r="O31" s="96" t="s">
        <v>49</v>
      </c>
      <c r="P31" s="70">
        <f t="shared" si="1"/>
        <v>1.6000000000000001E-3</v>
      </c>
    </row>
    <row r="32" spans="1:16">
      <c r="B32" s="95">
        <v>7</v>
      </c>
      <c r="C32" s="96" t="s">
        <v>48</v>
      </c>
      <c r="D32" s="82">
        <f t="shared" si="2"/>
        <v>2.9411764705882354E-5</v>
      </c>
      <c r="E32" s="97">
        <v>0.2737</v>
      </c>
      <c r="F32" s="98">
        <v>3.1139999999999999</v>
      </c>
      <c r="G32" s="94">
        <f t="shared" si="3"/>
        <v>3.3876999999999997</v>
      </c>
      <c r="H32" s="95">
        <v>53</v>
      </c>
      <c r="I32" s="96" t="s">
        <v>49</v>
      </c>
      <c r="J32" s="70">
        <f t="shared" si="4"/>
        <v>5.3E-3</v>
      </c>
      <c r="K32" s="95">
        <v>23</v>
      </c>
      <c r="L32" s="96" t="s">
        <v>49</v>
      </c>
      <c r="M32" s="70">
        <f t="shared" si="0"/>
        <v>2.3E-3</v>
      </c>
      <c r="N32" s="95">
        <v>17</v>
      </c>
      <c r="O32" s="96" t="s">
        <v>49</v>
      </c>
      <c r="P32" s="70">
        <f t="shared" si="1"/>
        <v>1.7000000000000001E-3</v>
      </c>
    </row>
    <row r="33" spans="2:16">
      <c r="B33" s="95">
        <v>8</v>
      </c>
      <c r="C33" s="96" t="s">
        <v>48</v>
      </c>
      <c r="D33" s="82">
        <f t="shared" si="2"/>
        <v>3.3613445378151261E-5</v>
      </c>
      <c r="E33" s="97">
        <v>0.29260000000000003</v>
      </c>
      <c r="F33" s="98">
        <v>3.3119999999999998</v>
      </c>
      <c r="G33" s="94">
        <f t="shared" si="3"/>
        <v>3.6046</v>
      </c>
      <c r="H33" s="95">
        <v>57</v>
      </c>
      <c r="I33" s="96" t="s">
        <v>49</v>
      </c>
      <c r="J33" s="70">
        <f t="shared" si="4"/>
        <v>5.7000000000000002E-3</v>
      </c>
      <c r="K33" s="95">
        <v>24</v>
      </c>
      <c r="L33" s="96" t="s">
        <v>49</v>
      </c>
      <c r="M33" s="70">
        <f t="shared" si="0"/>
        <v>2.4000000000000002E-3</v>
      </c>
      <c r="N33" s="95">
        <v>18</v>
      </c>
      <c r="O33" s="96" t="s">
        <v>49</v>
      </c>
      <c r="P33" s="70">
        <f t="shared" si="1"/>
        <v>1.8E-3</v>
      </c>
    </row>
    <row r="34" spans="2:16">
      <c r="B34" s="95">
        <v>9</v>
      </c>
      <c r="C34" s="96" t="s">
        <v>48</v>
      </c>
      <c r="D34" s="82">
        <f t="shared" si="2"/>
        <v>3.7815126050420166E-5</v>
      </c>
      <c r="E34" s="97">
        <v>0.31030000000000002</v>
      </c>
      <c r="F34" s="98">
        <v>3.4940000000000002</v>
      </c>
      <c r="G34" s="94">
        <f t="shared" si="3"/>
        <v>3.8043000000000005</v>
      </c>
      <c r="H34" s="95">
        <v>60</v>
      </c>
      <c r="I34" s="96" t="s">
        <v>49</v>
      </c>
      <c r="J34" s="70">
        <f t="shared" si="4"/>
        <v>6.0000000000000001E-3</v>
      </c>
      <c r="K34" s="95">
        <v>25</v>
      </c>
      <c r="L34" s="96" t="s">
        <v>49</v>
      </c>
      <c r="M34" s="70">
        <f t="shared" si="0"/>
        <v>2.5000000000000001E-3</v>
      </c>
      <c r="N34" s="95">
        <v>19</v>
      </c>
      <c r="O34" s="96" t="s">
        <v>49</v>
      </c>
      <c r="P34" s="70">
        <f t="shared" si="1"/>
        <v>1.9E-3</v>
      </c>
    </row>
    <row r="35" spans="2:16">
      <c r="B35" s="95">
        <v>10</v>
      </c>
      <c r="C35" s="96" t="s">
        <v>48</v>
      </c>
      <c r="D35" s="82">
        <f t="shared" si="2"/>
        <v>4.2016806722689077E-5</v>
      </c>
      <c r="E35" s="97">
        <v>0.3271</v>
      </c>
      <c r="F35" s="98">
        <v>3.6619999999999999</v>
      </c>
      <c r="G35" s="94">
        <f t="shared" si="3"/>
        <v>3.9891000000000001</v>
      </c>
      <c r="H35" s="95">
        <v>63</v>
      </c>
      <c r="I35" s="96" t="s">
        <v>49</v>
      </c>
      <c r="J35" s="70">
        <f t="shared" si="4"/>
        <v>6.3E-3</v>
      </c>
      <c r="K35" s="95">
        <v>27</v>
      </c>
      <c r="L35" s="96" t="s">
        <v>49</v>
      </c>
      <c r="M35" s="70">
        <f t="shared" si="0"/>
        <v>2.7000000000000001E-3</v>
      </c>
      <c r="N35" s="95">
        <v>19</v>
      </c>
      <c r="O35" s="96" t="s">
        <v>49</v>
      </c>
      <c r="P35" s="70">
        <f t="shared" si="1"/>
        <v>1.9E-3</v>
      </c>
    </row>
    <row r="36" spans="2:16">
      <c r="B36" s="95">
        <v>11</v>
      </c>
      <c r="C36" s="96" t="s">
        <v>48</v>
      </c>
      <c r="D36" s="82">
        <f t="shared" si="2"/>
        <v>4.6218487394957981E-5</v>
      </c>
      <c r="E36" s="97">
        <v>0.34310000000000002</v>
      </c>
      <c r="F36" s="98">
        <v>3.819</v>
      </c>
      <c r="G36" s="94">
        <f t="shared" si="3"/>
        <v>4.1620999999999997</v>
      </c>
      <c r="H36" s="95">
        <v>66</v>
      </c>
      <c r="I36" s="96" t="s">
        <v>49</v>
      </c>
      <c r="J36" s="70">
        <f t="shared" si="4"/>
        <v>6.6E-3</v>
      </c>
      <c r="K36" s="95">
        <v>28</v>
      </c>
      <c r="L36" s="96" t="s">
        <v>49</v>
      </c>
      <c r="M36" s="70">
        <f t="shared" si="0"/>
        <v>2.8E-3</v>
      </c>
      <c r="N36" s="95">
        <v>20</v>
      </c>
      <c r="O36" s="96" t="s">
        <v>49</v>
      </c>
      <c r="P36" s="70">
        <f t="shared" si="1"/>
        <v>2E-3</v>
      </c>
    </row>
    <row r="37" spans="2:16">
      <c r="B37" s="95">
        <v>12</v>
      </c>
      <c r="C37" s="96" t="s">
        <v>48</v>
      </c>
      <c r="D37" s="82">
        <f t="shared" si="2"/>
        <v>5.0420168067226892E-5</v>
      </c>
      <c r="E37" s="97">
        <v>0.35830000000000001</v>
      </c>
      <c r="F37" s="98">
        <v>3.9649999999999999</v>
      </c>
      <c r="G37" s="94">
        <f t="shared" si="3"/>
        <v>4.3232999999999997</v>
      </c>
      <c r="H37" s="95">
        <v>69</v>
      </c>
      <c r="I37" s="96" t="s">
        <v>49</v>
      </c>
      <c r="J37" s="70">
        <f t="shared" si="4"/>
        <v>6.9000000000000008E-3</v>
      </c>
      <c r="K37" s="95">
        <v>29</v>
      </c>
      <c r="L37" s="96" t="s">
        <v>49</v>
      </c>
      <c r="M37" s="70">
        <f t="shared" si="0"/>
        <v>2.9000000000000002E-3</v>
      </c>
      <c r="N37" s="95">
        <v>21</v>
      </c>
      <c r="O37" s="96" t="s">
        <v>49</v>
      </c>
      <c r="P37" s="70">
        <f t="shared" si="1"/>
        <v>2.1000000000000003E-3</v>
      </c>
    </row>
    <row r="38" spans="2:16">
      <c r="B38" s="95">
        <v>13</v>
      </c>
      <c r="C38" s="96" t="s">
        <v>48</v>
      </c>
      <c r="D38" s="82">
        <f t="shared" si="2"/>
        <v>5.4621848739495796E-5</v>
      </c>
      <c r="E38" s="97">
        <v>0.37290000000000001</v>
      </c>
      <c r="F38" s="98">
        <v>4.1029999999999998</v>
      </c>
      <c r="G38" s="94">
        <f t="shared" si="3"/>
        <v>4.4758999999999993</v>
      </c>
      <c r="H38" s="95">
        <v>71</v>
      </c>
      <c r="I38" s="96" t="s">
        <v>49</v>
      </c>
      <c r="J38" s="70">
        <f t="shared" si="4"/>
        <v>7.0999999999999995E-3</v>
      </c>
      <c r="K38" s="95">
        <v>30</v>
      </c>
      <c r="L38" s="96" t="s">
        <v>49</v>
      </c>
      <c r="M38" s="70">
        <f t="shared" si="0"/>
        <v>3.0000000000000001E-3</v>
      </c>
      <c r="N38" s="95">
        <v>22</v>
      </c>
      <c r="O38" s="96" t="s">
        <v>49</v>
      </c>
      <c r="P38" s="70">
        <f t="shared" si="1"/>
        <v>2.1999999999999997E-3</v>
      </c>
    </row>
    <row r="39" spans="2:16">
      <c r="B39" s="95">
        <v>14</v>
      </c>
      <c r="C39" s="96" t="s">
        <v>48</v>
      </c>
      <c r="D39" s="82">
        <f t="shared" si="2"/>
        <v>5.8823529411764708E-5</v>
      </c>
      <c r="E39" s="97">
        <v>0.38700000000000001</v>
      </c>
      <c r="F39" s="98">
        <v>4.234</v>
      </c>
      <c r="G39" s="94">
        <f t="shared" si="3"/>
        <v>4.6210000000000004</v>
      </c>
      <c r="H39" s="95">
        <v>74</v>
      </c>
      <c r="I39" s="96" t="s">
        <v>49</v>
      </c>
      <c r="J39" s="70">
        <f t="shared" si="4"/>
        <v>7.3999999999999995E-3</v>
      </c>
      <c r="K39" s="95">
        <v>31</v>
      </c>
      <c r="L39" s="96" t="s">
        <v>49</v>
      </c>
      <c r="M39" s="70">
        <f t="shared" si="0"/>
        <v>3.0999999999999999E-3</v>
      </c>
      <c r="N39" s="95">
        <v>22</v>
      </c>
      <c r="O39" s="96" t="s">
        <v>49</v>
      </c>
      <c r="P39" s="70">
        <f t="shared" si="1"/>
        <v>2.1999999999999997E-3</v>
      </c>
    </row>
    <row r="40" spans="2:16">
      <c r="B40" s="95">
        <v>15</v>
      </c>
      <c r="C40" s="96" t="s">
        <v>48</v>
      </c>
      <c r="D40" s="82">
        <f t="shared" si="2"/>
        <v>6.3025210084033612E-5</v>
      </c>
      <c r="E40" s="97">
        <v>0.40060000000000001</v>
      </c>
      <c r="F40" s="98">
        <v>4.3570000000000002</v>
      </c>
      <c r="G40" s="94">
        <f t="shared" si="3"/>
        <v>4.7576000000000001</v>
      </c>
      <c r="H40" s="95">
        <v>77</v>
      </c>
      <c r="I40" s="96" t="s">
        <v>49</v>
      </c>
      <c r="J40" s="70">
        <f t="shared" si="4"/>
        <v>7.7000000000000002E-3</v>
      </c>
      <c r="K40" s="95">
        <v>32</v>
      </c>
      <c r="L40" s="96" t="s">
        <v>49</v>
      </c>
      <c r="M40" s="70">
        <f t="shared" si="0"/>
        <v>3.2000000000000002E-3</v>
      </c>
      <c r="N40" s="95">
        <v>23</v>
      </c>
      <c r="O40" s="96" t="s">
        <v>49</v>
      </c>
      <c r="P40" s="70">
        <f t="shared" si="1"/>
        <v>2.3E-3</v>
      </c>
    </row>
    <row r="41" spans="2:16">
      <c r="B41" s="95">
        <v>16</v>
      </c>
      <c r="C41" s="96" t="s">
        <v>48</v>
      </c>
      <c r="D41" s="82">
        <f t="shared" si="2"/>
        <v>6.7226890756302523E-5</v>
      </c>
      <c r="E41" s="97">
        <v>0.41370000000000001</v>
      </c>
      <c r="F41" s="98">
        <v>4.4740000000000002</v>
      </c>
      <c r="G41" s="94">
        <f t="shared" si="3"/>
        <v>4.8877000000000006</v>
      </c>
      <c r="H41" s="95">
        <v>79</v>
      </c>
      <c r="I41" s="96" t="s">
        <v>49</v>
      </c>
      <c r="J41" s="70">
        <f t="shared" si="4"/>
        <v>7.9000000000000008E-3</v>
      </c>
      <c r="K41" s="95">
        <v>33</v>
      </c>
      <c r="L41" s="96" t="s">
        <v>49</v>
      </c>
      <c r="M41" s="70">
        <f t="shared" si="0"/>
        <v>3.3E-3</v>
      </c>
      <c r="N41" s="95">
        <v>24</v>
      </c>
      <c r="O41" s="96" t="s">
        <v>49</v>
      </c>
      <c r="P41" s="70">
        <f t="shared" si="1"/>
        <v>2.4000000000000002E-3</v>
      </c>
    </row>
    <row r="42" spans="2:16">
      <c r="B42" s="95">
        <v>17</v>
      </c>
      <c r="C42" s="96" t="s">
        <v>48</v>
      </c>
      <c r="D42" s="82">
        <f t="shared" si="2"/>
        <v>7.1428571428571434E-5</v>
      </c>
      <c r="E42" s="97">
        <v>0.42649999999999999</v>
      </c>
      <c r="F42" s="98">
        <v>4.5860000000000003</v>
      </c>
      <c r="G42" s="94">
        <f t="shared" si="3"/>
        <v>5.0125000000000002</v>
      </c>
      <c r="H42" s="95">
        <v>82</v>
      </c>
      <c r="I42" s="96" t="s">
        <v>49</v>
      </c>
      <c r="J42" s="70">
        <f t="shared" si="4"/>
        <v>8.2000000000000007E-3</v>
      </c>
      <c r="K42" s="95">
        <v>33</v>
      </c>
      <c r="L42" s="96" t="s">
        <v>49</v>
      </c>
      <c r="M42" s="70">
        <f t="shared" si="0"/>
        <v>3.3E-3</v>
      </c>
      <c r="N42" s="95">
        <v>25</v>
      </c>
      <c r="O42" s="96" t="s">
        <v>49</v>
      </c>
      <c r="P42" s="70">
        <f t="shared" si="1"/>
        <v>2.5000000000000001E-3</v>
      </c>
    </row>
    <row r="43" spans="2:16">
      <c r="B43" s="95">
        <v>18</v>
      </c>
      <c r="C43" s="96" t="s">
        <v>48</v>
      </c>
      <c r="D43" s="82">
        <f t="shared" si="2"/>
        <v>7.5630252100840331E-5</v>
      </c>
      <c r="E43" s="97">
        <v>0.43880000000000002</v>
      </c>
      <c r="F43" s="98">
        <v>4.6920000000000002</v>
      </c>
      <c r="G43" s="94">
        <f t="shared" si="3"/>
        <v>5.1307999999999998</v>
      </c>
      <c r="H43" s="95">
        <v>84</v>
      </c>
      <c r="I43" s="96" t="s">
        <v>49</v>
      </c>
      <c r="J43" s="70">
        <f t="shared" si="4"/>
        <v>8.4000000000000012E-3</v>
      </c>
      <c r="K43" s="95">
        <v>34</v>
      </c>
      <c r="L43" s="96" t="s">
        <v>49</v>
      </c>
      <c r="M43" s="70">
        <f t="shared" si="0"/>
        <v>3.4000000000000002E-3</v>
      </c>
      <c r="N43" s="95">
        <v>25</v>
      </c>
      <c r="O43" s="96" t="s">
        <v>49</v>
      </c>
      <c r="P43" s="70">
        <f t="shared" si="1"/>
        <v>2.5000000000000001E-3</v>
      </c>
    </row>
    <row r="44" spans="2:16">
      <c r="B44" s="95">
        <v>20</v>
      </c>
      <c r="C44" s="96" t="s">
        <v>48</v>
      </c>
      <c r="D44" s="82">
        <f t="shared" si="2"/>
        <v>8.4033613445378154E-5</v>
      </c>
      <c r="E44" s="97">
        <v>0.46260000000000001</v>
      </c>
      <c r="F44" s="98">
        <v>4.8920000000000003</v>
      </c>
      <c r="G44" s="94">
        <f t="shared" si="3"/>
        <v>5.3546000000000005</v>
      </c>
      <c r="H44" s="95">
        <v>89</v>
      </c>
      <c r="I44" s="96" t="s">
        <v>49</v>
      </c>
      <c r="J44" s="70">
        <f t="shared" si="4"/>
        <v>8.8999999999999999E-3</v>
      </c>
      <c r="K44" s="95">
        <v>36</v>
      </c>
      <c r="L44" s="96" t="s">
        <v>49</v>
      </c>
      <c r="M44" s="70">
        <f t="shared" si="0"/>
        <v>3.5999999999999999E-3</v>
      </c>
      <c r="N44" s="95">
        <v>26</v>
      </c>
      <c r="O44" s="96" t="s">
        <v>49</v>
      </c>
      <c r="P44" s="70">
        <f t="shared" si="1"/>
        <v>2.5999999999999999E-3</v>
      </c>
    </row>
    <row r="45" spans="2:16">
      <c r="B45" s="95">
        <v>22.5</v>
      </c>
      <c r="C45" s="96" t="s">
        <v>48</v>
      </c>
      <c r="D45" s="82">
        <f t="shared" si="2"/>
        <v>9.4537815126050418E-5</v>
      </c>
      <c r="E45" s="97">
        <v>0.49059999999999998</v>
      </c>
      <c r="F45" s="98">
        <v>5.12</v>
      </c>
      <c r="G45" s="94">
        <f t="shared" si="3"/>
        <v>5.6105999999999998</v>
      </c>
      <c r="H45" s="95">
        <v>94</v>
      </c>
      <c r="I45" s="96" t="s">
        <v>49</v>
      </c>
      <c r="J45" s="70">
        <f t="shared" si="4"/>
        <v>9.4000000000000004E-3</v>
      </c>
      <c r="K45" s="95">
        <v>38</v>
      </c>
      <c r="L45" s="96" t="s">
        <v>49</v>
      </c>
      <c r="M45" s="70">
        <f t="shared" si="0"/>
        <v>3.8E-3</v>
      </c>
      <c r="N45" s="95">
        <v>28</v>
      </c>
      <c r="O45" s="96" t="s">
        <v>49</v>
      </c>
      <c r="P45" s="70">
        <f t="shared" si="1"/>
        <v>2.8E-3</v>
      </c>
    </row>
    <row r="46" spans="2:16">
      <c r="B46" s="95">
        <v>25</v>
      </c>
      <c r="C46" s="96" t="s">
        <v>48</v>
      </c>
      <c r="D46" s="82">
        <f t="shared" si="2"/>
        <v>1.050420168067227E-4</v>
      </c>
      <c r="E46" s="97">
        <v>0.51719999999999999</v>
      </c>
      <c r="F46" s="98">
        <v>5.3280000000000003</v>
      </c>
      <c r="G46" s="94">
        <f t="shared" si="3"/>
        <v>5.8452000000000002</v>
      </c>
      <c r="H46" s="95">
        <v>100</v>
      </c>
      <c r="I46" s="96" t="s">
        <v>49</v>
      </c>
      <c r="J46" s="70">
        <f t="shared" si="4"/>
        <v>0.01</v>
      </c>
      <c r="K46" s="95">
        <v>40</v>
      </c>
      <c r="L46" s="96" t="s">
        <v>49</v>
      </c>
      <c r="M46" s="70">
        <f t="shared" si="0"/>
        <v>4.0000000000000001E-3</v>
      </c>
      <c r="N46" s="95">
        <v>29</v>
      </c>
      <c r="O46" s="96" t="s">
        <v>49</v>
      </c>
      <c r="P46" s="70">
        <f t="shared" si="1"/>
        <v>2.9000000000000002E-3</v>
      </c>
    </row>
    <row r="47" spans="2:16">
      <c r="B47" s="95">
        <v>27.5</v>
      </c>
      <c r="C47" s="96" t="s">
        <v>48</v>
      </c>
      <c r="D47" s="82">
        <f t="shared" si="2"/>
        <v>1.1554621848739496E-4</v>
      </c>
      <c r="E47" s="97">
        <v>0.54239999999999999</v>
      </c>
      <c r="F47" s="98">
        <v>5.52</v>
      </c>
      <c r="G47" s="94">
        <f t="shared" si="3"/>
        <v>6.0623999999999993</v>
      </c>
      <c r="H47" s="95">
        <v>105</v>
      </c>
      <c r="I47" s="96" t="s">
        <v>49</v>
      </c>
      <c r="J47" s="70">
        <f t="shared" si="4"/>
        <v>1.0499999999999999E-2</v>
      </c>
      <c r="K47" s="95">
        <v>42</v>
      </c>
      <c r="L47" s="96" t="s">
        <v>49</v>
      </c>
      <c r="M47" s="70">
        <f t="shared" si="0"/>
        <v>4.2000000000000006E-3</v>
      </c>
      <c r="N47" s="95">
        <v>31</v>
      </c>
      <c r="O47" s="96" t="s">
        <v>49</v>
      </c>
      <c r="P47" s="70">
        <f t="shared" si="1"/>
        <v>3.0999999999999999E-3</v>
      </c>
    </row>
    <row r="48" spans="2:16">
      <c r="B48" s="95">
        <v>30</v>
      </c>
      <c r="C48" s="96" t="s">
        <v>48</v>
      </c>
      <c r="D48" s="82">
        <f t="shared" si="2"/>
        <v>1.2605042016806722E-4</v>
      </c>
      <c r="E48" s="97">
        <v>0.5665</v>
      </c>
      <c r="F48" s="98">
        <v>5.6959999999999997</v>
      </c>
      <c r="G48" s="94">
        <f t="shared" si="3"/>
        <v>6.2624999999999993</v>
      </c>
      <c r="H48" s="95">
        <v>110</v>
      </c>
      <c r="I48" s="96" t="s">
        <v>49</v>
      </c>
      <c r="J48" s="70">
        <f t="shared" si="4"/>
        <v>1.0999999999999999E-2</v>
      </c>
      <c r="K48" s="95">
        <v>43</v>
      </c>
      <c r="L48" s="96" t="s">
        <v>49</v>
      </c>
      <c r="M48" s="70">
        <f t="shared" si="0"/>
        <v>4.3E-3</v>
      </c>
      <c r="N48" s="95">
        <v>32</v>
      </c>
      <c r="O48" s="96" t="s">
        <v>49</v>
      </c>
      <c r="P48" s="70">
        <f t="shared" si="1"/>
        <v>3.2000000000000002E-3</v>
      </c>
    </row>
    <row r="49" spans="2:16">
      <c r="B49" s="95">
        <v>32.5</v>
      </c>
      <c r="C49" s="96" t="s">
        <v>48</v>
      </c>
      <c r="D49" s="82">
        <f t="shared" si="2"/>
        <v>1.3655462184873949E-4</v>
      </c>
      <c r="E49" s="97">
        <v>0.5897</v>
      </c>
      <c r="F49" s="98">
        <v>5.86</v>
      </c>
      <c r="G49" s="94">
        <f t="shared" si="3"/>
        <v>6.4497</v>
      </c>
      <c r="H49" s="95">
        <v>115</v>
      </c>
      <c r="I49" s="96" t="s">
        <v>49</v>
      </c>
      <c r="J49" s="70">
        <f t="shared" si="4"/>
        <v>1.15E-2</v>
      </c>
      <c r="K49" s="95">
        <v>45</v>
      </c>
      <c r="L49" s="96" t="s">
        <v>49</v>
      </c>
      <c r="M49" s="70">
        <f t="shared" si="0"/>
        <v>4.4999999999999997E-3</v>
      </c>
      <c r="N49" s="95">
        <v>33</v>
      </c>
      <c r="O49" s="96" t="s">
        <v>49</v>
      </c>
      <c r="P49" s="70">
        <f t="shared" si="1"/>
        <v>3.3E-3</v>
      </c>
    </row>
    <row r="50" spans="2:16">
      <c r="B50" s="95">
        <v>35</v>
      </c>
      <c r="C50" s="96" t="s">
        <v>48</v>
      </c>
      <c r="D50" s="82">
        <f t="shared" si="2"/>
        <v>1.4705882352941178E-4</v>
      </c>
      <c r="E50" s="97">
        <v>0.6119</v>
      </c>
      <c r="F50" s="98">
        <v>6.0140000000000002</v>
      </c>
      <c r="G50" s="94">
        <f t="shared" si="3"/>
        <v>6.6259000000000006</v>
      </c>
      <c r="H50" s="95">
        <v>120</v>
      </c>
      <c r="I50" s="96" t="s">
        <v>49</v>
      </c>
      <c r="J50" s="70">
        <f t="shared" si="4"/>
        <v>1.2E-2</v>
      </c>
      <c r="K50" s="95">
        <v>46</v>
      </c>
      <c r="L50" s="96" t="s">
        <v>49</v>
      </c>
      <c r="M50" s="70">
        <f t="shared" si="0"/>
        <v>4.5999999999999999E-3</v>
      </c>
      <c r="N50" s="95">
        <v>34</v>
      </c>
      <c r="O50" s="96" t="s">
        <v>49</v>
      </c>
      <c r="P50" s="70">
        <f t="shared" si="1"/>
        <v>3.4000000000000002E-3</v>
      </c>
    </row>
    <row r="51" spans="2:16">
      <c r="B51" s="95">
        <v>37.5</v>
      </c>
      <c r="C51" s="96" t="s">
        <v>48</v>
      </c>
      <c r="D51" s="82">
        <f t="shared" si="2"/>
        <v>1.5756302521008402E-4</v>
      </c>
      <c r="E51" s="97">
        <v>0.63339999999999996</v>
      </c>
      <c r="F51" s="98">
        <v>6.157</v>
      </c>
      <c r="G51" s="94">
        <f t="shared" si="3"/>
        <v>6.7904</v>
      </c>
      <c r="H51" s="95">
        <v>124</v>
      </c>
      <c r="I51" s="96" t="s">
        <v>49</v>
      </c>
      <c r="J51" s="70">
        <f t="shared" si="4"/>
        <v>1.24E-2</v>
      </c>
      <c r="K51" s="95">
        <v>48</v>
      </c>
      <c r="L51" s="96" t="s">
        <v>49</v>
      </c>
      <c r="M51" s="70">
        <f t="shared" si="0"/>
        <v>4.8000000000000004E-3</v>
      </c>
      <c r="N51" s="95">
        <v>36</v>
      </c>
      <c r="O51" s="96" t="s">
        <v>49</v>
      </c>
      <c r="P51" s="70">
        <f t="shared" si="1"/>
        <v>3.5999999999999999E-3</v>
      </c>
    </row>
    <row r="52" spans="2:16">
      <c r="B52" s="95">
        <v>40</v>
      </c>
      <c r="C52" s="96" t="s">
        <v>48</v>
      </c>
      <c r="D52" s="82">
        <f t="shared" si="2"/>
        <v>1.6806722689075631E-4</v>
      </c>
      <c r="E52" s="97">
        <v>0.6542</v>
      </c>
      <c r="F52" s="98">
        <v>6.2919999999999998</v>
      </c>
      <c r="G52" s="94">
        <f t="shared" si="3"/>
        <v>6.9462000000000002</v>
      </c>
      <c r="H52" s="95">
        <v>129</v>
      </c>
      <c r="I52" s="96" t="s">
        <v>49</v>
      </c>
      <c r="J52" s="70">
        <f t="shared" si="4"/>
        <v>1.29E-2</v>
      </c>
      <c r="K52" s="95">
        <v>49</v>
      </c>
      <c r="L52" s="96" t="s">
        <v>49</v>
      </c>
      <c r="M52" s="70">
        <f t="shared" si="0"/>
        <v>4.8999999999999998E-3</v>
      </c>
      <c r="N52" s="95">
        <v>37</v>
      </c>
      <c r="O52" s="96" t="s">
        <v>49</v>
      </c>
      <c r="P52" s="70">
        <f t="shared" si="1"/>
        <v>3.6999999999999997E-3</v>
      </c>
    </row>
    <row r="53" spans="2:16">
      <c r="B53" s="95">
        <v>45</v>
      </c>
      <c r="C53" s="96" t="s">
        <v>48</v>
      </c>
      <c r="D53" s="82">
        <f t="shared" si="2"/>
        <v>1.8907563025210084E-4</v>
      </c>
      <c r="E53" s="97">
        <v>0.69389999999999996</v>
      </c>
      <c r="F53" s="98">
        <v>6.54</v>
      </c>
      <c r="G53" s="94">
        <f t="shared" si="3"/>
        <v>7.2339000000000002</v>
      </c>
      <c r="H53" s="95">
        <v>138</v>
      </c>
      <c r="I53" s="96" t="s">
        <v>49</v>
      </c>
      <c r="J53" s="70">
        <f t="shared" si="4"/>
        <v>1.3800000000000002E-2</v>
      </c>
      <c r="K53" s="95">
        <v>52</v>
      </c>
      <c r="L53" s="96" t="s">
        <v>49</v>
      </c>
      <c r="M53" s="70">
        <f t="shared" si="0"/>
        <v>5.1999999999999998E-3</v>
      </c>
      <c r="N53" s="95">
        <v>39</v>
      </c>
      <c r="O53" s="96" t="s">
        <v>49</v>
      </c>
      <c r="P53" s="70">
        <f t="shared" si="1"/>
        <v>3.8999999999999998E-3</v>
      </c>
    </row>
    <row r="54" spans="2:16">
      <c r="B54" s="95">
        <v>50</v>
      </c>
      <c r="C54" s="96" t="s">
        <v>48</v>
      </c>
      <c r="D54" s="82">
        <f t="shared" si="2"/>
        <v>2.1008403361344539E-4</v>
      </c>
      <c r="E54" s="97">
        <v>0.73140000000000005</v>
      </c>
      <c r="F54" s="98">
        <v>6.7629999999999999</v>
      </c>
      <c r="G54" s="94">
        <f t="shared" si="3"/>
        <v>7.4943999999999997</v>
      </c>
      <c r="H54" s="95">
        <v>146</v>
      </c>
      <c r="I54" s="96" t="s">
        <v>49</v>
      </c>
      <c r="J54" s="70">
        <f t="shared" si="4"/>
        <v>1.4599999999999998E-2</v>
      </c>
      <c r="K54" s="95">
        <v>55</v>
      </c>
      <c r="L54" s="96" t="s">
        <v>49</v>
      </c>
      <c r="M54" s="70">
        <f t="shared" si="0"/>
        <v>5.4999999999999997E-3</v>
      </c>
      <c r="N54" s="95">
        <v>41</v>
      </c>
      <c r="O54" s="96" t="s">
        <v>49</v>
      </c>
      <c r="P54" s="70">
        <f t="shared" si="1"/>
        <v>4.1000000000000003E-3</v>
      </c>
    </row>
    <row r="55" spans="2:16">
      <c r="B55" s="95">
        <v>55</v>
      </c>
      <c r="C55" s="96" t="s">
        <v>48</v>
      </c>
      <c r="D55" s="82">
        <f t="shared" si="2"/>
        <v>2.3109243697478992E-4</v>
      </c>
      <c r="E55" s="97">
        <v>0.7671</v>
      </c>
      <c r="F55" s="98">
        <v>6.9649999999999999</v>
      </c>
      <c r="G55" s="94">
        <f t="shared" si="3"/>
        <v>7.7321</v>
      </c>
      <c r="H55" s="95">
        <v>155</v>
      </c>
      <c r="I55" s="96" t="s">
        <v>49</v>
      </c>
      <c r="J55" s="70">
        <f t="shared" si="4"/>
        <v>1.55E-2</v>
      </c>
      <c r="K55" s="95">
        <v>58</v>
      </c>
      <c r="L55" s="96" t="s">
        <v>49</v>
      </c>
      <c r="M55" s="70">
        <f t="shared" si="0"/>
        <v>5.8000000000000005E-3</v>
      </c>
      <c r="N55" s="95">
        <v>43</v>
      </c>
      <c r="O55" s="96" t="s">
        <v>49</v>
      </c>
      <c r="P55" s="70">
        <f t="shared" si="1"/>
        <v>4.3E-3</v>
      </c>
    </row>
    <row r="56" spans="2:16">
      <c r="B56" s="95">
        <v>60</v>
      </c>
      <c r="C56" s="96" t="s">
        <v>48</v>
      </c>
      <c r="D56" s="82">
        <f t="shared" si="2"/>
        <v>2.5210084033613445E-4</v>
      </c>
      <c r="E56" s="97">
        <v>0.80120000000000002</v>
      </c>
      <c r="F56" s="98">
        <v>7.15</v>
      </c>
      <c r="G56" s="94">
        <f t="shared" si="3"/>
        <v>7.9512</v>
      </c>
      <c r="H56" s="95">
        <v>163</v>
      </c>
      <c r="I56" s="96" t="s">
        <v>49</v>
      </c>
      <c r="J56" s="70">
        <f t="shared" si="4"/>
        <v>1.6300000000000002E-2</v>
      </c>
      <c r="K56" s="95">
        <v>60</v>
      </c>
      <c r="L56" s="96" t="s">
        <v>49</v>
      </c>
      <c r="M56" s="70">
        <f t="shared" si="0"/>
        <v>6.0000000000000001E-3</v>
      </c>
      <c r="N56" s="95">
        <v>45</v>
      </c>
      <c r="O56" s="96" t="s">
        <v>49</v>
      </c>
      <c r="P56" s="70">
        <f t="shared" si="1"/>
        <v>4.4999999999999997E-3</v>
      </c>
    </row>
    <row r="57" spans="2:16">
      <c r="B57" s="95">
        <v>65</v>
      </c>
      <c r="C57" s="96" t="s">
        <v>48</v>
      </c>
      <c r="D57" s="82">
        <f t="shared" si="2"/>
        <v>2.7310924369747898E-4</v>
      </c>
      <c r="E57" s="97">
        <v>0.83389999999999997</v>
      </c>
      <c r="F57" s="98">
        <v>7.319</v>
      </c>
      <c r="G57" s="94">
        <f t="shared" si="3"/>
        <v>8.1529000000000007</v>
      </c>
      <c r="H57" s="95">
        <v>171</v>
      </c>
      <c r="I57" s="96" t="s">
        <v>49</v>
      </c>
      <c r="J57" s="70">
        <f t="shared" si="4"/>
        <v>1.7100000000000001E-2</v>
      </c>
      <c r="K57" s="95">
        <v>63</v>
      </c>
      <c r="L57" s="96" t="s">
        <v>49</v>
      </c>
      <c r="M57" s="70">
        <f t="shared" si="0"/>
        <v>6.3E-3</v>
      </c>
      <c r="N57" s="95">
        <v>47</v>
      </c>
      <c r="O57" s="96" t="s">
        <v>49</v>
      </c>
      <c r="P57" s="70">
        <f t="shared" si="1"/>
        <v>4.7000000000000002E-3</v>
      </c>
    </row>
    <row r="58" spans="2:16">
      <c r="B58" s="95">
        <v>70</v>
      </c>
      <c r="C58" s="96" t="s">
        <v>48</v>
      </c>
      <c r="D58" s="82">
        <f t="shared" si="2"/>
        <v>2.9411764705882356E-4</v>
      </c>
      <c r="E58" s="97">
        <v>0.86539999999999995</v>
      </c>
      <c r="F58" s="98">
        <v>7.4749999999999996</v>
      </c>
      <c r="G58" s="94">
        <f t="shared" si="3"/>
        <v>8.3403999999999989</v>
      </c>
      <c r="H58" s="95">
        <v>178</v>
      </c>
      <c r="I58" s="96" t="s">
        <v>49</v>
      </c>
      <c r="J58" s="70">
        <f t="shared" si="4"/>
        <v>1.78E-2</v>
      </c>
      <c r="K58" s="95">
        <v>65</v>
      </c>
      <c r="L58" s="96" t="s">
        <v>49</v>
      </c>
      <c r="M58" s="70">
        <f t="shared" si="0"/>
        <v>6.5000000000000006E-3</v>
      </c>
      <c r="N58" s="95">
        <v>49</v>
      </c>
      <c r="O58" s="96" t="s">
        <v>49</v>
      </c>
      <c r="P58" s="70">
        <f t="shared" si="1"/>
        <v>4.8999999999999998E-3</v>
      </c>
    </row>
    <row r="59" spans="2:16">
      <c r="B59" s="95">
        <v>80</v>
      </c>
      <c r="C59" s="96" t="s">
        <v>48</v>
      </c>
      <c r="D59" s="82">
        <f t="shared" si="2"/>
        <v>3.3613445378151261E-4</v>
      </c>
      <c r="E59" s="97">
        <v>0.92510000000000003</v>
      </c>
      <c r="F59" s="98">
        <v>7.7549999999999999</v>
      </c>
      <c r="G59" s="94">
        <f t="shared" si="3"/>
        <v>8.6800999999999995</v>
      </c>
      <c r="H59" s="95">
        <v>193</v>
      </c>
      <c r="I59" s="96" t="s">
        <v>49</v>
      </c>
      <c r="J59" s="70">
        <f t="shared" si="4"/>
        <v>1.9300000000000001E-2</v>
      </c>
      <c r="K59" s="95">
        <v>70</v>
      </c>
      <c r="L59" s="96" t="s">
        <v>49</v>
      </c>
      <c r="M59" s="70">
        <f t="shared" si="0"/>
        <v>7.000000000000001E-3</v>
      </c>
      <c r="N59" s="95">
        <v>53</v>
      </c>
      <c r="O59" s="96" t="s">
        <v>49</v>
      </c>
      <c r="P59" s="70">
        <f t="shared" si="1"/>
        <v>5.3E-3</v>
      </c>
    </row>
    <row r="60" spans="2:16">
      <c r="B60" s="95">
        <v>90</v>
      </c>
      <c r="C60" s="96" t="s">
        <v>48</v>
      </c>
      <c r="D60" s="82">
        <f t="shared" si="2"/>
        <v>3.7815126050420167E-4</v>
      </c>
      <c r="E60" s="97">
        <v>0.98129999999999995</v>
      </c>
      <c r="F60" s="98">
        <v>7.9980000000000002</v>
      </c>
      <c r="G60" s="94">
        <f t="shared" si="3"/>
        <v>8.9793000000000003</v>
      </c>
      <c r="H60" s="95">
        <v>208</v>
      </c>
      <c r="I60" s="96" t="s">
        <v>49</v>
      </c>
      <c r="J60" s="70">
        <f t="shared" si="4"/>
        <v>2.0799999999999999E-2</v>
      </c>
      <c r="K60" s="95">
        <v>74</v>
      </c>
      <c r="L60" s="96" t="s">
        <v>49</v>
      </c>
      <c r="M60" s="70">
        <f t="shared" si="0"/>
        <v>7.3999999999999995E-3</v>
      </c>
      <c r="N60" s="95">
        <v>56</v>
      </c>
      <c r="O60" s="96" t="s">
        <v>49</v>
      </c>
      <c r="P60" s="70">
        <f t="shared" si="1"/>
        <v>5.5999999999999999E-3</v>
      </c>
    </row>
    <row r="61" spans="2:16">
      <c r="B61" s="95">
        <v>100</v>
      </c>
      <c r="C61" s="96" t="s">
        <v>48</v>
      </c>
      <c r="D61" s="82">
        <f t="shared" si="2"/>
        <v>4.2016806722689078E-4</v>
      </c>
      <c r="E61" s="97">
        <v>1.034</v>
      </c>
      <c r="F61" s="98">
        <v>8.2129999999999992</v>
      </c>
      <c r="G61" s="94">
        <f t="shared" si="3"/>
        <v>9.2469999999999999</v>
      </c>
      <c r="H61" s="95">
        <v>222</v>
      </c>
      <c r="I61" s="96" t="s">
        <v>49</v>
      </c>
      <c r="J61" s="70">
        <f t="shared" si="4"/>
        <v>2.2200000000000001E-2</v>
      </c>
      <c r="K61" s="95">
        <v>78</v>
      </c>
      <c r="L61" s="96" t="s">
        <v>49</v>
      </c>
      <c r="M61" s="70">
        <f t="shared" si="0"/>
        <v>7.7999999999999996E-3</v>
      </c>
      <c r="N61" s="95">
        <v>60</v>
      </c>
      <c r="O61" s="96" t="s">
        <v>49</v>
      </c>
      <c r="P61" s="70">
        <f t="shared" si="1"/>
        <v>6.0000000000000001E-3</v>
      </c>
    </row>
    <row r="62" spans="2:16">
      <c r="B62" s="95">
        <v>110</v>
      </c>
      <c r="C62" s="96" t="s">
        <v>48</v>
      </c>
      <c r="D62" s="82">
        <f t="shared" si="2"/>
        <v>4.6218487394957984E-4</v>
      </c>
      <c r="E62" s="97">
        <v>1.085</v>
      </c>
      <c r="F62" s="98">
        <v>8.4030000000000005</v>
      </c>
      <c r="G62" s="94">
        <f t="shared" si="3"/>
        <v>9.4879999999999995</v>
      </c>
      <c r="H62" s="95">
        <v>236</v>
      </c>
      <c r="I62" s="96" t="s">
        <v>49</v>
      </c>
      <c r="J62" s="70">
        <f t="shared" si="4"/>
        <v>2.3599999999999999E-2</v>
      </c>
      <c r="K62" s="95">
        <v>82</v>
      </c>
      <c r="L62" s="96" t="s">
        <v>49</v>
      </c>
      <c r="M62" s="70">
        <f t="shared" si="0"/>
        <v>8.2000000000000007E-3</v>
      </c>
      <c r="N62" s="95">
        <v>63</v>
      </c>
      <c r="O62" s="96" t="s">
        <v>49</v>
      </c>
      <c r="P62" s="70">
        <f t="shared" si="1"/>
        <v>6.3E-3</v>
      </c>
    </row>
    <row r="63" spans="2:16">
      <c r="B63" s="95">
        <v>120</v>
      </c>
      <c r="C63" s="96" t="s">
        <v>48</v>
      </c>
      <c r="D63" s="82">
        <f t="shared" si="2"/>
        <v>5.0420168067226889E-4</v>
      </c>
      <c r="E63" s="97">
        <v>1.133</v>
      </c>
      <c r="F63" s="98">
        <v>8.5739999999999998</v>
      </c>
      <c r="G63" s="94">
        <f t="shared" si="3"/>
        <v>9.7070000000000007</v>
      </c>
      <c r="H63" s="95">
        <v>250</v>
      </c>
      <c r="I63" s="96" t="s">
        <v>49</v>
      </c>
      <c r="J63" s="70">
        <f t="shared" si="4"/>
        <v>2.5000000000000001E-2</v>
      </c>
      <c r="K63" s="95">
        <v>86</v>
      </c>
      <c r="L63" s="96" t="s">
        <v>49</v>
      </c>
      <c r="M63" s="70">
        <f t="shared" si="0"/>
        <v>8.6E-3</v>
      </c>
      <c r="N63" s="95">
        <v>66</v>
      </c>
      <c r="O63" s="96" t="s">
        <v>49</v>
      </c>
      <c r="P63" s="70">
        <f t="shared" si="1"/>
        <v>6.6E-3</v>
      </c>
    </row>
    <row r="64" spans="2:16">
      <c r="B64" s="95">
        <v>130</v>
      </c>
      <c r="C64" s="96" t="s">
        <v>48</v>
      </c>
      <c r="D64" s="82">
        <f t="shared" si="2"/>
        <v>5.4621848739495795E-4</v>
      </c>
      <c r="E64" s="97">
        <v>1.179</v>
      </c>
      <c r="F64" s="98">
        <v>8.7279999999999998</v>
      </c>
      <c r="G64" s="94">
        <f t="shared" si="3"/>
        <v>9.907</v>
      </c>
      <c r="H64" s="95">
        <v>263</v>
      </c>
      <c r="I64" s="96" t="s">
        <v>49</v>
      </c>
      <c r="J64" s="70">
        <f t="shared" si="4"/>
        <v>2.63E-2</v>
      </c>
      <c r="K64" s="95">
        <v>90</v>
      </c>
      <c r="L64" s="96" t="s">
        <v>49</v>
      </c>
      <c r="M64" s="70">
        <f t="shared" si="0"/>
        <v>8.9999999999999993E-3</v>
      </c>
      <c r="N64" s="95">
        <v>69</v>
      </c>
      <c r="O64" s="96" t="s">
        <v>49</v>
      </c>
      <c r="P64" s="70">
        <f t="shared" si="1"/>
        <v>6.9000000000000008E-3</v>
      </c>
    </row>
    <row r="65" spans="2:16">
      <c r="B65" s="95">
        <v>140</v>
      </c>
      <c r="C65" s="96" t="s">
        <v>48</v>
      </c>
      <c r="D65" s="82">
        <f t="shared" si="2"/>
        <v>5.8823529411764712E-4</v>
      </c>
      <c r="E65" s="97">
        <v>1.224</v>
      </c>
      <c r="F65" s="98">
        <v>8.8670000000000009</v>
      </c>
      <c r="G65" s="94">
        <f t="shared" si="3"/>
        <v>10.091000000000001</v>
      </c>
      <c r="H65" s="95">
        <v>276</v>
      </c>
      <c r="I65" s="96" t="s">
        <v>49</v>
      </c>
      <c r="J65" s="70">
        <f t="shared" si="4"/>
        <v>2.7600000000000003E-2</v>
      </c>
      <c r="K65" s="95">
        <v>94</v>
      </c>
      <c r="L65" s="96" t="s">
        <v>49</v>
      </c>
      <c r="M65" s="70">
        <f t="shared" si="0"/>
        <v>9.4000000000000004E-3</v>
      </c>
      <c r="N65" s="95">
        <v>72</v>
      </c>
      <c r="O65" s="96" t="s">
        <v>49</v>
      </c>
      <c r="P65" s="70">
        <f t="shared" si="1"/>
        <v>7.1999999999999998E-3</v>
      </c>
    </row>
    <row r="66" spans="2:16">
      <c r="B66" s="95">
        <v>150</v>
      </c>
      <c r="C66" s="96" t="s">
        <v>48</v>
      </c>
      <c r="D66" s="82">
        <f t="shared" si="2"/>
        <v>6.3025210084033606E-4</v>
      </c>
      <c r="E66" s="97">
        <v>1.2669999999999999</v>
      </c>
      <c r="F66" s="98">
        <v>8.9939999999999998</v>
      </c>
      <c r="G66" s="94">
        <f t="shared" si="3"/>
        <v>10.260999999999999</v>
      </c>
      <c r="H66" s="95">
        <v>289</v>
      </c>
      <c r="I66" s="96" t="s">
        <v>49</v>
      </c>
      <c r="J66" s="70">
        <f t="shared" si="4"/>
        <v>2.8899999999999999E-2</v>
      </c>
      <c r="K66" s="95">
        <v>98</v>
      </c>
      <c r="L66" s="96" t="s">
        <v>49</v>
      </c>
      <c r="M66" s="70">
        <f t="shared" si="0"/>
        <v>9.7999999999999997E-3</v>
      </c>
      <c r="N66" s="95">
        <v>75</v>
      </c>
      <c r="O66" s="96" t="s">
        <v>49</v>
      </c>
      <c r="P66" s="70">
        <f t="shared" si="1"/>
        <v>7.4999999999999997E-3</v>
      </c>
    </row>
    <row r="67" spans="2:16">
      <c r="B67" s="95">
        <v>160</v>
      </c>
      <c r="C67" s="96" t="s">
        <v>48</v>
      </c>
      <c r="D67" s="82">
        <f t="shared" si="2"/>
        <v>6.7226890756302523E-4</v>
      </c>
      <c r="E67" s="97">
        <v>1.3080000000000001</v>
      </c>
      <c r="F67" s="98">
        <v>9.11</v>
      </c>
      <c r="G67" s="94">
        <f t="shared" si="3"/>
        <v>10.417999999999999</v>
      </c>
      <c r="H67" s="95">
        <v>302</v>
      </c>
      <c r="I67" s="96" t="s">
        <v>49</v>
      </c>
      <c r="J67" s="70">
        <f t="shared" si="4"/>
        <v>3.0199999999999998E-2</v>
      </c>
      <c r="K67" s="95">
        <v>101</v>
      </c>
      <c r="L67" s="96" t="s">
        <v>49</v>
      </c>
      <c r="M67" s="70">
        <f t="shared" si="0"/>
        <v>1.0100000000000001E-2</v>
      </c>
      <c r="N67" s="95">
        <v>78</v>
      </c>
      <c r="O67" s="96" t="s">
        <v>49</v>
      </c>
      <c r="P67" s="70">
        <f t="shared" si="1"/>
        <v>7.7999999999999996E-3</v>
      </c>
    </row>
    <row r="68" spans="2:16">
      <c r="B68" s="95">
        <v>170</v>
      </c>
      <c r="C68" s="96" t="s">
        <v>48</v>
      </c>
      <c r="D68" s="82">
        <f t="shared" si="2"/>
        <v>7.1428571428571429E-4</v>
      </c>
      <c r="E68" s="97">
        <v>1.349</v>
      </c>
      <c r="F68" s="98">
        <v>9.2159999999999993</v>
      </c>
      <c r="G68" s="94">
        <f t="shared" si="3"/>
        <v>10.565</v>
      </c>
      <c r="H68" s="95">
        <v>314</v>
      </c>
      <c r="I68" s="96" t="s">
        <v>49</v>
      </c>
      <c r="J68" s="70">
        <f t="shared" si="4"/>
        <v>3.1399999999999997E-2</v>
      </c>
      <c r="K68" s="95">
        <v>105</v>
      </c>
      <c r="L68" s="96" t="s">
        <v>49</v>
      </c>
      <c r="M68" s="70">
        <f t="shared" si="0"/>
        <v>1.0499999999999999E-2</v>
      </c>
      <c r="N68" s="95">
        <v>81</v>
      </c>
      <c r="O68" s="96" t="s">
        <v>49</v>
      </c>
      <c r="P68" s="70">
        <f t="shared" si="1"/>
        <v>8.0999999999999996E-3</v>
      </c>
    </row>
    <row r="69" spans="2:16">
      <c r="B69" s="95">
        <v>180</v>
      </c>
      <c r="C69" s="96" t="s">
        <v>48</v>
      </c>
      <c r="D69" s="82">
        <f t="shared" si="2"/>
        <v>7.5630252100840334E-4</v>
      </c>
      <c r="E69" s="97">
        <v>1.3879999999999999</v>
      </c>
      <c r="F69" s="98">
        <v>9.3140000000000001</v>
      </c>
      <c r="G69" s="94">
        <f t="shared" si="3"/>
        <v>10.702</v>
      </c>
      <c r="H69" s="95">
        <v>327</v>
      </c>
      <c r="I69" s="96" t="s">
        <v>49</v>
      </c>
      <c r="J69" s="70">
        <f t="shared" si="4"/>
        <v>3.27E-2</v>
      </c>
      <c r="K69" s="95">
        <v>108</v>
      </c>
      <c r="L69" s="96" t="s">
        <v>49</v>
      </c>
      <c r="M69" s="70">
        <f t="shared" si="0"/>
        <v>1.0800000000000001E-2</v>
      </c>
      <c r="N69" s="95">
        <v>84</v>
      </c>
      <c r="O69" s="96" t="s">
        <v>49</v>
      </c>
      <c r="P69" s="70">
        <f t="shared" si="1"/>
        <v>8.4000000000000012E-3</v>
      </c>
    </row>
    <row r="70" spans="2:16">
      <c r="B70" s="95">
        <v>200</v>
      </c>
      <c r="C70" s="96" t="s">
        <v>48</v>
      </c>
      <c r="D70" s="82">
        <f t="shared" si="2"/>
        <v>8.4033613445378156E-4</v>
      </c>
      <c r="E70" s="97">
        <v>1.4630000000000001</v>
      </c>
      <c r="F70" s="98">
        <v>9.4870000000000001</v>
      </c>
      <c r="G70" s="94">
        <f t="shared" si="3"/>
        <v>10.95</v>
      </c>
      <c r="H70" s="95">
        <v>351</v>
      </c>
      <c r="I70" s="96" t="s">
        <v>49</v>
      </c>
      <c r="J70" s="70">
        <f t="shared" si="4"/>
        <v>3.5099999999999999E-2</v>
      </c>
      <c r="K70" s="95">
        <v>115</v>
      </c>
      <c r="L70" s="96" t="s">
        <v>49</v>
      </c>
      <c r="M70" s="70">
        <f t="shared" si="0"/>
        <v>1.15E-2</v>
      </c>
      <c r="N70" s="95">
        <v>89</v>
      </c>
      <c r="O70" s="96" t="s">
        <v>49</v>
      </c>
      <c r="P70" s="70">
        <f t="shared" si="1"/>
        <v>8.8999999999999999E-3</v>
      </c>
    </row>
    <row r="71" spans="2:16">
      <c r="B71" s="95">
        <v>225</v>
      </c>
      <c r="C71" s="96" t="s">
        <v>48</v>
      </c>
      <c r="D71" s="82">
        <f t="shared" si="2"/>
        <v>9.453781512605042E-4</v>
      </c>
      <c r="E71" s="97">
        <v>1.552</v>
      </c>
      <c r="F71" s="98">
        <v>9.6690000000000005</v>
      </c>
      <c r="G71" s="94">
        <f t="shared" si="3"/>
        <v>11.221</v>
      </c>
      <c r="H71" s="95">
        <v>381</v>
      </c>
      <c r="I71" s="96" t="s">
        <v>49</v>
      </c>
      <c r="J71" s="70">
        <f t="shared" si="4"/>
        <v>3.8100000000000002E-2</v>
      </c>
      <c r="K71" s="95">
        <v>123</v>
      </c>
      <c r="L71" s="96" t="s">
        <v>49</v>
      </c>
      <c r="M71" s="70">
        <f t="shared" si="0"/>
        <v>1.23E-2</v>
      </c>
      <c r="N71" s="95">
        <v>96</v>
      </c>
      <c r="O71" s="96" t="s">
        <v>49</v>
      </c>
      <c r="P71" s="70">
        <f t="shared" si="1"/>
        <v>9.6000000000000009E-3</v>
      </c>
    </row>
    <row r="72" spans="2:16">
      <c r="B72" s="95">
        <v>250</v>
      </c>
      <c r="C72" s="96" t="s">
        <v>48</v>
      </c>
      <c r="D72" s="82">
        <f t="shared" si="2"/>
        <v>1.0504201680672268E-3</v>
      </c>
      <c r="E72" s="97">
        <v>1.635</v>
      </c>
      <c r="F72" s="98">
        <v>9.8209999999999997</v>
      </c>
      <c r="G72" s="94">
        <f t="shared" si="3"/>
        <v>11.456</v>
      </c>
      <c r="H72" s="95">
        <v>410</v>
      </c>
      <c r="I72" s="96" t="s">
        <v>49</v>
      </c>
      <c r="J72" s="70">
        <f t="shared" si="4"/>
        <v>4.0999999999999995E-2</v>
      </c>
      <c r="K72" s="95">
        <v>132</v>
      </c>
      <c r="L72" s="96" t="s">
        <v>49</v>
      </c>
      <c r="M72" s="70">
        <f t="shared" si="0"/>
        <v>1.32E-2</v>
      </c>
      <c r="N72" s="95">
        <v>102</v>
      </c>
      <c r="O72" s="96" t="s">
        <v>49</v>
      </c>
      <c r="P72" s="70">
        <f t="shared" si="1"/>
        <v>1.0199999999999999E-2</v>
      </c>
    </row>
    <row r="73" spans="2:16">
      <c r="B73" s="95">
        <v>275</v>
      </c>
      <c r="C73" s="96" t="s">
        <v>48</v>
      </c>
      <c r="D73" s="82">
        <f t="shared" si="2"/>
        <v>1.1554621848739496E-3</v>
      </c>
      <c r="E73" s="97">
        <v>1.7150000000000001</v>
      </c>
      <c r="F73" s="98">
        <v>9.9480000000000004</v>
      </c>
      <c r="G73" s="94">
        <f t="shared" si="3"/>
        <v>11.663</v>
      </c>
      <c r="H73" s="95">
        <v>439</v>
      </c>
      <c r="I73" s="96" t="s">
        <v>49</v>
      </c>
      <c r="J73" s="70">
        <f t="shared" si="4"/>
        <v>4.3900000000000002E-2</v>
      </c>
      <c r="K73" s="95">
        <v>139</v>
      </c>
      <c r="L73" s="96" t="s">
        <v>49</v>
      </c>
      <c r="M73" s="70">
        <f t="shared" si="0"/>
        <v>1.3900000000000001E-2</v>
      </c>
      <c r="N73" s="95">
        <v>109</v>
      </c>
      <c r="O73" s="96" t="s">
        <v>49</v>
      </c>
      <c r="P73" s="70">
        <f t="shared" si="1"/>
        <v>1.09E-2</v>
      </c>
    </row>
    <row r="74" spans="2:16">
      <c r="B74" s="95">
        <v>300</v>
      </c>
      <c r="C74" s="96" t="s">
        <v>48</v>
      </c>
      <c r="D74" s="82">
        <f t="shared" si="2"/>
        <v>1.2605042016806721E-3</v>
      </c>
      <c r="E74" s="97">
        <v>1.792</v>
      </c>
      <c r="F74" s="98">
        <v>10.06</v>
      </c>
      <c r="G74" s="94">
        <f t="shared" si="3"/>
        <v>11.852</v>
      </c>
      <c r="H74" s="95">
        <v>468</v>
      </c>
      <c r="I74" s="96" t="s">
        <v>49</v>
      </c>
      <c r="J74" s="70">
        <f t="shared" si="4"/>
        <v>4.6800000000000001E-2</v>
      </c>
      <c r="K74" s="95">
        <v>147</v>
      </c>
      <c r="L74" s="96" t="s">
        <v>49</v>
      </c>
      <c r="M74" s="70">
        <f t="shared" si="0"/>
        <v>1.47E-2</v>
      </c>
      <c r="N74" s="95">
        <v>115</v>
      </c>
      <c r="O74" s="96" t="s">
        <v>49</v>
      </c>
      <c r="P74" s="70">
        <f t="shared" si="1"/>
        <v>1.15E-2</v>
      </c>
    </row>
    <row r="75" spans="2:16">
      <c r="B75" s="95">
        <v>325</v>
      </c>
      <c r="C75" s="96" t="s">
        <v>48</v>
      </c>
      <c r="D75" s="82">
        <f t="shared" si="2"/>
        <v>1.3655462184873951E-3</v>
      </c>
      <c r="E75" s="97">
        <v>1.865</v>
      </c>
      <c r="F75" s="98">
        <v>10.15</v>
      </c>
      <c r="G75" s="94">
        <f t="shared" si="3"/>
        <v>12.015000000000001</v>
      </c>
      <c r="H75" s="95">
        <v>496</v>
      </c>
      <c r="I75" s="96" t="s">
        <v>49</v>
      </c>
      <c r="J75" s="70">
        <f t="shared" si="4"/>
        <v>4.9599999999999998E-2</v>
      </c>
      <c r="K75" s="95">
        <v>155</v>
      </c>
      <c r="L75" s="96" t="s">
        <v>49</v>
      </c>
      <c r="M75" s="70">
        <f t="shared" si="0"/>
        <v>1.55E-2</v>
      </c>
      <c r="N75" s="95">
        <v>121</v>
      </c>
      <c r="O75" s="96" t="s">
        <v>49</v>
      </c>
      <c r="P75" s="70">
        <f t="shared" si="1"/>
        <v>1.21E-2</v>
      </c>
    </row>
    <row r="76" spans="2:16">
      <c r="B76" s="95">
        <v>350</v>
      </c>
      <c r="C76" s="96" t="s">
        <v>48</v>
      </c>
      <c r="D76" s="82">
        <f t="shared" si="2"/>
        <v>1.4705882352941176E-3</v>
      </c>
      <c r="E76" s="97">
        <v>1.9350000000000001</v>
      </c>
      <c r="F76" s="98">
        <v>10.220000000000001</v>
      </c>
      <c r="G76" s="94">
        <f t="shared" si="3"/>
        <v>12.155000000000001</v>
      </c>
      <c r="H76" s="95">
        <v>524</v>
      </c>
      <c r="I76" s="96" t="s">
        <v>49</v>
      </c>
      <c r="J76" s="70">
        <f t="shared" si="4"/>
        <v>5.2400000000000002E-2</v>
      </c>
      <c r="K76" s="95">
        <v>162</v>
      </c>
      <c r="L76" s="96" t="s">
        <v>49</v>
      </c>
      <c r="M76" s="70">
        <f t="shared" si="0"/>
        <v>1.6199999999999999E-2</v>
      </c>
      <c r="N76" s="95">
        <v>127</v>
      </c>
      <c r="O76" s="96" t="s">
        <v>49</v>
      </c>
      <c r="P76" s="70">
        <f t="shared" si="1"/>
        <v>1.2699999999999999E-2</v>
      </c>
    </row>
    <row r="77" spans="2:16">
      <c r="B77" s="95">
        <v>375</v>
      </c>
      <c r="C77" s="96" t="s">
        <v>48</v>
      </c>
      <c r="D77" s="82">
        <f t="shared" si="2"/>
        <v>1.5756302521008404E-3</v>
      </c>
      <c r="E77" s="97">
        <v>2.0030000000000001</v>
      </c>
      <c r="F77" s="98">
        <v>10.29</v>
      </c>
      <c r="G77" s="94">
        <f t="shared" si="3"/>
        <v>12.292999999999999</v>
      </c>
      <c r="H77" s="95">
        <v>551</v>
      </c>
      <c r="I77" s="96" t="s">
        <v>49</v>
      </c>
      <c r="J77" s="70">
        <f t="shared" si="4"/>
        <v>5.5100000000000003E-2</v>
      </c>
      <c r="K77" s="95">
        <v>169</v>
      </c>
      <c r="L77" s="96" t="s">
        <v>49</v>
      </c>
      <c r="M77" s="70">
        <f t="shared" si="0"/>
        <v>1.6900000000000002E-2</v>
      </c>
      <c r="N77" s="95">
        <v>132</v>
      </c>
      <c r="O77" s="96" t="s">
        <v>49</v>
      </c>
      <c r="P77" s="70">
        <f t="shared" si="1"/>
        <v>1.32E-2</v>
      </c>
    </row>
    <row r="78" spans="2:16">
      <c r="B78" s="95">
        <v>400</v>
      </c>
      <c r="C78" s="96" t="s">
        <v>48</v>
      </c>
      <c r="D78" s="82">
        <f t="shared" si="2"/>
        <v>1.6806722689075631E-3</v>
      </c>
      <c r="E78" s="97">
        <v>2.069</v>
      </c>
      <c r="F78" s="98">
        <v>10.34</v>
      </c>
      <c r="G78" s="94">
        <f t="shared" si="3"/>
        <v>12.408999999999999</v>
      </c>
      <c r="H78" s="95">
        <v>579</v>
      </c>
      <c r="I78" s="96" t="s">
        <v>49</v>
      </c>
      <c r="J78" s="70">
        <f t="shared" si="4"/>
        <v>5.7899999999999993E-2</v>
      </c>
      <c r="K78" s="95">
        <v>176</v>
      </c>
      <c r="L78" s="96" t="s">
        <v>49</v>
      </c>
      <c r="M78" s="70">
        <f t="shared" si="0"/>
        <v>1.7599999999999998E-2</v>
      </c>
      <c r="N78" s="95">
        <v>138</v>
      </c>
      <c r="O78" s="96" t="s">
        <v>49</v>
      </c>
      <c r="P78" s="70">
        <f t="shared" si="1"/>
        <v>1.3800000000000002E-2</v>
      </c>
    </row>
    <row r="79" spans="2:16">
      <c r="B79" s="95">
        <v>450</v>
      </c>
      <c r="C79" s="96" t="s">
        <v>48</v>
      </c>
      <c r="D79" s="82">
        <f t="shared" si="2"/>
        <v>1.8907563025210084E-3</v>
      </c>
      <c r="E79" s="97">
        <v>2.194</v>
      </c>
      <c r="F79" s="98">
        <v>10.43</v>
      </c>
      <c r="G79" s="94">
        <f t="shared" si="3"/>
        <v>12.623999999999999</v>
      </c>
      <c r="H79" s="95">
        <v>633</v>
      </c>
      <c r="I79" s="96" t="s">
        <v>49</v>
      </c>
      <c r="J79" s="70">
        <f t="shared" si="4"/>
        <v>6.3299999999999995E-2</v>
      </c>
      <c r="K79" s="95">
        <v>190</v>
      </c>
      <c r="L79" s="96" t="s">
        <v>49</v>
      </c>
      <c r="M79" s="70">
        <f t="shared" si="0"/>
        <v>1.9E-2</v>
      </c>
      <c r="N79" s="95">
        <v>149</v>
      </c>
      <c r="O79" s="96" t="s">
        <v>49</v>
      </c>
      <c r="P79" s="70">
        <f t="shared" si="1"/>
        <v>1.49E-2</v>
      </c>
    </row>
    <row r="80" spans="2:16">
      <c r="B80" s="95">
        <v>500</v>
      </c>
      <c r="C80" s="96" t="s">
        <v>48</v>
      </c>
      <c r="D80" s="82">
        <f t="shared" si="2"/>
        <v>2.1008403361344537E-3</v>
      </c>
      <c r="E80" s="97">
        <v>2.2400000000000002</v>
      </c>
      <c r="F80" s="98">
        <v>10.49</v>
      </c>
      <c r="G80" s="94">
        <f t="shared" si="3"/>
        <v>12.73</v>
      </c>
      <c r="H80" s="95">
        <v>687</v>
      </c>
      <c r="I80" s="96" t="s">
        <v>49</v>
      </c>
      <c r="J80" s="70">
        <f t="shared" si="4"/>
        <v>6.8700000000000011E-2</v>
      </c>
      <c r="K80" s="95">
        <v>204</v>
      </c>
      <c r="L80" s="96" t="s">
        <v>49</v>
      </c>
      <c r="M80" s="70">
        <f t="shared" si="0"/>
        <v>2.0399999999999998E-2</v>
      </c>
      <c r="N80" s="95">
        <v>160</v>
      </c>
      <c r="O80" s="96" t="s">
        <v>49</v>
      </c>
      <c r="P80" s="70">
        <f t="shared" si="1"/>
        <v>1.6E-2</v>
      </c>
    </row>
    <row r="81" spans="2:16">
      <c r="B81" s="95">
        <v>550</v>
      </c>
      <c r="C81" s="96" t="s">
        <v>48</v>
      </c>
      <c r="D81" s="82">
        <f t="shared" si="2"/>
        <v>2.3109243697478992E-3</v>
      </c>
      <c r="E81" s="97">
        <v>2.2559999999999998</v>
      </c>
      <c r="F81" s="98">
        <v>10.52</v>
      </c>
      <c r="G81" s="94">
        <f t="shared" si="3"/>
        <v>12.776</v>
      </c>
      <c r="H81" s="95">
        <v>740</v>
      </c>
      <c r="I81" s="96" t="s">
        <v>49</v>
      </c>
      <c r="J81" s="70">
        <f t="shared" si="4"/>
        <v>7.3999999999999996E-2</v>
      </c>
      <c r="K81" s="95">
        <v>218</v>
      </c>
      <c r="L81" s="96" t="s">
        <v>49</v>
      </c>
      <c r="M81" s="70">
        <f t="shared" si="0"/>
        <v>2.18E-2</v>
      </c>
      <c r="N81" s="95">
        <v>171</v>
      </c>
      <c r="O81" s="96" t="s">
        <v>49</v>
      </c>
      <c r="P81" s="70">
        <f t="shared" si="1"/>
        <v>1.7100000000000001E-2</v>
      </c>
    </row>
    <row r="82" spans="2:16">
      <c r="B82" s="95">
        <v>600</v>
      </c>
      <c r="C82" s="96" t="s">
        <v>48</v>
      </c>
      <c r="D82" s="82">
        <f t="shared" si="2"/>
        <v>2.5210084033613443E-3</v>
      </c>
      <c r="E82" s="97">
        <v>2.31</v>
      </c>
      <c r="F82" s="98">
        <v>10.54</v>
      </c>
      <c r="G82" s="94">
        <f t="shared" si="3"/>
        <v>12.85</v>
      </c>
      <c r="H82" s="95">
        <v>794</v>
      </c>
      <c r="I82" s="96" t="s">
        <v>49</v>
      </c>
      <c r="J82" s="70">
        <f t="shared" si="4"/>
        <v>7.9399999999999998E-2</v>
      </c>
      <c r="K82" s="95">
        <v>231</v>
      </c>
      <c r="L82" s="96" t="s">
        <v>49</v>
      </c>
      <c r="M82" s="70">
        <f t="shared" si="0"/>
        <v>2.3100000000000002E-2</v>
      </c>
      <c r="N82" s="95">
        <v>181</v>
      </c>
      <c r="O82" s="96" t="s">
        <v>49</v>
      </c>
      <c r="P82" s="70">
        <f t="shared" si="1"/>
        <v>1.8099999999999998E-2</v>
      </c>
    </row>
    <row r="83" spans="2:16">
      <c r="B83" s="95">
        <v>650</v>
      </c>
      <c r="C83" s="96" t="s">
        <v>48</v>
      </c>
      <c r="D83" s="82">
        <f t="shared" si="2"/>
        <v>2.7310924369747902E-3</v>
      </c>
      <c r="E83" s="97">
        <v>2.387</v>
      </c>
      <c r="F83" s="98">
        <v>10.55</v>
      </c>
      <c r="G83" s="94">
        <f t="shared" si="3"/>
        <v>12.937000000000001</v>
      </c>
      <c r="H83" s="95">
        <v>847</v>
      </c>
      <c r="I83" s="96" t="s">
        <v>49</v>
      </c>
      <c r="J83" s="70">
        <f t="shared" si="4"/>
        <v>8.4699999999999998E-2</v>
      </c>
      <c r="K83" s="95">
        <v>245</v>
      </c>
      <c r="L83" s="96" t="s">
        <v>49</v>
      </c>
      <c r="M83" s="70">
        <f t="shared" si="0"/>
        <v>2.4500000000000001E-2</v>
      </c>
      <c r="N83" s="95">
        <v>192</v>
      </c>
      <c r="O83" s="96" t="s">
        <v>49</v>
      </c>
      <c r="P83" s="70">
        <f t="shared" si="1"/>
        <v>1.9200000000000002E-2</v>
      </c>
    </row>
    <row r="84" spans="2:16">
      <c r="B84" s="95">
        <v>700</v>
      </c>
      <c r="C84" s="96" t="s">
        <v>48</v>
      </c>
      <c r="D84" s="82">
        <f t="shared" si="2"/>
        <v>2.9411764705882353E-3</v>
      </c>
      <c r="E84" s="97">
        <v>2.4780000000000002</v>
      </c>
      <c r="F84" s="98">
        <v>10.55</v>
      </c>
      <c r="G84" s="94">
        <f t="shared" si="3"/>
        <v>13.028</v>
      </c>
      <c r="H84" s="95">
        <v>900</v>
      </c>
      <c r="I84" s="96" t="s">
        <v>49</v>
      </c>
      <c r="J84" s="70">
        <f t="shared" si="4"/>
        <v>0.09</v>
      </c>
      <c r="K84" s="95">
        <v>258</v>
      </c>
      <c r="L84" s="96" t="s">
        <v>49</v>
      </c>
      <c r="M84" s="70">
        <f t="shared" ref="M84:M147" si="5">K84/1000/10</f>
        <v>2.58E-2</v>
      </c>
      <c r="N84" s="95">
        <v>202</v>
      </c>
      <c r="O84" s="96" t="s">
        <v>49</v>
      </c>
      <c r="P84" s="70">
        <f t="shared" ref="P84:P147" si="6">N84/1000/10</f>
        <v>2.0200000000000003E-2</v>
      </c>
    </row>
    <row r="85" spans="2:16">
      <c r="B85" s="95">
        <v>800</v>
      </c>
      <c r="C85" s="96" t="s">
        <v>48</v>
      </c>
      <c r="D85" s="82">
        <f t="shared" ref="D85:D86" si="7">B85/1000/$C$5</f>
        <v>3.3613445378151263E-3</v>
      </c>
      <c r="E85" s="97">
        <v>2.69</v>
      </c>
      <c r="F85" s="98">
        <v>10.52</v>
      </c>
      <c r="G85" s="94">
        <f t="shared" ref="G85:G148" si="8">E85+F85</f>
        <v>13.209999999999999</v>
      </c>
      <c r="H85" s="95">
        <v>1005</v>
      </c>
      <c r="I85" s="96" t="s">
        <v>49</v>
      </c>
      <c r="J85" s="70">
        <f t="shared" ref="J85:J112" si="9">H85/1000/10</f>
        <v>0.10049999999999999</v>
      </c>
      <c r="K85" s="95">
        <v>284</v>
      </c>
      <c r="L85" s="96" t="s">
        <v>49</v>
      </c>
      <c r="M85" s="70">
        <f t="shared" si="5"/>
        <v>2.8399999999999998E-2</v>
      </c>
      <c r="N85" s="95">
        <v>222</v>
      </c>
      <c r="O85" s="96" t="s">
        <v>49</v>
      </c>
      <c r="P85" s="70">
        <f t="shared" si="6"/>
        <v>2.2200000000000001E-2</v>
      </c>
    </row>
    <row r="86" spans="2:16">
      <c r="B86" s="95">
        <v>900</v>
      </c>
      <c r="C86" s="96" t="s">
        <v>48</v>
      </c>
      <c r="D86" s="82">
        <f t="shared" si="7"/>
        <v>3.7815126050420168E-3</v>
      </c>
      <c r="E86" s="97">
        <v>2.911</v>
      </c>
      <c r="F86" s="98">
        <v>10.47</v>
      </c>
      <c r="G86" s="94">
        <f t="shared" si="8"/>
        <v>13.381</v>
      </c>
      <c r="H86" s="95">
        <v>1110</v>
      </c>
      <c r="I86" s="96" t="s">
        <v>49</v>
      </c>
      <c r="J86" s="70">
        <f t="shared" si="9"/>
        <v>0.11100000000000002</v>
      </c>
      <c r="K86" s="95">
        <v>309</v>
      </c>
      <c r="L86" s="96" t="s">
        <v>49</v>
      </c>
      <c r="M86" s="70">
        <f t="shared" si="5"/>
        <v>3.09E-2</v>
      </c>
      <c r="N86" s="95">
        <v>241</v>
      </c>
      <c r="O86" s="96" t="s">
        <v>49</v>
      </c>
      <c r="P86" s="70">
        <f t="shared" si="6"/>
        <v>2.41E-2</v>
      </c>
    </row>
    <row r="87" spans="2:16">
      <c r="B87" s="95">
        <v>1</v>
      </c>
      <c r="C87" s="102" t="s">
        <v>50</v>
      </c>
      <c r="D87" s="82">
        <f t="shared" ref="D87:D150" si="10">B87/$C$5</f>
        <v>4.2016806722689074E-3</v>
      </c>
      <c r="E87" s="97">
        <v>3.1139999999999999</v>
      </c>
      <c r="F87" s="98">
        <v>10.4</v>
      </c>
      <c r="G87" s="94">
        <f t="shared" si="8"/>
        <v>13.513999999999999</v>
      </c>
      <c r="H87" s="95">
        <v>1213</v>
      </c>
      <c r="I87" s="96" t="s">
        <v>49</v>
      </c>
      <c r="J87" s="70">
        <f t="shared" si="9"/>
        <v>0.12130000000000001</v>
      </c>
      <c r="K87" s="95">
        <v>334</v>
      </c>
      <c r="L87" s="96" t="s">
        <v>49</v>
      </c>
      <c r="M87" s="70">
        <f t="shared" si="5"/>
        <v>3.3399999999999999E-2</v>
      </c>
      <c r="N87" s="95">
        <v>261</v>
      </c>
      <c r="O87" s="96" t="s">
        <v>49</v>
      </c>
      <c r="P87" s="70">
        <f t="shared" si="6"/>
        <v>2.6100000000000002E-2</v>
      </c>
    </row>
    <row r="88" spans="2:16">
      <c r="B88" s="95">
        <v>1.1000000000000001</v>
      </c>
      <c r="C88" s="96" t="s">
        <v>50</v>
      </c>
      <c r="D88" s="82">
        <f t="shared" si="10"/>
        <v>4.6218487394957984E-3</v>
      </c>
      <c r="E88" s="97">
        <v>3.2930000000000001</v>
      </c>
      <c r="F88" s="98">
        <v>10.32</v>
      </c>
      <c r="G88" s="94">
        <f t="shared" si="8"/>
        <v>13.613</v>
      </c>
      <c r="H88" s="95">
        <v>1316</v>
      </c>
      <c r="I88" s="96" t="s">
        <v>49</v>
      </c>
      <c r="J88" s="70">
        <f t="shared" si="9"/>
        <v>0.13159999999999999</v>
      </c>
      <c r="K88" s="95">
        <v>358</v>
      </c>
      <c r="L88" s="96" t="s">
        <v>49</v>
      </c>
      <c r="M88" s="70">
        <f t="shared" si="5"/>
        <v>3.5799999999999998E-2</v>
      </c>
      <c r="N88" s="95">
        <v>279</v>
      </c>
      <c r="O88" s="96" t="s">
        <v>49</v>
      </c>
      <c r="P88" s="70">
        <f t="shared" si="6"/>
        <v>2.7900000000000001E-2</v>
      </c>
    </row>
    <row r="89" spans="2:16">
      <c r="B89" s="95">
        <v>1.2</v>
      </c>
      <c r="C89" s="96" t="s">
        <v>50</v>
      </c>
      <c r="D89" s="70">
        <f t="shared" si="10"/>
        <v>5.0420168067226885E-3</v>
      </c>
      <c r="E89" s="97">
        <v>3.4470000000000001</v>
      </c>
      <c r="F89" s="98">
        <v>10.23</v>
      </c>
      <c r="G89" s="94">
        <f t="shared" si="8"/>
        <v>13.677</v>
      </c>
      <c r="H89" s="95">
        <v>1419</v>
      </c>
      <c r="I89" s="96" t="s">
        <v>49</v>
      </c>
      <c r="J89" s="70">
        <f t="shared" si="9"/>
        <v>0.1419</v>
      </c>
      <c r="K89" s="95">
        <v>381</v>
      </c>
      <c r="L89" s="96" t="s">
        <v>49</v>
      </c>
      <c r="M89" s="70">
        <f t="shared" si="5"/>
        <v>3.8100000000000002E-2</v>
      </c>
      <c r="N89" s="95">
        <v>298</v>
      </c>
      <c r="O89" s="96" t="s">
        <v>49</v>
      </c>
      <c r="P89" s="70">
        <f t="shared" si="6"/>
        <v>2.98E-2</v>
      </c>
    </row>
    <row r="90" spans="2:16">
      <c r="B90" s="95">
        <v>1.3</v>
      </c>
      <c r="C90" s="96" t="s">
        <v>50</v>
      </c>
      <c r="D90" s="70">
        <f t="shared" si="10"/>
        <v>5.4621848739495804E-3</v>
      </c>
      <c r="E90" s="97">
        <v>3.58</v>
      </c>
      <c r="F90" s="98">
        <v>10.14</v>
      </c>
      <c r="G90" s="94">
        <f t="shared" si="8"/>
        <v>13.72</v>
      </c>
      <c r="H90" s="95">
        <v>1522</v>
      </c>
      <c r="I90" s="96" t="s">
        <v>49</v>
      </c>
      <c r="J90" s="70">
        <f t="shared" si="9"/>
        <v>0.1522</v>
      </c>
      <c r="K90" s="95">
        <v>405</v>
      </c>
      <c r="L90" s="96" t="s">
        <v>49</v>
      </c>
      <c r="M90" s="70">
        <f t="shared" si="5"/>
        <v>4.0500000000000001E-2</v>
      </c>
      <c r="N90" s="95">
        <v>316</v>
      </c>
      <c r="O90" s="96" t="s">
        <v>49</v>
      </c>
      <c r="P90" s="70">
        <f t="shared" si="6"/>
        <v>3.1600000000000003E-2</v>
      </c>
    </row>
    <row r="91" spans="2:16">
      <c r="B91" s="95">
        <v>1.4</v>
      </c>
      <c r="C91" s="96" t="s">
        <v>50</v>
      </c>
      <c r="D91" s="70">
        <f t="shared" si="10"/>
        <v>5.8823529411764705E-3</v>
      </c>
      <c r="E91" s="97">
        <v>3.698</v>
      </c>
      <c r="F91" s="98">
        <v>10.039999999999999</v>
      </c>
      <c r="G91" s="94">
        <f t="shared" si="8"/>
        <v>13.738</v>
      </c>
      <c r="H91" s="95">
        <v>1625</v>
      </c>
      <c r="I91" s="96" t="s">
        <v>49</v>
      </c>
      <c r="J91" s="70">
        <f t="shared" si="9"/>
        <v>0.16250000000000001</v>
      </c>
      <c r="K91" s="95">
        <v>428</v>
      </c>
      <c r="L91" s="96" t="s">
        <v>49</v>
      </c>
      <c r="M91" s="70">
        <f t="shared" si="5"/>
        <v>4.2799999999999998E-2</v>
      </c>
      <c r="N91" s="95">
        <v>334</v>
      </c>
      <c r="O91" s="96" t="s">
        <v>49</v>
      </c>
      <c r="P91" s="70">
        <f t="shared" si="6"/>
        <v>3.3399999999999999E-2</v>
      </c>
    </row>
    <row r="92" spans="2:16">
      <c r="B92" s="95">
        <v>1.5</v>
      </c>
      <c r="C92" s="96" t="s">
        <v>50</v>
      </c>
      <c r="D92" s="70">
        <f t="shared" si="10"/>
        <v>6.3025210084033615E-3</v>
      </c>
      <c r="E92" s="97">
        <v>3.8029999999999999</v>
      </c>
      <c r="F92" s="98">
        <v>9.94</v>
      </c>
      <c r="G92" s="94">
        <f t="shared" si="8"/>
        <v>13.742999999999999</v>
      </c>
      <c r="H92" s="95">
        <v>1727</v>
      </c>
      <c r="I92" s="96" t="s">
        <v>49</v>
      </c>
      <c r="J92" s="70">
        <f t="shared" si="9"/>
        <v>0.17270000000000002</v>
      </c>
      <c r="K92" s="95">
        <v>450</v>
      </c>
      <c r="L92" s="96" t="s">
        <v>49</v>
      </c>
      <c r="M92" s="70">
        <f t="shared" si="5"/>
        <v>4.4999999999999998E-2</v>
      </c>
      <c r="N92" s="95">
        <v>352</v>
      </c>
      <c r="O92" s="96" t="s">
        <v>49</v>
      </c>
      <c r="P92" s="70">
        <f t="shared" si="6"/>
        <v>3.5199999999999995E-2</v>
      </c>
    </row>
    <row r="93" spans="2:16">
      <c r="B93" s="95">
        <v>1.6</v>
      </c>
      <c r="C93" s="96" t="s">
        <v>50</v>
      </c>
      <c r="D93" s="70">
        <f t="shared" si="10"/>
        <v>6.7226890756302525E-3</v>
      </c>
      <c r="E93" s="97">
        <v>3.8980000000000001</v>
      </c>
      <c r="F93" s="98">
        <v>9.84</v>
      </c>
      <c r="G93" s="94">
        <f t="shared" si="8"/>
        <v>13.738</v>
      </c>
      <c r="H93" s="95">
        <v>1830</v>
      </c>
      <c r="I93" s="96" t="s">
        <v>49</v>
      </c>
      <c r="J93" s="70">
        <f t="shared" si="9"/>
        <v>0.183</v>
      </c>
      <c r="K93" s="95">
        <v>473</v>
      </c>
      <c r="L93" s="96" t="s">
        <v>49</v>
      </c>
      <c r="M93" s="70">
        <f t="shared" si="5"/>
        <v>4.7299999999999995E-2</v>
      </c>
      <c r="N93" s="95">
        <v>370</v>
      </c>
      <c r="O93" s="96" t="s">
        <v>49</v>
      </c>
      <c r="P93" s="70">
        <f t="shared" si="6"/>
        <v>3.6999999999999998E-2</v>
      </c>
    </row>
    <row r="94" spans="2:16">
      <c r="B94" s="95">
        <v>1.7</v>
      </c>
      <c r="C94" s="96" t="s">
        <v>50</v>
      </c>
      <c r="D94" s="70">
        <f t="shared" si="10"/>
        <v>7.1428571428571426E-3</v>
      </c>
      <c r="E94" s="97">
        <v>3.9860000000000002</v>
      </c>
      <c r="F94" s="98">
        <v>9.74</v>
      </c>
      <c r="G94" s="94">
        <f t="shared" si="8"/>
        <v>13.726000000000001</v>
      </c>
      <c r="H94" s="95">
        <v>1934</v>
      </c>
      <c r="I94" s="96" t="s">
        <v>49</v>
      </c>
      <c r="J94" s="70">
        <f t="shared" si="9"/>
        <v>0.19339999999999999</v>
      </c>
      <c r="K94" s="95">
        <v>495</v>
      </c>
      <c r="L94" s="96" t="s">
        <v>49</v>
      </c>
      <c r="M94" s="70">
        <f t="shared" si="5"/>
        <v>4.9500000000000002E-2</v>
      </c>
      <c r="N94" s="95">
        <v>388</v>
      </c>
      <c r="O94" s="96" t="s">
        <v>49</v>
      </c>
      <c r="P94" s="70">
        <f t="shared" si="6"/>
        <v>3.8800000000000001E-2</v>
      </c>
    </row>
    <row r="95" spans="2:16">
      <c r="B95" s="95">
        <v>1.8</v>
      </c>
      <c r="C95" s="96" t="s">
        <v>50</v>
      </c>
      <c r="D95" s="70">
        <f t="shared" si="10"/>
        <v>7.5630252100840336E-3</v>
      </c>
      <c r="E95" s="97">
        <v>4.069</v>
      </c>
      <c r="F95" s="98">
        <v>9.64</v>
      </c>
      <c r="G95" s="94">
        <f t="shared" si="8"/>
        <v>13.709</v>
      </c>
      <c r="H95" s="95">
        <v>2037</v>
      </c>
      <c r="I95" s="96" t="s">
        <v>49</v>
      </c>
      <c r="J95" s="70">
        <f t="shared" si="9"/>
        <v>0.20369999999999999</v>
      </c>
      <c r="K95" s="95">
        <v>518</v>
      </c>
      <c r="L95" s="96" t="s">
        <v>49</v>
      </c>
      <c r="M95" s="70">
        <f t="shared" si="5"/>
        <v>5.1799999999999999E-2</v>
      </c>
      <c r="N95" s="95">
        <v>405</v>
      </c>
      <c r="O95" s="96" t="s">
        <v>49</v>
      </c>
      <c r="P95" s="70">
        <f t="shared" si="6"/>
        <v>4.0500000000000001E-2</v>
      </c>
    </row>
    <row r="96" spans="2:16">
      <c r="B96" s="95">
        <v>2</v>
      </c>
      <c r="C96" s="96" t="s">
        <v>50</v>
      </c>
      <c r="D96" s="70">
        <f t="shared" si="10"/>
        <v>8.4033613445378148E-3</v>
      </c>
      <c r="E96" s="97">
        <v>4.226</v>
      </c>
      <c r="F96" s="98">
        <v>9.4420000000000002</v>
      </c>
      <c r="G96" s="94">
        <f t="shared" si="8"/>
        <v>13.667999999999999</v>
      </c>
      <c r="H96" s="95">
        <v>2246</v>
      </c>
      <c r="I96" s="96" t="s">
        <v>49</v>
      </c>
      <c r="J96" s="70">
        <f t="shared" si="9"/>
        <v>0.22459999999999999</v>
      </c>
      <c r="K96" s="95">
        <v>562</v>
      </c>
      <c r="L96" s="96" t="s">
        <v>49</v>
      </c>
      <c r="M96" s="70">
        <f t="shared" si="5"/>
        <v>5.6200000000000007E-2</v>
      </c>
      <c r="N96" s="95">
        <v>440</v>
      </c>
      <c r="O96" s="96" t="s">
        <v>49</v>
      </c>
      <c r="P96" s="70">
        <f t="shared" si="6"/>
        <v>4.3999999999999997E-2</v>
      </c>
    </row>
    <row r="97" spans="2:16">
      <c r="B97" s="95">
        <v>2.25</v>
      </c>
      <c r="C97" s="96" t="s">
        <v>50</v>
      </c>
      <c r="D97" s="70">
        <f t="shared" si="10"/>
        <v>9.4537815126050414E-3</v>
      </c>
      <c r="E97" s="97">
        <v>4.4130000000000003</v>
      </c>
      <c r="F97" s="98">
        <v>9.202</v>
      </c>
      <c r="G97" s="94">
        <f t="shared" si="8"/>
        <v>13.615</v>
      </c>
      <c r="H97" s="95">
        <v>2508</v>
      </c>
      <c r="I97" s="96" t="s">
        <v>49</v>
      </c>
      <c r="J97" s="70">
        <f t="shared" si="9"/>
        <v>0.25080000000000002</v>
      </c>
      <c r="K97" s="95">
        <v>617</v>
      </c>
      <c r="L97" s="96" t="s">
        <v>49</v>
      </c>
      <c r="M97" s="70">
        <f t="shared" si="5"/>
        <v>6.1699999999999998E-2</v>
      </c>
      <c r="N97" s="95">
        <v>483</v>
      </c>
      <c r="O97" s="96" t="s">
        <v>49</v>
      </c>
      <c r="P97" s="70">
        <f t="shared" si="6"/>
        <v>4.8299999999999996E-2</v>
      </c>
    </row>
    <row r="98" spans="2:16">
      <c r="B98" s="95">
        <v>2.5</v>
      </c>
      <c r="C98" s="96" t="s">
        <v>50</v>
      </c>
      <c r="D98" s="70">
        <f t="shared" si="10"/>
        <v>1.050420168067227E-2</v>
      </c>
      <c r="E98" s="97">
        <v>4.5979999999999999</v>
      </c>
      <c r="F98" s="98">
        <v>8.9700000000000006</v>
      </c>
      <c r="G98" s="94">
        <f t="shared" si="8"/>
        <v>13.568000000000001</v>
      </c>
      <c r="H98" s="95">
        <v>2773</v>
      </c>
      <c r="I98" s="96" t="s">
        <v>49</v>
      </c>
      <c r="J98" s="70">
        <f t="shared" si="9"/>
        <v>0.27729999999999999</v>
      </c>
      <c r="K98" s="95">
        <v>670</v>
      </c>
      <c r="L98" s="96" t="s">
        <v>49</v>
      </c>
      <c r="M98" s="70">
        <f t="shared" si="5"/>
        <v>6.7000000000000004E-2</v>
      </c>
      <c r="N98" s="95">
        <v>525</v>
      </c>
      <c r="O98" s="96" t="s">
        <v>49</v>
      </c>
      <c r="P98" s="70">
        <f t="shared" si="6"/>
        <v>5.2500000000000005E-2</v>
      </c>
    </row>
    <row r="99" spans="2:16">
      <c r="B99" s="95">
        <v>2.75</v>
      </c>
      <c r="C99" s="96" t="s">
        <v>50</v>
      </c>
      <c r="D99" s="70">
        <f t="shared" si="10"/>
        <v>1.1554621848739496E-2</v>
      </c>
      <c r="E99" s="97">
        <v>4.7850000000000001</v>
      </c>
      <c r="F99" s="98">
        <v>8.7490000000000006</v>
      </c>
      <c r="G99" s="94">
        <f t="shared" si="8"/>
        <v>13.534000000000001</v>
      </c>
      <c r="H99" s="95">
        <v>3039</v>
      </c>
      <c r="I99" s="96" t="s">
        <v>49</v>
      </c>
      <c r="J99" s="70">
        <f t="shared" si="9"/>
        <v>0.3039</v>
      </c>
      <c r="K99" s="95">
        <v>723</v>
      </c>
      <c r="L99" s="96" t="s">
        <v>49</v>
      </c>
      <c r="M99" s="70">
        <f t="shared" si="5"/>
        <v>7.2300000000000003E-2</v>
      </c>
      <c r="N99" s="95">
        <v>567</v>
      </c>
      <c r="O99" s="96" t="s">
        <v>49</v>
      </c>
      <c r="P99" s="70">
        <f t="shared" si="6"/>
        <v>5.6699999999999993E-2</v>
      </c>
    </row>
    <row r="100" spans="2:16">
      <c r="B100" s="95">
        <v>3</v>
      </c>
      <c r="C100" s="96" t="s">
        <v>50</v>
      </c>
      <c r="D100" s="70">
        <f t="shared" si="10"/>
        <v>1.2605042016806723E-2</v>
      </c>
      <c r="E100" s="97">
        <v>4.9740000000000002</v>
      </c>
      <c r="F100" s="98">
        <v>8.5380000000000003</v>
      </c>
      <c r="G100" s="94">
        <f t="shared" si="8"/>
        <v>13.512</v>
      </c>
      <c r="H100" s="95">
        <v>3306</v>
      </c>
      <c r="I100" s="96" t="s">
        <v>49</v>
      </c>
      <c r="J100" s="70">
        <f t="shared" si="9"/>
        <v>0.3306</v>
      </c>
      <c r="K100" s="95">
        <v>775</v>
      </c>
      <c r="L100" s="96" t="s">
        <v>49</v>
      </c>
      <c r="M100" s="70">
        <f t="shared" si="5"/>
        <v>7.7499999999999999E-2</v>
      </c>
      <c r="N100" s="95">
        <v>609</v>
      </c>
      <c r="O100" s="96" t="s">
        <v>49</v>
      </c>
      <c r="P100" s="70">
        <f t="shared" si="6"/>
        <v>6.0899999999999996E-2</v>
      </c>
    </row>
    <row r="101" spans="2:16">
      <c r="B101" s="95">
        <v>3.25</v>
      </c>
      <c r="C101" s="96" t="s">
        <v>50</v>
      </c>
      <c r="D101" s="70">
        <f t="shared" si="10"/>
        <v>1.365546218487395E-2</v>
      </c>
      <c r="E101" s="97">
        <v>5.165</v>
      </c>
      <c r="F101" s="98">
        <v>8.3369999999999997</v>
      </c>
      <c r="G101" s="94">
        <f t="shared" si="8"/>
        <v>13.501999999999999</v>
      </c>
      <c r="H101" s="95">
        <v>3574</v>
      </c>
      <c r="I101" s="96" t="s">
        <v>49</v>
      </c>
      <c r="J101" s="70">
        <f t="shared" si="9"/>
        <v>0.3574</v>
      </c>
      <c r="K101" s="95">
        <v>826</v>
      </c>
      <c r="L101" s="96" t="s">
        <v>49</v>
      </c>
      <c r="M101" s="70">
        <f t="shared" si="5"/>
        <v>8.2599999999999993E-2</v>
      </c>
      <c r="N101" s="95">
        <v>651</v>
      </c>
      <c r="O101" s="96" t="s">
        <v>49</v>
      </c>
      <c r="P101" s="70">
        <f t="shared" si="6"/>
        <v>6.5100000000000005E-2</v>
      </c>
    </row>
    <row r="102" spans="2:16">
      <c r="B102" s="95">
        <v>3.5</v>
      </c>
      <c r="C102" s="96" t="s">
        <v>50</v>
      </c>
      <c r="D102" s="70">
        <f t="shared" si="10"/>
        <v>1.4705882352941176E-2</v>
      </c>
      <c r="E102" s="97">
        <v>5.3579999999999997</v>
      </c>
      <c r="F102" s="98">
        <v>8.1460000000000008</v>
      </c>
      <c r="G102" s="94">
        <f t="shared" si="8"/>
        <v>13.504000000000001</v>
      </c>
      <c r="H102" s="95">
        <v>3843</v>
      </c>
      <c r="I102" s="96" t="s">
        <v>49</v>
      </c>
      <c r="J102" s="70">
        <f t="shared" si="9"/>
        <v>0.38429999999999997</v>
      </c>
      <c r="K102" s="95">
        <v>876</v>
      </c>
      <c r="L102" s="96" t="s">
        <v>49</v>
      </c>
      <c r="M102" s="70">
        <f t="shared" si="5"/>
        <v>8.7599999999999997E-2</v>
      </c>
      <c r="N102" s="95">
        <v>692</v>
      </c>
      <c r="O102" s="96" t="s">
        <v>49</v>
      </c>
      <c r="P102" s="70">
        <f t="shared" si="6"/>
        <v>6.9199999999999998E-2</v>
      </c>
    </row>
    <row r="103" spans="2:16">
      <c r="B103" s="95">
        <v>3.75</v>
      </c>
      <c r="C103" s="96" t="s">
        <v>50</v>
      </c>
      <c r="D103" s="70">
        <f t="shared" si="10"/>
        <v>1.5756302521008403E-2</v>
      </c>
      <c r="E103" s="97">
        <v>5.5490000000000004</v>
      </c>
      <c r="F103" s="98">
        <v>7.9640000000000004</v>
      </c>
      <c r="G103" s="94">
        <f t="shared" si="8"/>
        <v>13.513000000000002</v>
      </c>
      <c r="H103" s="95">
        <v>4113</v>
      </c>
      <c r="I103" s="96" t="s">
        <v>49</v>
      </c>
      <c r="J103" s="70">
        <f t="shared" si="9"/>
        <v>0.41130000000000005</v>
      </c>
      <c r="K103" s="95">
        <v>925</v>
      </c>
      <c r="L103" s="96" t="s">
        <v>49</v>
      </c>
      <c r="M103" s="70">
        <f t="shared" si="5"/>
        <v>9.2499999999999999E-2</v>
      </c>
      <c r="N103" s="95">
        <v>734</v>
      </c>
      <c r="O103" s="96" t="s">
        <v>49</v>
      </c>
      <c r="P103" s="70">
        <f t="shared" si="6"/>
        <v>7.3399999999999993E-2</v>
      </c>
    </row>
    <row r="104" spans="2:16">
      <c r="B104" s="95">
        <v>4</v>
      </c>
      <c r="C104" s="96" t="s">
        <v>50</v>
      </c>
      <c r="D104" s="70">
        <f t="shared" si="10"/>
        <v>1.680672268907563E-2</v>
      </c>
      <c r="E104" s="97">
        <v>5.74</v>
      </c>
      <c r="F104" s="98">
        <v>7.7919999999999998</v>
      </c>
      <c r="G104" s="94">
        <f t="shared" si="8"/>
        <v>13.532</v>
      </c>
      <c r="H104" s="95">
        <v>4383</v>
      </c>
      <c r="I104" s="96" t="s">
        <v>49</v>
      </c>
      <c r="J104" s="70">
        <f t="shared" si="9"/>
        <v>0.43830000000000002</v>
      </c>
      <c r="K104" s="95">
        <v>973</v>
      </c>
      <c r="L104" s="96" t="s">
        <v>49</v>
      </c>
      <c r="M104" s="70">
        <f t="shared" si="5"/>
        <v>9.7299999999999998E-2</v>
      </c>
      <c r="N104" s="95">
        <v>775</v>
      </c>
      <c r="O104" s="96" t="s">
        <v>49</v>
      </c>
      <c r="P104" s="70">
        <f t="shared" si="6"/>
        <v>7.7499999999999999E-2</v>
      </c>
    </row>
    <row r="105" spans="2:16">
      <c r="B105" s="95">
        <v>4.5</v>
      </c>
      <c r="C105" s="96" t="s">
        <v>50</v>
      </c>
      <c r="D105" s="70">
        <f t="shared" si="10"/>
        <v>1.8907563025210083E-2</v>
      </c>
      <c r="E105" s="97">
        <v>6.1130000000000004</v>
      </c>
      <c r="F105" s="98">
        <v>7.47</v>
      </c>
      <c r="G105" s="94">
        <f t="shared" si="8"/>
        <v>13.583</v>
      </c>
      <c r="H105" s="95">
        <v>4923</v>
      </c>
      <c r="I105" s="96" t="s">
        <v>49</v>
      </c>
      <c r="J105" s="70">
        <f t="shared" si="9"/>
        <v>0.49230000000000002</v>
      </c>
      <c r="K105" s="95">
        <v>1067</v>
      </c>
      <c r="L105" s="96" t="s">
        <v>49</v>
      </c>
      <c r="M105" s="70">
        <f t="shared" si="5"/>
        <v>0.10669999999999999</v>
      </c>
      <c r="N105" s="95">
        <v>856</v>
      </c>
      <c r="O105" s="96" t="s">
        <v>49</v>
      </c>
      <c r="P105" s="70">
        <f t="shared" si="6"/>
        <v>8.5599999999999996E-2</v>
      </c>
    </row>
    <row r="106" spans="2:16">
      <c r="B106" s="95">
        <v>5</v>
      </c>
      <c r="C106" s="96" t="s">
        <v>50</v>
      </c>
      <c r="D106" s="70">
        <f t="shared" si="10"/>
        <v>2.100840336134454E-2</v>
      </c>
      <c r="E106" s="97">
        <v>6.4690000000000003</v>
      </c>
      <c r="F106" s="98">
        <v>7.1779999999999999</v>
      </c>
      <c r="G106" s="94">
        <f t="shared" si="8"/>
        <v>13.647</v>
      </c>
      <c r="H106" s="95">
        <v>5462</v>
      </c>
      <c r="I106" s="96" t="s">
        <v>49</v>
      </c>
      <c r="J106" s="70">
        <f t="shared" si="9"/>
        <v>0.54620000000000002</v>
      </c>
      <c r="K106" s="95">
        <v>1157</v>
      </c>
      <c r="L106" s="96" t="s">
        <v>49</v>
      </c>
      <c r="M106" s="70">
        <f t="shared" si="5"/>
        <v>0.1157</v>
      </c>
      <c r="N106" s="95">
        <v>936</v>
      </c>
      <c r="O106" s="96" t="s">
        <v>49</v>
      </c>
      <c r="P106" s="70">
        <f t="shared" si="6"/>
        <v>9.3600000000000003E-2</v>
      </c>
    </row>
    <row r="107" spans="2:16">
      <c r="B107" s="95">
        <v>5.5</v>
      </c>
      <c r="C107" s="96" t="s">
        <v>50</v>
      </c>
      <c r="D107" s="70">
        <f t="shared" si="10"/>
        <v>2.3109243697478993E-2</v>
      </c>
      <c r="E107" s="97">
        <v>6.8049999999999997</v>
      </c>
      <c r="F107" s="98">
        <v>6.9109999999999996</v>
      </c>
      <c r="G107" s="94">
        <f t="shared" si="8"/>
        <v>13.715999999999999</v>
      </c>
      <c r="H107" s="95">
        <v>6000</v>
      </c>
      <c r="I107" s="96" t="s">
        <v>49</v>
      </c>
      <c r="J107" s="70">
        <f t="shared" si="9"/>
        <v>0.6</v>
      </c>
      <c r="K107" s="95">
        <v>1243</v>
      </c>
      <c r="L107" s="96" t="s">
        <v>49</v>
      </c>
      <c r="M107" s="70">
        <f t="shared" si="5"/>
        <v>0.12430000000000001</v>
      </c>
      <c r="N107" s="95">
        <v>1015</v>
      </c>
      <c r="O107" s="96" t="s">
        <v>49</v>
      </c>
      <c r="P107" s="70">
        <f t="shared" si="6"/>
        <v>0.10149999999999999</v>
      </c>
    </row>
    <row r="108" spans="2:16">
      <c r="B108" s="95">
        <v>6</v>
      </c>
      <c r="C108" s="96" t="s">
        <v>50</v>
      </c>
      <c r="D108" s="70">
        <f t="shared" si="10"/>
        <v>2.5210084033613446E-2</v>
      </c>
      <c r="E108" s="97">
        <v>7.117</v>
      </c>
      <c r="F108" s="98">
        <v>6.6669999999999998</v>
      </c>
      <c r="G108" s="94">
        <f t="shared" si="8"/>
        <v>13.783999999999999</v>
      </c>
      <c r="H108" s="95">
        <v>6538</v>
      </c>
      <c r="I108" s="96" t="s">
        <v>49</v>
      </c>
      <c r="J108" s="70">
        <f t="shared" si="9"/>
        <v>0.65380000000000005</v>
      </c>
      <c r="K108" s="95">
        <v>1327</v>
      </c>
      <c r="L108" s="96" t="s">
        <v>49</v>
      </c>
      <c r="M108" s="70">
        <f t="shared" si="5"/>
        <v>0.13269999999999998</v>
      </c>
      <c r="N108" s="95">
        <v>1092</v>
      </c>
      <c r="O108" s="96" t="s">
        <v>49</v>
      </c>
      <c r="P108" s="70">
        <f t="shared" si="6"/>
        <v>0.10920000000000001</v>
      </c>
    </row>
    <row r="109" spans="2:16">
      <c r="B109" s="95">
        <v>6.5</v>
      </c>
      <c r="C109" s="96" t="s">
        <v>50</v>
      </c>
      <c r="D109" s="70">
        <f t="shared" si="10"/>
        <v>2.7310924369747899E-2</v>
      </c>
      <c r="E109" s="97">
        <v>7.4059999999999997</v>
      </c>
      <c r="F109" s="98">
        <v>6.4420000000000002</v>
      </c>
      <c r="G109" s="94">
        <f t="shared" si="8"/>
        <v>13.847999999999999</v>
      </c>
      <c r="H109" s="95">
        <v>7074</v>
      </c>
      <c r="I109" s="96" t="s">
        <v>49</v>
      </c>
      <c r="J109" s="70">
        <f t="shared" si="9"/>
        <v>0.70740000000000003</v>
      </c>
      <c r="K109" s="95">
        <v>1407</v>
      </c>
      <c r="L109" s="96" t="s">
        <v>49</v>
      </c>
      <c r="M109" s="70">
        <f t="shared" si="5"/>
        <v>0.14069999999999999</v>
      </c>
      <c r="N109" s="95">
        <v>1168</v>
      </c>
      <c r="O109" s="96" t="s">
        <v>49</v>
      </c>
      <c r="P109" s="70">
        <f t="shared" si="6"/>
        <v>0.11679999999999999</v>
      </c>
    </row>
    <row r="110" spans="2:16">
      <c r="B110" s="95">
        <v>7</v>
      </c>
      <c r="C110" s="96" t="s">
        <v>50</v>
      </c>
      <c r="D110" s="70">
        <f t="shared" si="10"/>
        <v>2.9411764705882353E-2</v>
      </c>
      <c r="E110" s="97">
        <v>7.67</v>
      </c>
      <c r="F110" s="98">
        <v>6.234</v>
      </c>
      <c r="G110" s="94">
        <f t="shared" si="8"/>
        <v>13.904</v>
      </c>
      <c r="H110" s="95">
        <v>7609</v>
      </c>
      <c r="I110" s="96" t="s">
        <v>49</v>
      </c>
      <c r="J110" s="70">
        <f t="shared" si="9"/>
        <v>0.76090000000000002</v>
      </c>
      <c r="K110" s="95">
        <v>1485</v>
      </c>
      <c r="L110" s="96" t="s">
        <v>49</v>
      </c>
      <c r="M110" s="70">
        <f t="shared" si="5"/>
        <v>0.14850000000000002</v>
      </c>
      <c r="N110" s="95">
        <v>1244</v>
      </c>
      <c r="O110" s="96" t="s">
        <v>49</v>
      </c>
      <c r="P110" s="70">
        <f t="shared" si="6"/>
        <v>0.1244</v>
      </c>
    </row>
    <row r="111" spans="2:16">
      <c r="B111" s="95">
        <v>8</v>
      </c>
      <c r="C111" s="96" t="s">
        <v>50</v>
      </c>
      <c r="D111" s="70">
        <f t="shared" si="10"/>
        <v>3.3613445378151259E-2</v>
      </c>
      <c r="E111" s="97">
        <v>8.1289999999999996</v>
      </c>
      <c r="F111" s="98">
        <v>5.8620000000000001</v>
      </c>
      <c r="G111" s="94">
        <f t="shared" si="8"/>
        <v>13.991</v>
      </c>
      <c r="H111" s="95">
        <v>8678</v>
      </c>
      <c r="I111" s="96" t="s">
        <v>49</v>
      </c>
      <c r="J111" s="70">
        <f t="shared" si="9"/>
        <v>0.86780000000000013</v>
      </c>
      <c r="K111" s="95">
        <v>1636</v>
      </c>
      <c r="L111" s="96" t="s">
        <v>49</v>
      </c>
      <c r="M111" s="70">
        <f t="shared" si="5"/>
        <v>0.1636</v>
      </c>
      <c r="N111" s="95">
        <v>1391</v>
      </c>
      <c r="O111" s="96" t="s">
        <v>49</v>
      </c>
      <c r="P111" s="70">
        <f t="shared" si="6"/>
        <v>0.1391</v>
      </c>
    </row>
    <row r="112" spans="2:16">
      <c r="B112" s="95">
        <v>9</v>
      </c>
      <c r="C112" s="96" t="s">
        <v>50</v>
      </c>
      <c r="D112" s="70">
        <f t="shared" si="10"/>
        <v>3.7815126050420166E-2</v>
      </c>
      <c r="E112" s="97">
        <v>8.5050000000000008</v>
      </c>
      <c r="F112" s="98">
        <v>5.5389999999999997</v>
      </c>
      <c r="G112" s="94">
        <f t="shared" si="8"/>
        <v>14.044</v>
      </c>
      <c r="H112" s="95">
        <v>9745</v>
      </c>
      <c r="I112" s="96" t="s">
        <v>49</v>
      </c>
      <c r="J112" s="70">
        <f t="shared" si="9"/>
        <v>0.97449999999999992</v>
      </c>
      <c r="K112" s="95">
        <v>1778</v>
      </c>
      <c r="L112" s="96" t="s">
        <v>49</v>
      </c>
      <c r="M112" s="70">
        <f t="shared" si="5"/>
        <v>0.17780000000000001</v>
      </c>
      <c r="N112" s="95">
        <v>1534</v>
      </c>
      <c r="O112" s="96" t="s">
        <v>49</v>
      </c>
      <c r="P112" s="70">
        <f t="shared" si="6"/>
        <v>0.15340000000000001</v>
      </c>
    </row>
    <row r="113" spans="1:16">
      <c r="B113" s="95">
        <v>10</v>
      </c>
      <c r="C113" s="96" t="s">
        <v>50</v>
      </c>
      <c r="D113" s="70">
        <f t="shared" si="10"/>
        <v>4.2016806722689079E-2</v>
      </c>
      <c r="E113" s="97">
        <v>8.8109999999999999</v>
      </c>
      <c r="F113" s="98">
        <v>5.2560000000000002</v>
      </c>
      <c r="G113" s="94">
        <f t="shared" si="8"/>
        <v>14.067</v>
      </c>
      <c r="H113" s="95">
        <v>1.08</v>
      </c>
      <c r="I113" s="102" t="s">
        <v>51</v>
      </c>
      <c r="J113" s="71">
        <f t="shared" ref="J112:J175" si="11">H113</f>
        <v>1.08</v>
      </c>
      <c r="K113" s="95">
        <v>1914</v>
      </c>
      <c r="L113" s="96" t="s">
        <v>49</v>
      </c>
      <c r="M113" s="70">
        <f t="shared" si="5"/>
        <v>0.19139999999999999</v>
      </c>
      <c r="N113" s="95">
        <v>1673</v>
      </c>
      <c r="O113" s="96" t="s">
        <v>49</v>
      </c>
      <c r="P113" s="70">
        <f t="shared" si="6"/>
        <v>0.1673</v>
      </c>
    </row>
    <row r="114" spans="1:16">
      <c r="B114" s="95">
        <v>11</v>
      </c>
      <c r="C114" s="96" t="s">
        <v>50</v>
      </c>
      <c r="D114" s="70">
        <f t="shared" si="10"/>
        <v>4.6218487394957986E-2</v>
      </c>
      <c r="E114" s="97">
        <v>9.06</v>
      </c>
      <c r="F114" s="98">
        <v>5.0039999999999996</v>
      </c>
      <c r="G114" s="94">
        <f t="shared" si="8"/>
        <v>14.064</v>
      </c>
      <c r="H114" s="95">
        <v>1.19</v>
      </c>
      <c r="I114" s="96" t="s">
        <v>51</v>
      </c>
      <c r="J114" s="71">
        <f t="shared" si="11"/>
        <v>1.19</v>
      </c>
      <c r="K114" s="95">
        <v>2044</v>
      </c>
      <c r="L114" s="96" t="s">
        <v>49</v>
      </c>
      <c r="M114" s="70">
        <f t="shared" si="5"/>
        <v>0.2044</v>
      </c>
      <c r="N114" s="95">
        <v>1809</v>
      </c>
      <c r="O114" s="96" t="s">
        <v>49</v>
      </c>
      <c r="P114" s="70">
        <f t="shared" si="6"/>
        <v>0.18090000000000001</v>
      </c>
    </row>
    <row r="115" spans="1:16">
      <c r="B115" s="95">
        <v>12</v>
      </c>
      <c r="C115" s="96" t="s">
        <v>50</v>
      </c>
      <c r="D115" s="70">
        <f t="shared" si="10"/>
        <v>5.0420168067226892E-2</v>
      </c>
      <c r="E115" s="97">
        <v>9.2639999999999993</v>
      </c>
      <c r="F115" s="98">
        <v>4.7789999999999999</v>
      </c>
      <c r="G115" s="94">
        <f t="shared" si="8"/>
        <v>14.042999999999999</v>
      </c>
      <c r="H115" s="95">
        <v>1.3</v>
      </c>
      <c r="I115" s="96" t="s">
        <v>51</v>
      </c>
      <c r="J115" s="71">
        <f t="shared" si="11"/>
        <v>1.3</v>
      </c>
      <c r="K115" s="95">
        <v>2170</v>
      </c>
      <c r="L115" s="96" t="s">
        <v>49</v>
      </c>
      <c r="M115" s="70">
        <f t="shared" si="5"/>
        <v>0.217</v>
      </c>
      <c r="N115" s="95">
        <v>1943</v>
      </c>
      <c r="O115" s="96" t="s">
        <v>49</v>
      </c>
      <c r="P115" s="70">
        <f t="shared" si="6"/>
        <v>0.1943</v>
      </c>
    </row>
    <row r="116" spans="1:16">
      <c r="B116" s="95">
        <v>13</v>
      </c>
      <c r="C116" s="96" t="s">
        <v>50</v>
      </c>
      <c r="D116" s="70">
        <f t="shared" si="10"/>
        <v>5.4621848739495799E-2</v>
      </c>
      <c r="E116" s="97">
        <v>9.4339999999999993</v>
      </c>
      <c r="F116" s="98">
        <v>4.577</v>
      </c>
      <c r="G116" s="94">
        <f t="shared" si="8"/>
        <v>14.010999999999999</v>
      </c>
      <c r="H116" s="95">
        <v>1.4</v>
      </c>
      <c r="I116" s="96" t="s">
        <v>51</v>
      </c>
      <c r="J116" s="71">
        <f t="shared" si="11"/>
        <v>1.4</v>
      </c>
      <c r="K116" s="95">
        <v>2291</v>
      </c>
      <c r="L116" s="96" t="s">
        <v>49</v>
      </c>
      <c r="M116" s="70">
        <f t="shared" si="5"/>
        <v>0.2291</v>
      </c>
      <c r="N116" s="95">
        <v>2074</v>
      </c>
      <c r="O116" s="96" t="s">
        <v>49</v>
      </c>
      <c r="P116" s="70">
        <f t="shared" si="6"/>
        <v>0.20739999999999997</v>
      </c>
    </row>
    <row r="117" spans="1:16">
      <c r="B117" s="95">
        <v>14</v>
      </c>
      <c r="C117" s="96" t="s">
        <v>50</v>
      </c>
      <c r="D117" s="70">
        <f t="shared" si="10"/>
        <v>5.8823529411764705E-2</v>
      </c>
      <c r="E117" s="97">
        <v>9.5779999999999994</v>
      </c>
      <c r="F117" s="98">
        <v>4.3940000000000001</v>
      </c>
      <c r="G117" s="94">
        <f t="shared" si="8"/>
        <v>13.972</v>
      </c>
      <c r="H117" s="95">
        <v>1.51</v>
      </c>
      <c r="I117" s="96" t="s">
        <v>51</v>
      </c>
      <c r="J117" s="71">
        <f t="shared" si="11"/>
        <v>1.51</v>
      </c>
      <c r="K117" s="95">
        <v>2409</v>
      </c>
      <c r="L117" s="96" t="s">
        <v>49</v>
      </c>
      <c r="M117" s="70">
        <f t="shared" si="5"/>
        <v>0.24089999999999998</v>
      </c>
      <c r="N117" s="95">
        <v>2203</v>
      </c>
      <c r="O117" s="96" t="s">
        <v>49</v>
      </c>
      <c r="P117" s="70">
        <f t="shared" si="6"/>
        <v>0.2203</v>
      </c>
    </row>
    <row r="118" spans="1:16">
      <c r="B118" s="95">
        <v>15</v>
      </c>
      <c r="C118" s="96" t="s">
        <v>50</v>
      </c>
      <c r="D118" s="70">
        <f t="shared" si="10"/>
        <v>6.3025210084033612E-2</v>
      </c>
      <c r="E118" s="97">
        <v>9.7050000000000001</v>
      </c>
      <c r="F118" s="98">
        <v>4.2270000000000003</v>
      </c>
      <c r="G118" s="94">
        <f t="shared" si="8"/>
        <v>13.932</v>
      </c>
      <c r="H118" s="95">
        <v>1.62</v>
      </c>
      <c r="I118" s="96" t="s">
        <v>51</v>
      </c>
      <c r="J118" s="71">
        <f t="shared" si="11"/>
        <v>1.62</v>
      </c>
      <c r="K118" s="95">
        <v>2524</v>
      </c>
      <c r="L118" s="96" t="s">
        <v>49</v>
      </c>
      <c r="M118" s="70">
        <f t="shared" si="5"/>
        <v>0.25240000000000001</v>
      </c>
      <c r="N118" s="95">
        <v>2330</v>
      </c>
      <c r="O118" s="96" t="s">
        <v>49</v>
      </c>
      <c r="P118" s="70">
        <f t="shared" si="6"/>
        <v>0.23300000000000001</v>
      </c>
    </row>
    <row r="119" spans="1:16">
      <c r="B119" s="95">
        <v>16</v>
      </c>
      <c r="C119" s="96" t="s">
        <v>50</v>
      </c>
      <c r="D119" s="70">
        <f t="shared" si="10"/>
        <v>6.7226890756302518E-2</v>
      </c>
      <c r="E119" s="97">
        <v>9.82</v>
      </c>
      <c r="F119" s="98">
        <v>4.0750000000000002</v>
      </c>
      <c r="G119" s="94">
        <f t="shared" si="8"/>
        <v>13.895</v>
      </c>
      <c r="H119" s="95">
        <v>1.73</v>
      </c>
      <c r="I119" s="96" t="s">
        <v>51</v>
      </c>
      <c r="J119" s="71">
        <f t="shared" si="11"/>
        <v>1.73</v>
      </c>
      <c r="K119" s="95">
        <v>2636</v>
      </c>
      <c r="L119" s="96" t="s">
        <v>49</v>
      </c>
      <c r="M119" s="70">
        <f t="shared" si="5"/>
        <v>0.2636</v>
      </c>
      <c r="N119" s="95">
        <v>2456</v>
      </c>
      <c r="O119" s="96" t="s">
        <v>49</v>
      </c>
      <c r="P119" s="70">
        <f t="shared" si="6"/>
        <v>0.24559999999999998</v>
      </c>
    </row>
    <row r="120" spans="1:16">
      <c r="B120" s="95">
        <v>17</v>
      </c>
      <c r="C120" s="96" t="s">
        <v>50</v>
      </c>
      <c r="D120" s="70">
        <f t="shared" si="10"/>
        <v>7.1428571428571425E-2</v>
      </c>
      <c r="E120" s="97">
        <v>9.9290000000000003</v>
      </c>
      <c r="F120" s="98">
        <v>3.9340000000000002</v>
      </c>
      <c r="G120" s="94">
        <f t="shared" si="8"/>
        <v>13.863</v>
      </c>
      <c r="H120" s="95">
        <v>1.84</v>
      </c>
      <c r="I120" s="96" t="s">
        <v>51</v>
      </c>
      <c r="J120" s="71">
        <f t="shared" si="11"/>
        <v>1.84</v>
      </c>
      <c r="K120" s="95">
        <v>2745</v>
      </c>
      <c r="L120" s="96" t="s">
        <v>49</v>
      </c>
      <c r="M120" s="70">
        <f t="shared" si="5"/>
        <v>0.27450000000000002</v>
      </c>
      <c r="N120" s="95">
        <v>2580</v>
      </c>
      <c r="O120" s="96" t="s">
        <v>49</v>
      </c>
      <c r="P120" s="70">
        <f t="shared" si="6"/>
        <v>0.25800000000000001</v>
      </c>
    </row>
    <row r="121" spans="1:16">
      <c r="B121" s="95">
        <v>18</v>
      </c>
      <c r="C121" s="96" t="s">
        <v>50</v>
      </c>
      <c r="D121" s="70">
        <f t="shared" si="10"/>
        <v>7.5630252100840331E-2</v>
      </c>
      <c r="E121" s="97">
        <v>10.039999999999999</v>
      </c>
      <c r="F121" s="98">
        <v>3.8050000000000002</v>
      </c>
      <c r="G121" s="94">
        <f t="shared" si="8"/>
        <v>13.844999999999999</v>
      </c>
      <c r="H121" s="95">
        <v>1.95</v>
      </c>
      <c r="I121" s="96" t="s">
        <v>51</v>
      </c>
      <c r="J121" s="71">
        <f t="shared" si="11"/>
        <v>1.95</v>
      </c>
      <c r="K121" s="95">
        <v>2852</v>
      </c>
      <c r="L121" s="96" t="s">
        <v>49</v>
      </c>
      <c r="M121" s="70">
        <f t="shared" si="5"/>
        <v>0.28520000000000001</v>
      </c>
      <c r="N121" s="95">
        <v>2702</v>
      </c>
      <c r="O121" s="96" t="s">
        <v>49</v>
      </c>
      <c r="P121" s="70">
        <f t="shared" si="6"/>
        <v>0.2702</v>
      </c>
    </row>
    <row r="122" spans="1:16">
      <c r="B122" s="95">
        <v>20</v>
      </c>
      <c r="C122" s="96" t="s">
        <v>50</v>
      </c>
      <c r="D122" s="70">
        <f t="shared" si="10"/>
        <v>8.4033613445378158E-2</v>
      </c>
      <c r="E122" s="97">
        <v>10.25</v>
      </c>
      <c r="F122" s="98">
        <v>3.573</v>
      </c>
      <c r="G122" s="94">
        <f t="shared" si="8"/>
        <v>13.823</v>
      </c>
      <c r="H122" s="95">
        <v>2.17</v>
      </c>
      <c r="I122" s="96" t="s">
        <v>51</v>
      </c>
      <c r="J122" s="71">
        <f t="shared" si="11"/>
        <v>2.17</v>
      </c>
      <c r="K122" s="95">
        <v>3065</v>
      </c>
      <c r="L122" s="96" t="s">
        <v>49</v>
      </c>
      <c r="M122" s="70">
        <f t="shared" si="5"/>
        <v>0.30649999999999999</v>
      </c>
      <c r="N122" s="95">
        <v>2943</v>
      </c>
      <c r="O122" s="96" t="s">
        <v>49</v>
      </c>
      <c r="P122" s="70">
        <f t="shared" si="6"/>
        <v>0.29430000000000001</v>
      </c>
    </row>
    <row r="123" spans="1:16">
      <c r="B123" s="95">
        <v>22.5</v>
      </c>
      <c r="C123" s="96" t="s">
        <v>50</v>
      </c>
      <c r="D123" s="70">
        <f t="shared" si="10"/>
        <v>9.4537815126050417E-2</v>
      </c>
      <c r="E123" s="97">
        <v>10.56</v>
      </c>
      <c r="F123" s="98">
        <v>3.3260000000000001</v>
      </c>
      <c r="G123" s="94">
        <f t="shared" si="8"/>
        <v>13.886000000000001</v>
      </c>
      <c r="H123" s="95">
        <v>2.4500000000000002</v>
      </c>
      <c r="I123" s="96" t="s">
        <v>51</v>
      </c>
      <c r="J123" s="71">
        <f t="shared" si="11"/>
        <v>2.4500000000000002</v>
      </c>
      <c r="K123" s="95">
        <v>3321</v>
      </c>
      <c r="L123" s="96" t="s">
        <v>49</v>
      </c>
      <c r="M123" s="70">
        <f t="shared" si="5"/>
        <v>0.33210000000000001</v>
      </c>
      <c r="N123" s="95">
        <v>3236</v>
      </c>
      <c r="O123" s="96" t="s">
        <v>49</v>
      </c>
      <c r="P123" s="70">
        <f t="shared" si="6"/>
        <v>0.3236</v>
      </c>
    </row>
    <row r="124" spans="1:16">
      <c r="B124" s="95">
        <v>25</v>
      </c>
      <c r="C124" s="96" t="s">
        <v>50</v>
      </c>
      <c r="D124" s="70">
        <f t="shared" si="10"/>
        <v>0.10504201680672269</v>
      </c>
      <c r="E124" s="97">
        <v>10.91</v>
      </c>
      <c r="F124" s="98">
        <v>3.1150000000000002</v>
      </c>
      <c r="G124" s="94">
        <f t="shared" si="8"/>
        <v>14.025</v>
      </c>
      <c r="H124" s="95">
        <v>2.72</v>
      </c>
      <c r="I124" s="96" t="s">
        <v>51</v>
      </c>
      <c r="J124" s="71">
        <f t="shared" si="11"/>
        <v>2.72</v>
      </c>
      <c r="K124" s="95">
        <v>3560</v>
      </c>
      <c r="L124" s="96" t="s">
        <v>49</v>
      </c>
      <c r="M124" s="70">
        <f t="shared" si="5"/>
        <v>0.35599999999999998</v>
      </c>
      <c r="N124" s="95">
        <v>3519</v>
      </c>
      <c r="O124" s="96" t="s">
        <v>49</v>
      </c>
      <c r="P124" s="70">
        <f t="shared" si="6"/>
        <v>0.35189999999999999</v>
      </c>
    </row>
    <row r="125" spans="1:16">
      <c r="B125" s="72">
        <v>27.5</v>
      </c>
      <c r="C125" s="74" t="s">
        <v>50</v>
      </c>
      <c r="D125" s="70">
        <f t="shared" si="10"/>
        <v>0.11554621848739496</v>
      </c>
      <c r="E125" s="97">
        <v>11.32</v>
      </c>
      <c r="F125" s="98">
        <v>2.9329999999999998</v>
      </c>
      <c r="G125" s="94">
        <f t="shared" si="8"/>
        <v>14.253</v>
      </c>
      <c r="H125" s="95">
        <v>3</v>
      </c>
      <c r="I125" s="96" t="s">
        <v>51</v>
      </c>
      <c r="J125" s="71">
        <f t="shared" si="11"/>
        <v>3</v>
      </c>
      <c r="K125" s="95">
        <v>3783</v>
      </c>
      <c r="L125" s="96" t="s">
        <v>49</v>
      </c>
      <c r="M125" s="70">
        <f t="shared" si="5"/>
        <v>0.37829999999999997</v>
      </c>
      <c r="N125" s="95">
        <v>3793</v>
      </c>
      <c r="O125" s="96" t="s">
        <v>49</v>
      </c>
      <c r="P125" s="70">
        <f t="shared" si="6"/>
        <v>0.37930000000000003</v>
      </c>
    </row>
    <row r="126" spans="1:16">
      <c r="B126" s="72">
        <v>30</v>
      </c>
      <c r="C126" s="74" t="s">
        <v>50</v>
      </c>
      <c r="D126" s="70">
        <f t="shared" si="10"/>
        <v>0.12605042016806722</v>
      </c>
      <c r="E126" s="97">
        <v>11.79</v>
      </c>
      <c r="F126" s="98">
        <v>2.774</v>
      </c>
      <c r="G126" s="94">
        <f t="shared" si="8"/>
        <v>14.564</v>
      </c>
      <c r="H126" s="72">
        <v>3.26</v>
      </c>
      <c r="I126" s="74" t="s">
        <v>51</v>
      </c>
      <c r="J126" s="71">
        <f t="shared" si="11"/>
        <v>3.26</v>
      </c>
      <c r="K126" s="72">
        <v>3990</v>
      </c>
      <c r="L126" s="74" t="s">
        <v>49</v>
      </c>
      <c r="M126" s="70">
        <f t="shared" si="5"/>
        <v>0.39900000000000002</v>
      </c>
      <c r="N126" s="72">
        <v>4055</v>
      </c>
      <c r="O126" s="74" t="s">
        <v>49</v>
      </c>
      <c r="P126" s="70">
        <f t="shared" si="6"/>
        <v>0.40549999999999997</v>
      </c>
    </row>
    <row r="127" spans="1:16">
      <c r="B127" s="72">
        <v>32.5</v>
      </c>
      <c r="C127" s="74" t="s">
        <v>50</v>
      </c>
      <c r="D127" s="70">
        <f t="shared" si="10"/>
        <v>0.13655462184873948</v>
      </c>
      <c r="E127" s="97">
        <v>12.32</v>
      </c>
      <c r="F127" s="98">
        <v>2.633</v>
      </c>
      <c r="G127" s="94">
        <f t="shared" si="8"/>
        <v>14.952999999999999</v>
      </c>
      <c r="H127" s="72">
        <v>3.53</v>
      </c>
      <c r="I127" s="74" t="s">
        <v>51</v>
      </c>
      <c r="J127" s="71">
        <f t="shared" si="11"/>
        <v>3.53</v>
      </c>
      <c r="K127" s="72">
        <v>4181</v>
      </c>
      <c r="L127" s="74" t="s">
        <v>49</v>
      </c>
      <c r="M127" s="70">
        <f t="shared" si="5"/>
        <v>0.41810000000000003</v>
      </c>
      <c r="N127" s="72">
        <v>4306</v>
      </c>
      <c r="O127" s="74" t="s">
        <v>49</v>
      </c>
      <c r="P127" s="70">
        <f t="shared" si="6"/>
        <v>0.43059999999999998</v>
      </c>
    </row>
    <row r="128" spans="1:16">
      <c r="A128" s="99"/>
      <c r="B128" s="95">
        <v>35</v>
      </c>
      <c r="C128" s="96" t="s">
        <v>50</v>
      </c>
      <c r="D128" s="70">
        <f t="shared" si="10"/>
        <v>0.14705882352941177</v>
      </c>
      <c r="E128" s="97">
        <v>12.9</v>
      </c>
      <c r="F128" s="98">
        <v>2.508</v>
      </c>
      <c r="G128" s="94">
        <f t="shared" si="8"/>
        <v>15.408000000000001</v>
      </c>
      <c r="H128" s="95">
        <v>3.78</v>
      </c>
      <c r="I128" s="96" t="s">
        <v>51</v>
      </c>
      <c r="J128" s="71">
        <f t="shared" si="11"/>
        <v>3.78</v>
      </c>
      <c r="K128" s="72">
        <v>4356</v>
      </c>
      <c r="L128" s="74" t="s">
        <v>49</v>
      </c>
      <c r="M128" s="70">
        <f t="shared" si="5"/>
        <v>0.43559999999999999</v>
      </c>
      <c r="N128" s="72">
        <v>4544</v>
      </c>
      <c r="O128" s="74" t="s">
        <v>49</v>
      </c>
      <c r="P128" s="70">
        <f t="shared" si="6"/>
        <v>0.45439999999999997</v>
      </c>
    </row>
    <row r="129" spans="1:16">
      <c r="A129" s="99"/>
      <c r="B129" s="95">
        <v>37.5</v>
      </c>
      <c r="C129" s="96" t="s">
        <v>50</v>
      </c>
      <c r="D129" s="70">
        <f t="shared" si="10"/>
        <v>0.15756302521008403</v>
      </c>
      <c r="E129" s="97">
        <v>13.51</v>
      </c>
      <c r="F129" s="98">
        <v>2.395</v>
      </c>
      <c r="G129" s="94">
        <f t="shared" si="8"/>
        <v>15.904999999999999</v>
      </c>
      <c r="H129" s="95">
        <v>4.03</v>
      </c>
      <c r="I129" s="96" t="s">
        <v>51</v>
      </c>
      <c r="J129" s="71">
        <f t="shared" si="11"/>
        <v>4.03</v>
      </c>
      <c r="K129" s="72">
        <v>4517</v>
      </c>
      <c r="L129" s="74" t="s">
        <v>49</v>
      </c>
      <c r="M129" s="70">
        <f t="shared" si="5"/>
        <v>0.45170000000000005</v>
      </c>
      <c r="N129" s="72">
        <v>4771</v>
      </c>
      <c r="O129" s="74" t="s">
        <v>49</v>
      </c>
      <c r="P129" s="70">
        <f t="shared" si="6"/>
        <v>0.47709999999999997</v>
      </c>
    </row>
    <row r="130" spans="1:16">
      <c r="A130" s="99"/>
      <c r="B130" s="95">
        <v>40</v>
      </c>
      <c r="C130" s="96" t="s">
        <v>50</v>
      </c>
      <c r="D130" s="70">
        <f t="shared" si="10"/>
        <v>0.16806722689075632</v>
      </c>
      <c r="E130" s="97">
        <v>14.17</v>
      </c>
      <c r="F130" s="98">
        <v>2.294</v>
      </c>
      <c r="G130" s="94">
        <f t="shared" si="8"/>
        <v>16.463999999999999</v>
      </c>
      <c r="H130" s="95">
        <v>4.2699999999999996</v>
      </c>
      <c r="I130" s="96" t="s">
        <v>51</v>
      </c>
      <c r="J130" s="71">
        <f t="shared" si="11"/>
        <v>4.2699999999999996</v>
      </c>
      <c r="K130" s="72">
        <v>4665</v>
      </c>
      <c r="L130" s="74" t="s">
        <v>49</v>
      </c>
      <c r="M130" s="70">
        <f t="shared" si="5"/>
        <v>0.46650000000000003</v>
      </c>
      <c r="N130" s="72">
        <v>4985</v>
      </c>
      <c r="O130" s="74" t="s">
        <v>49</v>
      </c>
      <c r="P130" s="70">
        <f t="shared" si="6"/>
        <v>0.49850000000000005</v>
      </c>
    </row>
    <row r="131" spans="1:16">
      <c r="A131" s="99"/>
      <c r="B131" s="95">
        <v>45</v>
      </c>
      <c r="C131" s="96" t="s">
        <v>50</v>
      </c>
      <c r="D131" s="70">
        <f t="shared" si="10"/>
        <v>0.18907563025210083</v>
      </c>
      <c r="E131" s="97">
        <v>15.56</v>
      </c>
      <c r="F131" s="98">
        <v>2.117</v>
      </c>
      <c r="G131" s="94">
        <f t="shared" si="8"/>
        <v>17.677</v>
      </c>
      <c r="H131" s="95">
        <v>4.72</v>
      </c>
      <c r="I131" s="96" t="s">
        <v>51</v>
      </c>
      <c r="J131" s="71">
        <f t="shared" si="11"/>
        <v>4.72</v>
      </c>
      <c r="K131" s="72">
        <v>4943</v>
      </c>
      <c r="L131" s="74" t="s">
        <v>49</v>
      </c>
      <c r="M131" s="70">
        <f t="shared" si="5"/>
        <v>0.49429999999999996</v>
      </c>
      <c r="N131" s="72">
        <v>5378</v>
      </c>
      <c r="O131" s="74" t="s">
        <v>49</v>
      </c>
      <c r="P131" s="70">
        <f t="shared" si="6"/>
        <v>0.53780000000000006</v>
      </c>
    </row>
    <row r="132" spans="1:16">
      <c r="A132" s="99"/>
      <c r="B132" s="95">
        <v>50</v>
      </c>
      <c r="C132" s="96" t="s">
        <v>50</v>
      </c>
      <c r="D132" s="70">
        <f t="shared" si="10"/>
        <v>0.21008403361344538</v>
      </c>
      <c r="E132" s="97">
        <v>17.03</v>
      </c>
      <c r="F132" s="98">
        <v>1.9690000000000001</v>
      </c>
      <c r="G132" s="94">
        <f t="shared" si="8"/>
        <v>18.999000000000002</v>
      </c>
      <c r="H132" s="95">
        <v>5.15</v>
      </c>
      <c r="I132" s="96" t="s">
        <v>51</v>
      </c>
      <c r="J132" s="71">
        <f t="shared" si="11"/>
        <v>5.15</v>
      </c>
      <c r="K132" s="72">
        <v>5177</v>
      </c>
      <c r="L132" s="74" t="s">
        <v>49</v>
      </c>
      <c r="M132" s="70">
        <f t="shared" si="5"/>
        <v>0.51769999999999994</v>
      </c>
      <c r="N132" s="72">
        <v>5727</v>
      </c>
      <c r="O132" s="74" t="s">
        <v>49</v>
      </c>
      <c r="P132" s="70">
        <f t="shared" si="6"/>
        <v>0.57269999999999999</v>
      </c>
    </row>
    <row r="133" spans="1:16">
      <c r="A133" s="99"/>
      <c r="B133" s="95">
        <v>55</v>
      </c>
      <c r="C133" s="96" t="s">
        <v>50</v>
      </c>
      <c r="D133" s="70">
        <f t="shared" si="10"/>
        <v>0.23109243697478993</v>
      </c>
      <c r="E133" s="97">
        <v>18.54</v>
      </c>
      <c r="F133" s="98">
        <v>1.8420000000000001</v>
      </c>
      <c r="G133" s="94">
        <f t="shared" si="8"/>
        <v>20.381999999999998</v>
      </c>
      <c r="H133" s="95">
        <v>5.55</v>
      </c>
      <c r="I133" s="96" t="s">
        <v>51</v>
      </c>
      <c r="J133" s="71">
        <f t="shared" si="11"/>
        <v>5.55</v>
      </c>
      <c r="K133" s="72">
        <v>5374</v>
      </c>
      <c r="L133" s="74" t="s">
        <v>49</v>
      </c>
      <c r="M133" s="70">
        <f t="shared" si="5"/>
        <v>0.53739999999999999</v>
      </c>
      <c r="N133" s="72">
        <v>6037</v>
      </c>
      <c r="O133" s="74" t="s">
        <v>49</v>
      </c>
      <c r="P133" s="70">
        <f t="shared" si="6"/>
        <v>0.60370000000000001</v>
      </c>
    </row>
    <row r="134" spans="1:16">
      <c r="A134" s="99"/>
      <c r="B134" s="95">
        <v>60</v>
      </c>
      <c r="C134" s="96" t="s">
        <v>50</v>
      </c>
      <c r="D134" s="70">
        <f t="shared" si="10"/>
        <v>0.25210084033613445</v>
      </c>
      <c r="E134" s="97">
        <v>20.07</v>
      </c>
      <c r="F134" s="98">
        <v>1.7330000000000001</v>
      </c>
      <c r="G134" s="94">
        <f t="shared" si="8"/>
        <v>21.803000000000001</v>
      </c>
      <c r="H134" s="95">
        <v>5.92</v>
      </c>
      <c r="I134" s="96" t="s">
        <v>51</v>
      </c>
      <c r="J134" s="71">
        <f t="shared" si="11"/>
        <v>5.92</v>
      </c>
      <c r="K134" s="72">
        <v>5541</v>
      </c>
      <c r="L134" s="74" t="s">
        <v>49</v>
      </c>
      <c r="M134" s="70">
        <f t="shared" si="5"/>
        <v>0.55410000000000004</v>
      </c>
      <c r="N134" s="72">
        <v>6312</v>
      </c>
      <c r="O134" s="74" t="s">
        <v>49</v>
      </c>
      <c r="P134" s="70">
        <f t="shared" si="6"/>
        <v>0.63119999999999998</v>
      </c>
    </row>
    <row r="135" spans="1:16">
      <c r="A135" s="99"/>
      <c r="B135" s="95">
        <v>65</v>
      </c>
      <c r="C135" s="96" t="s">
        <v>50</v>
      </c>
      <c r="D135" s="70">
        <f t="shared" si="10"/>
        <v>0.27310924369747897</v>
      </c>
      <c r="E135" s="97">
        <v>21.58</v>
      </c>
      <c r="F135" s="98">
        <v>1.637</v>
      </c>
      <c r="G135" s="94">
        <f t="shared" si="8"/>
        <v>23.216999999999999</v>
      </c>
      <c r="H135" s="95">
        <v>6.26</v>
      </c>
      <c r="I135" s="96" t="s">
        <v>51</v>
      </c>
      <c r="J135" s="71">
        <f t="shared" si="11"/>
        <v>6.26</v>
      </c>
      <c r="K135" s="72">
        <v>5685</v>
      </c>
      <c r="L135" s="74" t="s">
        <v>49</v>
      </c>
      <c r="M135" s="70">
        <f t="shared" si="5"/>
        <v>0.56850000000000001</v>
      </c>
      <c r="N135" s="72">
        <v>6558</v>
      </c>
      <c r="O135" s="74" t="s">
        <v>49</v>
      </c>
      <c r="P135" s="70">
        <f t="shared" si="6"/>
        <v>0.65579999999999994</v>
      </c>
    </row>
    <row r="136" spans="1:16">
      <c r="A136" s="99"/>
      <c r="B136" s="95">
        <v>70</v>
      </c>
      <c r="C136" s="96" t="s">
        <v>50</v>
      </c>
      <c r="D136" s="70">
        <f t="shared" si="10"/>
        <v>0.29411764705882354</v>
      </c>
      <c r="E136" s="97">
        <v>23.08</v>
      </c>
      <c r="F136" s="98">
        <v>1.552</v>
      </c>
      <c r="G136" s="94">
        <f t="shared" si="8"/>
        <v>24.631999999999998</v>
      </c>
      <c r="H136" s="95">
        <v>6.59</v>
      </c>
      <c r="I136" s="96" t="s">
        <v>51</v>
      </c>
      <c r="J136" s="71">
        <f t="shared" si="11"/>
        <v>6.59</v>
      </c>
      <c r="K136" s="72">
        <v>5810</v>
      </c>
      <c r="L136" s="74" t="s">
        <v>49</v>
      </c>
      <c r="M136" s="70">
        <f t="shared" si="5"/>
        <v>0.58099999999999996</v>
      </c>
      <c r="N136" s="72">
        <v>6778</v>
      </c>
      <c r="O136" s="74" t="s">
        <v>49</v>
      </c>
      <c r="P136" s="70">
        <f t="shared" si="6"/>
        <v>0.67779999999999996</v>
      </c>
    </row>
    <row r="137" spans="1:16">
      <c r="A137" s="99"/>
      <c r="B137" s="95">
        <v>80</v>
      </c>
      <c r="C137" s="96" t="s">
        <v>50</v>
      </c>
      <c r="D137" s="70">
        <f t="shared" si="10"/>
        <v>0.33613445378151263</v>
      </c>
      <c r="E137" s="97">
        <v>25.98</v>
      </c>
      <c r="F137" s="98">
        <v>1.409</v>
      </c>
      <c r="G137" s="94">
        <f t="shared" si="8"/>
        <v>27.388999999999999</v>
      </c>
      <c r="H137" s="95">
        <v>7.2</v>
      </c>
      <c r="I137" s="96" t="s">
        <v>51</v>
      </c>
      <c r="J137" s="71">
        <f t="shared" si="11"/>
        <v>7.2</v>
      </c>
      <c r="K137" s="72">
        <v>6044</v>
      </c>
      <c r="L137" s="74" t="s">
        <v>49</v>
      </c>
      <c r="M137" s="70">
        <f t="shared" si="5"/>
        <v>0.60439999999999994</v>
      </c>
      <c r="N137" s="72">
        <v>7157</v>
      </c>
      <c r="O137" s="74" t="s">
        <v>49</v>
      </c>
      <c r="P137" s="70">
        <f t="shared" si="6"/>
        <v>0.7157</v>
      </c>
    </row>
    <row r="138" spans="1:16">
      <c r="A138" s="99"/>
      <c r="B138" s="95">
        <v>90</v>
      </c>
      <c r="C138" s="96" t="s">
        <v>50</v>
      </c>
      <c r="D138" s="70">
        <f t="shared" si="10"/>
        <v>0.37815126050420167</v>
      </c>
      <c r="E138" s="97">
        <v>28.72</v>
      </c>
      <c r="F138" s="98">
        <v>1.2929999999999999</v>
      </c>
      <c r="G138" s="94">
        <f t="shared" si="8"/>
        <v>30.012999999999998</v>
      </c>
      <c r="H138" s="95">
        <v>7.74</v>
      </c>
      <c r="I138" s="96" t="s">
        <v>51</v>
      </c>
      <c r="J138" s="71">
        <f t="shared" si="11"/>
        <v>7.74</v>
      </c>
      <c r="K138" s="72">
        <v>6230</v>
      </c>
      <c r="L138" s="74" t="s">
        <v>49</v>
      </c>
      <c r="M138" s="70">
        <f t="shared" si="5"/>
        <v>0.623</v>
      </c>
      <c r="N138" s="72">
        <v>7470</v>
      </c>
      <c r="O138" s="74" t="s">
        <v>49</v>
      </c>
      <c r="P138" s="70">
        <f t="shared" si="6"/>
        <v>0.747</v>
      </c>
    </row>
    <row r="139" spans="1:16">
      <c r="A139" s="99"/>
      <c r="B139" s="95">
        <v>100</v>
      </c>
      <c r="C139" s="96" t="s">
        <v>50</v>
      </c>
      <c r="D139" s="70">
        <f t="shared" si="10"/>
        <v>0.42016806722689076</v>
      </c>
      <c r="E139" s="97">
        <v>31.27</v>
      </c>
      <c r="F139" s="98">
        <v>1.196</v>
      </c>
      <c r="G139" s="94">
        <f t="shared" si="8"/>
        <v>32.466000000000001</v>
      </c>
      <c r="H139" s="95">
        <v>8.25</v>
      </c>
      <c r="I139" s="96" t="s">
        <v>51</v>
      </c>
      <c r="J139" s="71">
        <f t="shared" si="11"/>
        <v>8.25</v>
      </c>
      <c r="K139" s="72">
        <v>6380</v>
      </c>
      <c r="L139" s="74" t="s">
        <v>49</v>
      </c>
      <c r="M139" s="70">
        <f t="shared" si="5"/>
        <v>0.63800000000000001</v>
      </c>
      <c r="N139" s="72">
        <v>7735</v>
      </c>
      <c r="O139" s="74" t="s">
        <v>49</v>
      </c>
      <c r="P139" s="70">
        <f t="shared" si="6"/>
        <v>0.77350000000000008</v>
      </c>
    </row>
    <row r="140" spans="1:16">
      <c r="A140" s="99"/>
      <c r="B140" s="95">
        <v>110</v>
      </c>
      <c r="C140" s="100" t="s">
        <v>50</v>
      </c>
      <c r="D140" s="70">
        <f t="shared" si="10"/>
        <v>0.46218487394957986</v>
      </c>
      <c r="E140" s="97">
        <v>33.65</v>
      </c>
      <c r="F140" s="98">
        <v>1.1140000000000001</v>
      </c>
      <c r="G140" s="94">
        <f t="shared" si="8"/>
        <v>34.763999999999996</v>
      </c>
      <c r="H140" s="95">
        <v>8.7200000000000006</v>
      </c>
      <c r="I140" s="96" t="s">
        <v>51</v>
      </c>
      <c r="J140" s="71">
        <f t="shared" si="11"/>
        <v>8.7200000000000006</v>
      </c>
      <c r="K140" s="72">
        <v>6506</v>
      </c>
      <c r="L140" s="74" t="s">
        <v>49</v>
      </c>
      <c r="M140" s="70">
        <f t="shared" si="5"/>
        <v>0.65060000000000007</v>
      </c>
      <c r="N140" s="72">
        <v>7962</v>
      </c>
      <c r="O140" s="74" t="s">
        <v>49</v>
      </c>
      <c r="P140" s="70">
        <f t="shared" si="6"/>
        <v>0.79620000000000002</v>
      </c>
    </row>
    <row r="141" spans="1:16">
      <c r="B141" s="95">
        <v>120</v>
      </c>
      <c r="C141" s="74" t="s">
        <v>50</v>
      </c>
      <c r="D141" s="70">
        <f t="shared" si="10"/>
        <v>0.50420168067226889</v>
      </c>
      <c r="E141" s="97">
        <v>35.86</v>
      </c>
      <c r="F141" s="98">
        <v>1.0429999999999999</v>
      </c>
      <c r="G141" s="94">
        <f t="shared" si="8"/>
        <v>36.902999999999999</v>
      </c>
      <c r="H141" s="72">
        <v>9.16</v>
      </c>
      <c r="I141" s="74" t="s">
        <v>51</v>
      </c>
      <c r="J141" s="71">
        <f t="shared" si="11"/>
        <v>9.16</v>
      </c>
      <c r="K141" s="72">
        <v>6613</v>
      </c>
      <c r="L141" s="74" t="s">
        <v>49</v>
      </c>
      <c r="M141" s="70">
        <f t="shared" si="5"/>
        <v>0.6613</v>
      </c>
      <c r="N141" s="72">
        <v>8160</v>
      </c>
      <c r="O141" s="74" t="s">
        <v>49</v>
      </c>
      <c r="P141" s="70">
        <f t="shared" si="6"/>
        <v>0.81600000000000006</v>
      </c>
    </row>
    <row r="142" spans="1:16">
      <c r="B142" s="95">
        <v>130</v>
      </c>
      <c r="C142" s="74" t="s">
        <v>50</v>
      </c>
      <c r="D142" s="70">
        <f t="shared" si="10"/>
        <v>0.54621848739495793</v>
      </c>
      <c r="E142" s="97">
        <v>37.909999999999997</v>
      </c>
      <c r="F142" s="98">
        <v>0.98219999999999996</v>
      </c>
      <c r="G142" s="94">
        <f t="shared" si="8"/>
        <v>38.892199999999995</v>
      </c>
      <c r="H142" s="72">
        <v>9.58</v>
      </c>
      <c r="I142" s="74" t="s">
        <v>51</v>
      </c>
      <c r="J142" s="71">
        <f t="shared" si="11"/>
        <v>9.58</v>
      </c>
      <c r="K142" s="72">
        <v>6706</v>
      </c>
      <c r="L142" s="74" t="s">
        <v>49</v>
      </c>
      <c r="M142" s="70">
        <f t="shared" si="5"/>
        <v>0.67060000000000008</v>
      </c>
      <c r="N142" s="72">
        <v>8334</v>
      </c>
      <c r="O142" s="74" t="s">
        <v>49</v>
      </c>
      <c r="P142" s="70">
        <f t="shared" si="6"/>
        <v>0.83339999999999992</v>
      </c>
    </row>
    <row r="143" spans="1:16">
      <c r="B143" s="95">
        <v>140</v>
      </c>
      <c r="C143" s="74" t="s">
        <v>50</v>
      </c>
      <c r="D143" s="70">
        <f t="shared" si="10"/>
        <v>0.58823529411764708</v>
      </c>
      <c r="E143" s="97">
        <v>39.81</v>
      </c>
      <c r="F143" s="98">
        <v>0.9284</v>
      </c>
      <c r="G143" s="94">
        <f t="shared" si="8"/>
        <v>40.738400000000006</v>
      </c>
      <c r="H143" s="72">
        <v>9.9700000000000006</v>
      </c>
      <c r="I143" s="74" t="s">
        <v>51</v>
      </c>
      <c r="J143" s="71">
        <f t="shared" si="11"/>
        <v>9.9700000000000006</v>
      </c>
      <c r="K143" s="72">
        <v>6787</v>
      </c>
      <c r="L143" s="74" t="s">
        <v>49</v>
      </c>
      <c r="M143" s="70">
        <f t="shared" si="5"/>
        <v>0.67869999999999997</v>
      </c>
      <c r="N143" s="72">
        <v>8490</v>
      </c>
      <c r="O143" s="74" t="s">
        <v>49</v>
      </c>
      <c r="P143" s="70">
        <f t="shared" si="6"/>
        <v>0.84899999999999998</v>
      </c>
    </row>
    <row r="144" spans="1:16">
      <c r="B144" s="95">
        <v>150</v>
      </c>
      <c r="C144" s="74" t="s">
        <v>50</v>
      </c>
      <c r="D144" s="70">
        <f t="shared" si="10"/>
        <v>0.63025210084033612</v>
      </c>
      <c r="E144" s="97">
        <v>41.57</v>
      </c>
      <c r="F144" s="98">
        <v>0.88070000000000004</v>
      </c>
      <c r="G144" s="94">
        <f t="shared" si="8"/>
        <v>42.450699999999998</v>
      </c>
      <c r="H144" s="72">
        <v>10.35</v>
      </c>
      <c r="I144" s="74" t="s">
        <v>51</v>
      </c>
      <c r="J144" s="71">
        <f t="shared" si="11"/>
        <v>10.35</v>
      </c>
      <c r="K144" s="72">
        <v>6860</v>
      </c>
      <c r="L144" s="74" t="s">
        <v>49</v>
      </c>
      <c r="M144" s="70">
        <f t="shared" si="5"/>
        <v>0.68600000000000005</v>
      </c>
      <c r="N144" s="72">
        <v>8630</v>
      </c>
      <c r="O144" s="74" t="s">
        <v>49</v>
      </c>
      <c r="P144" s="70">
        <f t="shared" si="6"/>
        <v>0.8630000000000001</v>
      </c>
    </row>
    <row r="145" spans="2:16">
      <c r="B145" s="95">
        <v>160</v>
      </c>
      <c r="C145" s="74" t="s">
        <v>50</v>
      </c>
      <c r="D145" s="70">
        <f t="shared" si="10"/>
        <v>0.67226890756302526</v>
      </c>
      <c r="E145" s="97">
        <v>43.22</v>
      </c>
      <c r="F145" s="98">
        <v>0.83819999999999995</v>
      </c>
      <c r="G145" s="94">
        <f t="shared" si="8"/>
        <v>44.058199999999999</v>
      </c>
      <c r="H145" s="72">
        <v>10.72</v>
      </c>
      <c r="I145" s="74" t="s">
        <v>51</v>
      </c>
      <c r="J145" s="71">
        <f t="shared" si="11"/>
        <v>10.72</v>
      </c>
      <c r="K145" s="72">
        <v>6925</v>
      </c>
      <c r="L145" s="74" t="s">
        <v>49</v>
      </c>
      <c r="M145" s="70">
        <f t="shared" si="5"/>
        <v>0.6925</v>
      </c>
      <c r="N145" s="72">
        <v>8757</v>
      </c>
      <c r="O145" s="74" t="s">
        <v>49</v>
      </c>
      <c r="P145" s="70">
        <f t="shared" si="6"/>
        <v>0.87569999999999992</v>
      </c>
    </row>
    <row r="146" spans="2:16">
      <c r="B146" s="95">
        <v>170</v>
      </c>
      <c r="C146" s="74" t="s">
        <v>50</v>
      </c>
      <c r="D146" s="70">
        <f t="shared" si="10"/>
        <v>0.7142857142857143</v>
      </c>
      <c r="E146" s="97">
        <v>44.76</v>
      </c>
      <c r="F146" s="98">
        <v>0.79990000000000006</v>
      </c>
      <c r="G146" s="94">
        <f t="shared" si="8"/>
        <v>45.559899999999999</v>
      </c>
      <c r="H146" s="72">
        <v>11.07</v>
      </c>
      <c r="I146" s="74" t="s">
        <v>51</v>
      </c>
      <c r="J146" s="71">
        <f t="shared" si="11"/>
        <v>11.07</v>
      </c>
      <c r="K146" s="72">
        <v>6984</v>
      </c>
      <c r="L146" s="74" t="s">
        <v>49</v>
      </c>
      <c r="M146" s="70">
        <f t="shared" si="5"/>
        <v>0.69840000000000002</v>
      </c>
      <c r="N146" s="72">
        <v>8873</v>
      </c>
      <c r="O146" s="74" t="s">
        <v>49</v>
      </c>
      <c r="P146" s="70">
        <f t="shared" si="6"/>
        <v>0.88729999999999998</v>
      </c>
    </row>
    <row r="147" spans="2:16">
      <c r="B147" s="95">
        <v>180</v>
      </c>
      <c r="C147" s="74" t="s">
        <v>50</v>
      </c>
      <c r="D147" s="70">
        <f t="shared" si="10"/>
        <v>0.75630252100840334</v>
      </c>
      <c r="E147" s="97">
        <v>46.19</v>
      </c>
      <c r="F147" s="98">
        <v>0.76529999999999998</v>
      </c>
      <c r="G147" s="94">
        <f t="shared" si="8"/>
        <v>46.955300000000001</v>
      </c>
      <c r="H147" s="72">
        <v>11.42</v>
      </c>
      <c r="I147" s="74" t="s">
        <v>51</v>
      </c>
      <c r="J147" s="71">
        <f t="shared" si="11"/>
        <v>11.42</v>
      </c>
      <c r="K147" s="72">
        <v>7039</v>
      </c>
      <c r="L147" s="74" t="s">
        <v>49</v>
      </c>
      <c r="M147" s="70">
        <f t="shared" si="5"/>
        <v>0.70389999999999997</v>
      </c>
      <c r="N147" s="72">
        <v>8980</v>
      </c>
      <c r="O147" s="74" t="s">
        <v>49</v>
      </c>
      <c r="P147" s="70">
        <f t="shared" si="6"/>
        <v>0.89800000000000002</v>
      </c>
    </row>
    <row r="148" spans="2:16">
      <c r="B148" s="95">
        <v>200</v>
      </c>
      <c r="C148" s="74" t="s">
        <v>50</v>
      </c>
      <c r="D148" s="70">
        <f t="shared" si="10"/>
        <v>0.84033613445378152</v>
      </c>
      <c r="E148" s="97">
        <v>48.8</v>
      </c>
      <c r="F148" s="98">
        <v>0.70509999999999995</v>
      </c>
      <c r="G148" s="94">
        <f t="shared" si="8"/>
        <v>49.505099999999999</v>
      </c>
      <c r="H148" s="72">
        <v>12.07</v>
      </c>
      <c r="I148" s="74" t="s">
        <v>51</v>
      </c>
      <c r="J148" s="71">
        <f t="shared" si="11"/>
        <v>12.07</v>
      </c>
      <c r="K148" s="72">
        <v>7165</v>
      </c>
      <c r="L148" s="74" t="s">
        <v>49</v>
      </c>
      <c r="M148" s="70">
        <f t="shared" ref="M148:M163" si="12">K148/1000/10</f>
        <v>0.71650000000000003</v>
      </c>
      <c r="N148" s="72">
        <v>9171</v>
      </c>
      <c r="O148" s="74" t="s">
        <v>49</v>
      </c>
      <c r="P148" s="70">
        <f t="shared" ref="P148:P153" si="13">N148/1000/10</f>
        <v>0.91709999999999992</v>
      </c>
    </row>
    <row r="149" spans="2:16">
      <c r="B149" s="95">
        <v>225</v>
      </c>
      <c r="C149" s="74" t="s">
        <v>50</v>
      </c>
      <c r="D149" s="70">
        <f t="shared" si="10"/>
        <v>0.94537815126050417</v>
      </c>
      <c r="E149" s="97">
        <v>51.64</v>
      </c>
      <c r="F149" s="98">
        <v>0.64300000000000002</v>
      </c>
      <c r="G149" s="94">
        <f t="shared" ref="G149:G212" si="14">E149+F149</f>
        <v>52.283000000000001</v>
      </c>
      <c r="H149" s="72">
        <v>12.85</v>
      </c>
      <c r="I149" s="74" t="s">
        <v>51</v>
      </c>
      <c r="J149" s="71">
        <f t="shared" si="11"/>
        <v>12.85</v>
      </c>
      <c r="K149" s="72">
        <v>7317</v>
      </c>
      <c r="L149" s="74" t="s">
        <v>49</v>
      </c>
      <c r="M149" s="70">
        <f t="shared" si="12"/>
        <v>0.73170000000000002</v>
      </c>
      <c r="N149" s="72">
        <v>9376</v>
      </c>
      <c r="O149" s="74" t="s">
        <v>49</v>
      </c>
      <c r="P149" s="70">
        <f t="shared" si="13"/>
        <v>0.93759999999999999</v>
      </c>
    </row>
    <row r="150" spans="2:16">
      <c r="B150" s="95">
        <v>250</v>
      </c>
      <c r="C150" s="74" t="s">
        <v>50</v>
      </c>
      <c r="D150" s="70">
        <f t="shared" si="10"/>
        <v>1.0504201680672269</v>
      </c>
      <c r="E150" s="97">
        <v>54.12</v>
      </c>
      <c r="F150" s="98">
        <v>0.5917</v>
      </c>
      <c r="G150" s="94">
        <f t="shared" si="14"/>
        <v>54.7117</v>
      </c>
      <c r="H150" s="72">
        <v>13.6</v>
      </c>
      <c r="I150" s="74" t="s">
        <v>51</v>
      </c>
      <c r="J150" s="71">
        <f t="shared" si="11"/>
        <v>13.6</v>
      </c>
      <c r="K150" s="72">
        <v>7450</v>
      </c>
      <c r="L150" s="74" t="s">
        <v>49</v>
      </c>
      <c r="M150" s="70">
        <f t="shared" si="12"/>
        <v>0.745</v>
      </c>
      <c r="N150" s="72">
        <v>9552</v>
      </c>
      <c r="O150" s="74" t="s">
        <v>49</v>
      </c>
      <c r="P150" s="70">
        <f t="shared" si="13"/>
        <v>0.95519999999999994</v>
      </c>
    </row>
    <row r="151" spans="2:16">
      <c r="B151" s="95">
        <v>275</v>
      </c>
      <c r="C151" s="74" t="s">
        <v>50</v>
      </c>
      <c r="D151" s="70">
        <f t="shared" ref="D151:D164" si="15">B151/$C$5</f>
        <v>1.1554621848739495</v>
      </c>
      <c r="E151" s="97">
        <v>56.29</v>
      </c>
      <c r="F151" s="98">
        <v>0.54869999999999997</v>
      </c>
      <c r="G151" s="94">
        <f t="shared" si="14"/>
        <v>56.838699999999996</v>
      </c>
      <c r="H151" s="72">
        <v>14.31</v>
      </c>
      <c r="I151" s="74" t="s">
        <v>51</v>
      </c>
      <c r="J151" s="71">
        <f t="shared" si="11"/>
        <v>14.31</v>
      </c>
      <c r="K151" s="72">
        <v>7567</v>
      </c>
      <c r="L151" s="74" t="s">
        <v>49</v>
      </c>
      <c r="M151" s="70">
        <f t="shared" si="12"/>
        <v>0.75670000000000004</v>
      </c>
      <c r="N151" s="72">
        <v>9708</v>
      </c>
      <c r="O151" s="74" t="s">
        <v>49</v>
      </c>
      <c r="P151" s="70">
        <f t="shared" si="13"/>
        <v>0.9708</v>
      </c>
    </row>
    <row r="152" spans="2:16">
      <c r="B152" s="95">
        <v>300</v>
      </c>
      <c r="C152" s="74" t="s">
        <v>50</v>
      </c>
      <c r="D152" s="70">
        <f t="shared" si="15"/>
        <v>1.2605042016806722</v>
      </c>
      <c r="E152" s="97">
        <v>58.21</v>
      </c>
      <c r="F152" s="98">
        <v>0.51200000000000001</v>
      </c>
      <c r="G152" s="94">
        <f t="shared" si="14"/>
        <v>58.722000000000001</v>
      </c>
      <c r="H152" s="72">
        <v>15</v>
      </c>
      <c r="I152" s="74" t="s">
        <v>51</v>
      </c>
      <c r="J152" s="71">
        <f t="shared" si="11"/>
        <v>15</v>
      </c>
      <c r="K152" s="72">
        <v>7672</v>
      </c>
      <c r="L152" s="74" t="s">
        <v>49</v>
      </c>
      <c r="M152" s="70">
        <f t="shared" si="12"/>
        <v>0.76719999999999999</v>
      </c>
      <c r="N152" s="72">
        <v>9847</v>
      </c>
      <c r="O152" s="74" t="s">
        <v>49</v>
      </c>
      <c r="P152" s="70">
        <f t="shared" si="13"/>
        <v>0.98469999999999991</v>
      </c>
    </row>
    <row r="153" spans="2:16">
      <c r="B153" s="95">
        <v>325</v>
      </c>
      <c r="C153" s="74" t="s">
        <v>50</v>
      </c>
      <c r="D153" s="70">
        <f t="shared" si="15"/>
        <v>1.365546218487395</v>
      </c>
      <c r="E153" s="97">
        <v>59.93</v>
      </c>
      <c r="F153" s="98">
        <v>0.48020000000000002</v>
      </c>
      <c r="G153" s="94">
        <f t="shared" si="14"/>
        <v>60.410200000000003</v>
      </c>
      <c r="H153" s="72">
        <v>15.66</v>
      </c>
      <c r="I153" s="74" t="s">
        <v>51</v>
      </c>
      <c r="J153" s="71">
        <f t="shared" si="11"/>
        <v>15.66</v>
      </c>
      <c r="K153" s="72">
        <v>7768</v>
      </c>
      <c r="L153" s="74" t="s">
        <v>49</v>
      </c>
      <c r="M153" s="70">
        <f t="shared" si="12"/>
        <v>0.77679999999999993</v>
      </c>
      <c r="N153" s="72">
        <v>9972</v>
      </c>
      <c r="O153" s="74" t="s">
        <v>49</v>
      </c>
      <c r="P153" s="70">
        <f t="shared" si="13"/>
        <v>0.99719999999999998</v>
      </c>
    </row>
    <row r="154" spans="2:16">
      <c r="B154" s="95">
        <v>350</v>
      </c>
      <c r="C154" s="74" t="s">
        <v>50</v>
      </c>
      <c r="D154" s="70">
        <f t="shared" si="15"/>
        <v>1.4705882352941178</v>
      </c>
      <c r="E154" s="97">
        <v>61.47</v>
      </c>
      <c r="F154" s="98">
        <v>0.45250000000000001</v>
      </c>
      <c r="G154" s="94">
        <f t="shared" si="14"/>
        <v>61.922499999999999</v>
      </c>
      <c r="H154" s="72">
        <v>16.309999999999999</v>
      </c>
      <c r="I154" s="74" t="s">
        <v>51</v>
      </c>
      <c r="J154" s="71">
        <f t="shared" si="11"/>
        <v>16.309999999999999</v>
      </c>
      <c r="K154" s="72">
        <v>7857</v>
      </c>
      <c r="L154" s="74" t="s">
        <v>49</v>
      </c>
      <c r="M154" s="70">
        <f t="shared" si="12"/>
        <v>0.78570000000000007</v>
      </c>
      <c r="N154" s="72">
        <v>1.01</v>
      </c>
      <c r="O154" s="73" t="s">
        <v>51</v>
      </c>
      <c r="P154" s="71">
        <f t="shared" ref="P147:P210" si="16">N154</f>
        <v>1.01</v>
      </c>
    </row>
    <row r="155" spans="2:16">
      <c r="B155" s="95">
        <v>375</v>
      </c>
      <c r="C155" s="74" t="s">
        <v>50</v>
      </c>
      <c r="D155" s="70">
        <f t="shared" si="15"/>
        <v>1.5756302521008403</v>
      </c>
      <c r="E155" s="97">
        <v>62.88</v>
      </c>
      <c r="F155" s="98">
        <v>0.42799999999999999</v>
      </c>
      <c r="G155" s="94">
        <f t="shared" si="14"/>
        <v>63.308</v>
      </c>
      <c r="H155" s="72">
        <v>16.95</v>
      </c>
      <c r="I155" s="74" t="s">
        <v>51</v>
      </c>
      <c r="J155" s="71">
        <f t="shared" si="11"/>
        <v>16.95</v>
      </c>
      <c r="K155" s="72">
        <v>7939</v>
      </c>
      <c r="L155" s="74" t="s">
        <v>49</v>
      </c>
      <c r="M155" s="70">
        <f t="shared" si="12"/>
        <v>0.79390000000000005</v>
      </c>
      <c r="N155" s="72">
        <v>1.02</v>
      </c>
      <c r="O155" s="74" t="s">
        <v>51</v>
      </c>
      <c r="P155" s="71">
        <f t="shared" si="16"/>
        <v>1.02</v>
      </c>
    </row>
    <row r="156" spans="2:16">
      <c r="B156" s="95">
        <v>400</v>
      </c>
      <c r="C156" s="74" t="s">
        <v>50</v>
      </c>
      <c r="D156" s="70">
        <f t="shared" si="15"/>
        <v>1.680672268907563</v>
      </c>
      <c r="E156" s="97">
        <v>64.150000000000006</v>
      </c>
      <c r="F156" s="98">
        <v>0.40629999999999999</v>
      </c>
      <c r="G156" s="94">
        <f t="shared" si="14"/>
        <v>64.556300000000007</v>
      </c>
      <c r="H156" s="72">
        <v>17.57</v>
      </c>
      <c r="I156" s="74" t="s">
        <v>51</v>
      </c>
      <c r="J156" s="71">
        <f t="shared" si="11"/>
        <v>17.57</v>
      </c>
      <c r="K156" s="72">
        <v>8017</v>
      </c>
      <c r="L156" s="74" t="s">
        <v>49</v>
      </c>
      <c r="M156" s="70">
        <f t="shared" si="12"/>
        <v>0.80169999999999997</v>
      </c>
      <c r="N156" s="72">
        <v>1.03</v>
      </c>
      <c r="O156" s="74" t="s">
        <v>51</v>
      </c>
      <c r="P156" s="71">
        <f t="shared" si="16"/>
        <v>1.03</v>
      </c>
    </row>
    <row r="157" spans="2:16">
      <c r="B157" s="95">
        <v>450</v>
      </c>
      <c r="C157" s="74" t="s">
        <v>50</v>
      </c>
      <c r="D157" s="70">
        <f t="shared" si="15"/>
        <v>1.8907563025210083</v>
      </c>
      <c r="E157" s="97">
        <v>66.39</v>
      </c>
      <c r="F157" s="98">
        <v>0.36930000000000002</v>
      </c>
      <c r="G157" s="94">
        <f t="shared" si="14"/>
        <v>66.759299999999996</v>
      </c>
      <c r="H157" s="72">
        <v>18.78</v>
      </c>
      <c r="I157" s="74" t="s">
        <v>51</v>
      </c>
      <c r="J157" s="71">
        <f t="shared" si="11"/>
        <v>18.78</v>
      </c>
      <c r="K157" s="72">
        <v>8248</v>
      </c>
      <c r="L157" s="74" t="s">
        <v>49</v>
      </c>
      <c r="M157" s="70">
        <f t="shared" si="12"/>
        <v>0.82479999999999998</v>
      </c>
      <c r="N157" s="72">
        <v>1.05</v>
      </c>
      <c r="O157" s="74" t="s">
        <v>51</v>
      </c>
      <c r="P157" s="71">
        <f t="shared" si="16"/>
        <v>1.05</v>
      </c>
    </row>
    <row r="158" spans="2:16">
      <c r="B158" s="95">
        <v>500</v>
      </c>
      <c r="C158" s="74" t="s">
        <v>50</v>
      </c>
      <c r="D158" s="70">
        <f t="shared" si="15"/>
        <v>2.1008403361344539</v>
      </c>
      <c r="E158" s="97">
        <v>68.510000000000005</v>
      </c>
      <c r="F158" s="98">
        <v>0.33889999999999998</v>
      </c>
      <c r="G158" s="94">
        <f t="shared" si="14"/>
        <v>68.8489</v>
      </c>
      <c r="H158" s="72">
        <v>19.96</v>
      </c>
      <c r="I158" s="74" t="s">
        <v>51</v>
      </c>
      <c r="J158" s="71">
        <f t="shared" si="11"/>
        <v>19.96</v>
      </c>
      <c r="K158" s="72">
        <v>8456</v>
      </c>
      <c r="L158" s="74" t="s">
        <v>49</v>
      </c>
      <c r="M158" s="70">
        <f t="shared" si="12"/>
        <v>0.84559999999999991</v>
      </c>
      <c r="N158" s="72">
        <v>1.06</v>
      </c>
      <c r="O158" s="74" t="s">
        <v>51</v>
      </c>
      <c r="P158" s="71">
        <f t="shared" si="16"/>
        <v>1.06</v>
      </c>
    </row>
    <row r="159" spans="2:16">
      <c r="B159" s="95">
        <v>550</v>
      </c>
      <c r="C159" s="74" t="s">
        <v>50</v>
      </c>
      <c r="D159" s="70">
        <f t="shared" si="15"/>
        <v>2.3109243697478989</v>
      </c>
      <c r="E159" s="97">
        <v>70.14</v>
      </c>
      <c r="F159" s="98">
        <v>0.3135</v>
      </c>
      <c r="G159" s="94">
        <f t="shared" si="14"/>
        <v>70.453500000000005</v>
      </c>
      <c r="H159" s="72">
        <v>21.1</v>
      </c>
      <c r="I159" s="74" t="s">
        <v>51</v>
      </c>
      <c r="J159" s="71">
        <f t="shared" si="11"/>
        <v>21.1</v>
      </c>
      <c r="K159" s="72">
        <v>8648</v>
      </c>
      <c r="L159" s="74" t="s">
        <v>49</v>
      </c>
      <c r="M159" s="70">
        <f t="shared" si="12"/>
        <v>0.86480000000000001</v>
      </c>
      <c r="N159" s="72">
        <v>1.08</v>
      </c>
      <c r="O159" s="74" t="s">
        <v>51</v>
      </c>
      <c r="P159" s="71">
        <f t="shared" si="16"/>
        <v>1.08</v>
      </c>
    </row>
    <row r="160" spans="2:16">
      <c r="B160" s="95">
        <v>600</v>
      </c>
      <c r="C160" s="74" t="s">
        <v>50</v>
      </c>
      <c r="D160" s="70">
        <f t="shared" si="15"/>
        <v>2.5210084033613445</v>
      </c>
      <c r="E160" s="97">
        <v>71.39</v>
      </c>
      <c r="F160" s="98">
        <v>0.2918</v>
      </c>
      <c r="G160" s="94">
        <f t="shared" si="14"/>
        <v>71.681799999999996</v>
      </c>
      <c r="H160" s="72">
        <v>22.22</v>
      </c>
      <c r="I160" s="74" t="s">
        <v>51</v>
      </c>
      <c r="J160" s="71">
        <f t="shared" si="11"/>
        <v>22.22</v>
      </c>
      <c r="K160" s="72">
        <v>8826</v>
      </c>
      <c r="L160" s="74" t="s">
        <v>49</v>
      </c>
      <c r="M160" s="70">
        <f t="shared" si="12"/>
        <v>0.88260000000000005</v>
      </c>
      <c r="N160" s="72">
        <v>1.0900000000000001</v>
      </c>
      <c r="O160" s="74" t="s">
        <v>51</v>
      </c>
      <c r="P160" s="71">
        <f t="shared" si="16"/>
        <v>1.0900000000000001</v>
      </c>
    </row>
    <row r="161" spans="2:16">
      <c r="B161" s="95">
        <v>650</v>
      </c>
      <c r="C161" s="74" t="s">
        <v>50</v>
      </c>
      <c r="D161" s="70">
        <f t="shared" si="15"/>
        <v>2.73109243697479</v>
      </c>
      <c r="E161" s="97">
        <v>72.64</v>
      </c>
      <c r="F161" s="98">
        <v>0.2732</v>
      </c>
      <c r="G161" s="94">
        <f t="shared" si="14"/>
        <v>72.913200000000003</v>
      </c>
      <c r="H161" s="72">
        <v>23.32</v>
      </c>
      <c r="I161" s="74" t="s">
        <v>51</v>
      </c>
      <c r="J161" s="71">
        <f t="shared" si="11"/>
        <v>23.32</v>
      </c>
      <c r="K161" s="72">
        <v>8993</v>
      </c>
      <c r="L161" s="74" t="s">
        <v>49</v>
      </c>
      <c r="M161" s="70">
        <f t="shared" si="12"/>
        <v>0.89929999999999999</v>
      </c>
      <c r="N161" s="72">
        <v>1.1000000000000001</v>
      </c>
      <c r="O161" s="74" t="s">
        <v>51</v>
      </c>
      <c r="P161" s="71">
        <f t="shared" si="16"/>
        <v>1.1000000000000001</v>
      </c>
    </row>
    <row r="162" spans="2:16">
      <c r="B162" s="95">
        <v>700</v>
      </c>
      <c r="C162" s="74" t="s">
        <v>50</v>
      </c>
      <c r="D162" s="70">
        <f t="shared" si="15"/>
        <v>2.9411764705882355</v>
      </c>
      <c r="E162" s="97">
        <v>73.72</v>
      </c>
      <c r="F162" s="98">
        <v>0.25700000000000001</v>
      </c>
      <c r="G162" s="94">
        <f t="shared" si="14"/>
        <v>73.977000000000004</v>
      </c>
      <c r="H162" s="72">
        <v>24.41</v>
      </c>
      <c r="I162" s="74" t="s">
        <v>51</v>
      </c>
      <c r="J162" s="71">
        <f t="shared" si="11"/>
        <v>24.41</v>
      </c>
      <c r="K162" s="72">
        <v>9151</v>
      </c>
      <c r="L162" s="74" t="s">
        <v>49</v>
      </c>
      <c r="M162" s="70">
        <f t="shared" si="12"/>
        <v>0.91510000000000002</v>
      </c>
      <c r="N162" s="72">
        <v>1.1100000000000001</v>
      </c>
      <c r="O162" s="74" t="s">
        <v>51</v>
      </c>
      <c r="P162" s="71">
        <f t="shared" si="16"/>
        <v>1.1100000000000001</v>
      </c>
    </row>
    <row r="163" spans="2:16">
      <c r="B163" s="95">
        <v>800</v>
      </c>
      <c r="C163" s="74" t="s">
        <v>50</v>
      </c>
      <c r="D163" s="70">
        <f t="shared" si="15"/>
        <v>3.3613445378151261</v>
      </c>
      <c r="E163" s="97">
        <v>75.5</v>
      </c>
      <c r="F163" s="98">
        <v>0.23</v>
      </c>
      <c r="G163" s="94">
        <f t="shared" si="14"/>
        <v>75.73</v>
      </c>
      <c r="H163" s="72">
        <v>26.54</v>
      </c>
      <c r="I163" s="74" t="s">
        <v>51</v>
      </c>
      <c r="J163" s="71">
        <f t="shared" si="11"/>
        <v>26.54</v>
      </c>
      <c r="K163" s="72">
        <v>9682</v>
      </c>
      <c r="L163" s="74" t="s">
        <v>49</v>
      </c>
      <c r="M163" s="70">
        <f t="shared" si="12"/>
        <v>0.96820000000000006</v>
      </c>
      <c r="N163" s="72">
        <v>1.1299999999999999</v>
      </c>
      <c r="O163" s="74" t="s">
        <v>51</v>
      </c>
      <c r="P163" s="71">
        <f t="shared" si="16"/>
        <v>1.1299999999999999</v>
      </c>
    </row>
    <row r="164" spans="2:16">
      <c r="B164" s="95">
        <v>900</v>
      </c>
      <c r="C164" s="74" t="s">
        <v>50</v>
      </c>
      <c r="D164" s="70">
        <f t="shared" si="15"/>
        <v>3.7815126050420167</v>
      </c>
      <c r="E164" s="97">
        <v>76.87</v>
      </c>
      <c r="F164" s="98">
        <v>0.20849999999999999</v>
      </c>
      <c r="G164" s="94">
        <f t="shared" si="14"/>
        <v>77.078500000000005</v>
      </c>
      <c r="H164" s="72">
        <v>28.62</v>
      </c>
      <c r="I164" s="74" t="s">
        <v>51</v>
      </c>
      <c r="J164" s="71">
        <f t="shared" si="11"/>
        <v>28.62</v>
      </c>
      <c r="K164" s="72">
        <v>1.02</v>
      </c>
      <c r="L164" s="73" t="s">
        <v>51</v>
      </c>
      <c r="M164" s="71">
        <f t="shared" ref="M161:M224" si="17">K164</f>
        <v>1.02</v>
      </c>
      <c r="N164" s="72">
        <v>1.1499999999999999</v>
      </c>
      <c r="O164" s="74" t="s">
        <v>51</v>
      </c>
      <c r="P164" s="71">
        <f t="shared" si="16"/>
        <v>1.1499999999999999</v>
      </c>
    </row>
    <row r="165" spans="2:16">
      <c r="B165" s="95">
        <v>1</v>
      </c>
      <c r="C165" s="73" t="s">
        <v>52</v>
      </c>
      <c r="D165" s="70">
        <f t="shared" ref="D165:D228" si="18">B165*1000/$C$5</f>
        <v>4.2016806722689077</v>
      </c>
      <c r="E165" s="97">
        <v>77.930000000000007</v>
      </c>
      <c r="F165" s="98">
        <v>0.19089999999999999</v>
      </c>
      <c r="G165" s="94">
        <f t="shared" si="14"/>
        <v>78.120900000000006</v>
      </c>
      <c r="H165" s="72">
        <v>30.67</v>
      </c>
      <c r="I165" s="74" t="s">
        <v>51</v>
      </c>
      <c r="J165" s="71">
        <f t="shared" si="11"/>
        <v>30.67</v>
      </c>
      <c r="K165" s="72">
        <v>1.06</v>
      </c>
      <c r="L165" s="74" t="s">
        <v>51</v>
      </c>
      <c r="M165" s="71">
        <f t="shared" si="17"/>
        <v>1.06</v>
      </c>
      <c r="N165" s="72">
        <v>1.17</v>
      </c>
      <c r="O165" s="74" t="s">
        <v>51</v>
      </c>
      <c r="P165" s="71">
        <f t="shared" si="16"/>
        <v>1.17</v>
      </c>
    </row>
    <row r="166" spans="2:16">
      <c r="B166" s="95">
        <v>1.1000000000000001</v>
      </c>
      <c r="C166" s="74" t="s">
        <v>52</v>
      </c>
      <c r="D166" s="70">
        <f t="shared" si="18"/>
        <v>4.6218487394957979</v>
      </c>
      <c r="E166" s="97">
        <v>78.739999999999995</v>
      </c>
      <c r="F166" s="98">
        <v>0.17630000000000001</v>
      </c>
      <c r="G166" s="94">
        <f t="shared" si="14"/>
        <v>78.916299999999993</v>
      </c>
      <c r="H166" s="72">
        <v>32.700000000000003</v>
      </c>
      <c r="I166" s="74" t="s">
        <v>51</v>
      </c>
      <c r="J166" s="71">
        <f t="shared" si="11"/>
        <v>32.700000000000003</v>
      </c>
      <c r="K166" s="72">
        <v>1.1000000000000001</v>
      </c>
      <c r="L166" s="74" t="s">
        <v>51</v>
      </c>
      <c r="M166" s="71">
        <f t="shared" si="17"/>
        <v>1.1000000000000001</v>
      </c>
      <c r="N166" s="72">
        <v>1.18</v>
      </c>
      <c r="O166" s="74" t="s">
        <v>51</v>
      </c>
      <c r="P166" s="71">
        <f t="shared" si="16"/>
        <v>1.18</v>
      </c>
    </row>
    <row r="167" spans="2:16">
      <c r="B167" s="95">
        <v>1.2</v>
      </c>
      <c r="C167" s="74" t="s">
        <v>52</v>
      </c>
      <c r="D167" s="70">
        <f t="shared" si="18"/>
        <v>5.0420168067226889</v>
      </c>
      <c r="E167" s="97">
        <v>79.36</v>
      </c>
      <c r="F167" s="98">
        <v>0.1638</v>
      </c>
      <c r="G167" s="94">
        <f t="shared" si="14"/>
        <v>79.523799999999994</v>
      </c>
      <c r="H167" s="72">
        <v>34.72</v>
      </c>
      <c r="I167" s="74" t="s">
        <v>51</v>
      </c>
      <c r="J167" s="71">
        <f t="shared" si="11"/>
        <v>34.72</v>
      </c>
      <c r="K167" s="72">
        <v>1.1399999999999999</v>
      </c>
      <c r="L167" s="74" t="s">
        <v>51</v>
      </c>
      <c r="M167" s="71">
        <f t="shared" si="17"/>
        <v>1.1399999999999999</v>
      </c>
      <c r="N167" s="72">
        <v>1.2</v>
      </c>
      <c r="O167" s="74" t="s">
        <v>51</v>
      </c>
      <c r="P167" s="71">
        <f t="shared" si="16"/>
        <v>1.2</v>
      </c>
    </row>
    <row r="168" spans="2:16">
      <c r="B168" s="95">
        <v>1.3</v>
      </c>
      <c r="C168" s="74" t="s">
        <v>52</v>
      </c>
      <c r="D168" s="70">
        <f t="shared" si="18"/>
        <v>5.46218487394958</v>
      </c>
      <c r="E168" s="97">
        <v>79.819999999999993</v>
      </c>
      <c r="F168" s="98">
        <v>0.15310000000000001</v>
      </c>
      <c r="G168" s="94">
        <f t="shared" si="14"/>
        <v>79.973099999999988</v>
      </c>
      <c r="H168" s="72">
        <v>36.71</v>
      </c>
      <c r="I168" s="74" t="s">
        <v>51</v>
      </c>
      <c r="J168" s="71">
        <f t="shared" si="11"/>
        <v>36.71</v>
      </c>
      <c r="K168" s="72">
        <v>1.18</v>
      </c>
      <c r="L168" s="74" t="s">
        <v>51</v>
      </c>
      <c r="M168" s="71">
        <f t="shared" si="17"/>
        <v>1.18</v>
      </c>
      <c r="N168" s="72">
        <v>1.21</v>
      </c>
      <c r="O168" s="74" t="s">
        <v>51</v>
      </c>
      <c r="P168" s="71">
        <f t="shared" si="16"/>
        <v>1.21</v>
      </c>
    </row>
    <row r="169" spans="2:16">
      <c r="B169" s="95">
        <v>1.4</v>
      </c>
      <c r="C169" s="74" t="s">
        <v>52</v>
      </c>
      <c r="D169" s="70">
        <f t="shared" si="18"/>
        <v>5.882352941176471</v>
      </c>
      <c r="E169" s="97">
        <v>80.150000000000006</v>
      </c>
      <c r="F169" s="98">
        <v>0.14380000000000001</v>
      </c>
      <c r="G169" s="94">
        <f t="shared" si="14"/>
        <v>80.293800000000005</v>
      </c>
      <c r="H169" s="72">
        <v>38.700000000000003</v>
      </c>
      <c r="I169" s="74" t="s">
        <v>51</v>
      </c>
      <c r="J169" s="71">
        <f t="shared" si="11"/>
        <v>38.700000000000003</v>
      </c>
      <c r="K169" s="72">
        <v>1.21</v>
      </c>
      <c r="L169" s="74" t="s">
        <v>51</v>
      </c>
      <c r="M169" s="71">
        <f t="shared" si="17"/>
        <v>1.21</v>
      </c>
      <c r="N169" s="72">
        <v>1.22</v>
      </c>
      <c r="O169" s="74" t="s">
        <v>51</v>
      </c>
      <c r="P169" s="71">
        <f t="shared" si="16"/>
        <v>1.22</v>
      </c>
    </row>
    <row r="170" spans="2:16">
      <c r="B170" s="95">
        <v>1.5</v>
      </c>
      <c r="C170" s="74" t="s">
        <v>52</v>
      </c>
      <c r="D170" s="70">
        <f t="shared" si="18"/>
        <v>6.3025210084033612</v>
      </c>
      <c r="E170" s="97">
        <v>80.37</v>
      </c>
      <c r="F170" s="98">
        <v>0.13569999999999999</v>
      </c>
      <c r="G170" s="94">
        <f t="shared" si="14"/>
        <v>80.505700000000004</v>
      </c>
      <c r="H170" s="72">
        <v>40.69</v>
      </c>
      <c r="I170" s="74" t="s">
        <v>51</v>
      </c>
      <c r="J170" s="71">
        <f t="shared" si="11"/>
        <v>40.69</v>
      </c>
      <c r="K170" s="72">
        <v>1.25</v>
      </c>
      <c r="L170" s="74" t="s">
        <v>51</v>
      </c>
      <c r="M170" s="71">
        <f t="shared" si="17"/>
        <v>1.25</v>
      </c>
      <c r="N170" s="72">
        <v>1.23</v>
      </c>
      <c r="O170" s="74" t="s">
        <v>51</v>
      </c>
      <c r="P170" s="71">
        <f t="shared" si="16"/>
        <v>1.23</v>
      </c>
    </row>
    <row r="171" spans="2:16">
      <c r="B171" s="95">
        <v>1.6</v>
      </c>
      <c r="C171" s="74" t="s">
        <v>52</v>
      </c>
      <c r="D171" s="70">
        <f t="shared" si="18"/>
        <v>6.7226890756302522</v>
      </c>
      <c r="E171" s="97">
        <v>80.489999999999995</v>
      </c>
      <c r="F171" s="98">
        <v>0.12839999999999999</v>
      </c>
      <c r="G171" s="94">
        <f t="shared" si="14"/>
        <v>80.618399999999994</v>
      </c>
      <c r="H171" s="72">
        <v>42.67</v>
      </c>
      <c r="I171" s="74" t="s">
        <v>51</v>
      </c>
      <c r="J171" s="71">
        <f t="shared" si="11"/>
        <v>42.67</v>
      </c>
      <c r="K171" s="72">
        <v>1.28</v>
      </c>
      <c r="L171" s="74" t="s">
        <v>51</v>
      </c>
      <c r="M171" s="71">
        <f t="shared" si="17"/>
        <v>1.28</v>
      </c>
      <c r="N171" s="72">
        <v>1.25</v>
      </c>
      <c r="O171" s="74" t="s">
        <v>51</v>
      </c>
      <c r="P171" s="71">
        <f t="shared" si="16"/>
        <v>1.25</v>
      </c>
    </row>
    <row r="172" spans="2:16">
      <c r="B172" s="95">
        <v>1.7</v>
      </c>
      <c r="C172" s="74" t="s">
        <v>52</v>
      </c>
      <c r="D172" s="70">
        <f t="shared" si="18"/>
        <v>7.1428571428571432</v>
      </c>
      <c r="E172" s="97">
        <v>80.540000000000006</v>
      </c>
      <c r="F172" s="98">
        <v>0.122</v>
      </c>
      <c r="G172" s="94">
        <f t="shared" si="14"/>
        <v>80.662000000000006</v>
      </c>
      <c r="H172" s="72">
        <v>44.64</v>
      </c>
      <c r="I172" s="74" t="s">
        <v>51</v>
      </c>
      <c r="J172" s="71">
        <f t="shared" si="11"/>
        <v>44.64</v>
      </c>
      <c r="K172" s="72">
        <v>1.31</v>
      </c>
      <c r="L172" s="74" t="s">
        <v>51</v>
      </c>
      <c r="M172" s="71">
        <f t="shared" si="17"/>
        <v>1.31</v>
      </c>
      <c r="N172" s="72">
        <v>1.26</v>
      </c>
      <c r="O172" s="74" t="s">
        <v>51</v>
      </c>
      <c r="P172" s="71">
        <f t="shared" si="16"/>
        <v>1.26</v>
      </c>
    </row>
    <row r="173" spans="2:16">
      <c r="B173" s="95">
        <v>1.8</v>
      </c>
      <c r="C173" s="74" t="s">
        <v>52</v>
      </c>
      <c r="D173" s="70">
        <f t="shared" si="18"/>
        <v>7.5630252100840334</v>
      </c>
      <c r="E173" s="97">
        <v>80.52</v>
      </c>
      <c r="F173" s="98">
        <v>0.1162</v>
      </c>
      <c r="G173" s="94">
        <f t="shared" si="14"/>
        <v>80.636200000000002</v>
      </c>
      <c r="H173" s="72">
        <v>46.62</v>
      </c>
      <c r="I173" s="74" t="s">
        <v>51</v>
      </c>
      <c r="J173" s="71">
        <f t="shared" si="11"/>
        <v>46.62</v>
      </c>
      <c r="K173" s="72">
        <v>1.35</v>
      </c>
      <c r="L173" s="74" t="s">
        <v>51</v>
      </c>
      <c r="M173" s="71">
        <f t="shared" si="17"/>
        <v>1.35</v>
      </c>
      <c r="N173" s="72">
        <v>1.27</v>
      </c>
      <c r="O173" s="74" t="s">
        <v>51</v>
      </c>
      <c r="P173" s="71">
        <f t="shared" si="16"/>
        <v>1.27</v>
      </c>
    </row>
    <row r="174" spans="2:16">
      <c r="B174" s="95">
        <v>2</v>
      </c>
      <c r="C174" s="74" t="s">
        <v>52</v>
      </c>
      <c r="D174" s="70">
        <f t="shared" si="18"/>
        <v>8.4033613445378155</v>
      </c>
      <c r="E174" s="97">
        <v>80.290000000000006</v>
      </c>
      <c r="F174" s="98">
        <v>0.1062</v>
      </c>
      <c r="G174" s="94">
        <f t="shared" si="14"/>
        <v>80.396200000000007</v>
      </c>
      <c r="H174" s="72">
        <v>50.58</v>
      </c>
      <c r="I174" s="74" t="s">
        <v>51</v>
      </c>
      <c r="J174" s="71">
        <f t="shared" si="11"/>
        <v>50.58</v>
      </c>
      <c r="K174" s="72">
        <v>1.46</v>
      </c>
      <c r="L174" s="74" t="s">
        <v>51</v>
      </c>
      <c r="M174" s="71">
        <f t="shared" si="17"/>
        <v>1.46</v>
      </c>
      <c r="N174" s="72">
        <v>1.29</v>
      </c>
      <c r="O174" s="74" t="s">
        <v>51</v>
      </c>
      <c r="P174" s="71">
        <f t="shared" si="16"/>
        <v>1.29</v>
      </c>
    </row>
    <row r="175" spans="2:16">
      <c r="B175" s="95">
        <v>2.25</v>
      </c>
      <c r="C175" s="74" t="s">
        <v>52</v>
      </c>
      <c r="D175" s="70">
        <f t="shared" si="18"/>
        <v>9.4537815126050422</v>
      </c>
      <c r="E175" s="97">
        <v>79.760000000000005</v>
      </c>
      <c r="F175" s="98">
        <v>9.6009999999999998E-2</v>
      </c>
      <c r="G175" s="94">
        <f t="shared" si="14"/>
        <v>79.856010000000012</v>
      </c>
      <c r="H175" s="72">
        <v>55.56</v>
      </c>
      <c r="I175" s="74" t="s">
        <v>51</v>
      </c>
      <c r="J175" s="71">
        <f t="shared" si="11"/>
        <v>55.56</v>
      </c>
      <c r="K175" s="72">
        <v>1.63</v>
      </c>
      <c r="L175" s="74" t="s">
        <v>51</v>
      </c>
      <c r="M175" s="71">
        <f t="shared" si="17"/>
        <v>1.63</v>
      </c>
      <c r="N175" s="72">
        <v>1.32</v>
      </c>
      <c r="O175" s="74" t="s">
        <v>51</v>
      </c>
      <c r="P175" s="71">
        <f t="shared" si="16"/>
        <v>1.32</v>
      </c>
    </row>
    <row r="176" spans="2:16">
      <c r="B176" s="95">
        <v>2.5</v>
      </c>
      <c r="C176" s="74" t="s">
        <v>52</v>
      </c>
      <c r="D176" s="70">
        <f t="shared" si="18"/>
        <v>10.504201680672269</v>
      </c>
      <c r="E176" s="97">
        <v>79.02</v>
      </c>
      <c r="F176" s="98">
        <v>8.7709999999999996E-2</v>
      </c>
      <c r="G176" s="94">
        <f t="shared" si="14"/>
        <v>79.107709999999997</v>
      </c>
      <c r="H176" s="72">
        <v>60.57</v>
      </c>
      <c r="I176" s="74" t="s">
        <v>51</v>
      </c>
      <c r="J176" s="71">
        <f t="shared" ref="J176:J203" si="19">H176</f>
        <v>60.57</v>
      </c>
      <c r="K176" s="72">
        <v>1.78</v>
      </c>
      <c r="L176" s="74" t="s">
        <v>51</v>
      </c>
      <c r="M176" s="71">
        <f t="shared" si="17"/>
        <v>1.78</v>
      </c>
      <c r="N176" s="72">
        <v>1.34</v>
      </c>
      <c r="O176" s="74" t="s">
        <v>51</v>
      </c>
      <c r="P176" s="71">
        <f t="shared" si="16"/>
        <v>1.34</v>
      </c>
    </row>
    <row r="177" spans="1:16">
      <c r="A177" s="4"/>
      <c r="B177" s="95">
        <v>2.75</v>
      </c>
      <c r="C177" s="74" t="s">
        <v>52</v>
      </c>
      <c r="D177" s="70">
        <f t="shared" si="18"/>
        <v>11.554621848739496</v>
      </c>
      <c r="E177" s="97">
        <v>78.12</v>
      </c>
      <c r="F177" s="98">
        <v>8.0810000000000007E-2</v>
      </c>
      <c r="G177" s="94">
        <f t="shared" si="14"/>
        <v>78.200810000000004</v>
      </c>
      <c r="H177" s="72">
        <v>65.64</v>
      </c>
      <c r="I177" s="74" t="s">
        <v>51</v>
      </c>
      <c r="J177" s="71">
        <f t="shared" si="19"/>
        <v>65.64</v>
      </c>
      <c r="K177" s="72">
        <v>1.92</v>
      </c>
      <c r="L177" s="74" t="s">
        <v>51</v>
      </c>
      <c r="M177" s="71">
        <f t="shared" si="17"/>
        <v>1.92</v>
      </c>
      <c r="N177" s="72">
        <v>1.36</v>
      </c>
      <c r="O177" s="74" t="s">
        <v>51</v>
      </c>
      <c r="P177" s="71">
        <f t="shared" si="16"/>
        <v>1.36</v>
      </c>
    </row>
    <row r="178" spans="1:16">
      <c r="B178" s="72">
        <v>3</v>
      </c>
      <c r="C178" s="74" t="s">
        <v>52</v>
      </c>
      <c r="D178" s="70">
        <f t="shared" si="18"/>
        <v>12.605042016806722</v>
      </c>
      <c r="E178" s="97">
        <v>77.11</v>
      </c>
      <c r="F178" s="98">
        <v>7.4969999999999995E-2</v>
      </c>
      <c r="G178" s="94">
        <f t="shared" si="14"/>
        <v>77.184969999999993</v>
      </c>
      <c r="H178" s="72">
        <v>70.77</v>
      </c>
      <c r="I178" s="74" t="s">
        <v>51</v>
      </c>
      <c r="J178" s="71">
        <f t="shared" si="19"/>
        <v>70.77</v>
      </c>
      <c r="K178" s="72">
        <v>2.06</v>
      </c>
      <c r="L178" s="74" t="s">
        <v>51</v>
      </c>
      <c r="M178" s="71">
        <f t="shared" si="17"/>
        <v>2.06</v>
      </c>
      <c r="N178" s="72">
        <v>1.39</v>
      </c>
      <c r="O178" s="74" t="s">
        <v>51</v>
      </c>
      <c r="P178" s="71">
        <f t="shared" si="16"/>
        <v>1.39</v>
      </c>
    </row>
    <row r="179" spans="1:16">
      <c r="B179" s="95">
        <v>3.25</v>
      </c>
      <c r="C179" s="96" t="s">
        <v>52</v>
      </c>
      <c r="D179" s="70">
        <f t="shared" si="18"/>
        <v>13.655462184873949</v>
      </c>
      <c r="E179" s="97">
        <v>76.02</v>
      </c>
      <c r="F179" s="98">
        <v>6.9959999999999994E-2</v>
      </c>
      <c r="G179" s="94">
        <f t="shared" si="14"/>
        <v>76.089959999999991</v>
      </c>
      <c r="H179" s="72">
        <v>75.97</v>
      </c>
      <c r="I179" s="74" t="s">
        <v>51</v>
      </c>
      <c r="J179" s="71">
        <f t="shared" si="19"/>
        <v>75.97</v>
      </c>
      <c r="K179" s="72">
        <v>2.19</v>
      </c>
      <c r="L179" s="74" t="s">
        <v>51</v>
      </c>
      <c r="M179" s="71">
        <f t="shared" si="17"/>
        <v>2.19</v>
      </c>
      <c r="N179" s="72">
        <v>1.41</v>
      </c>
      <c r="O179" s="74" t="s">
        <v>51</v>
      </c>
      <c r="P179" s="71">
        <f t="shared" si="16"/>
        <v>1.41</v>
      </c>
    </row>
    <row r="180" spans="1:16">
      <c r="B180" s="95">
        <v>3.5</v>
      </c>
      <c r="C180" s="96" t="s">
        <v>52</v>
      </c>
      <c r="D180" s="70">
        <f t="shared" si="18"/>
        <v>14.705882352941176</v>
      </c>
      <c r="E180" s="97">
        <v>74.88</v>
      </c>
      <c r="F180" s="98">
        <v>6.5619999999999998E-2</v>
      </c>
      <c r="G180" s="94">
        <f t="shared" si="14"/>
        <v>74.945619999999991</v>
      </c>
      <c r="H180" s="72">
        <v>81.25</v>
      </c>
      <c r="I180" s="74" t="s">
        <v>51</v>
      </c>
      <c r="J180" s="71">
        <f t="shared" si="19"/>
        <v>81.25</v>
      </c>
      <c r="K180" s="72">
        <v>2.31</v>
      </c>
      <c r="L180" s="74" t="s">
        <v>51</v>
      </c>
      <c r="M180" s="71">
        <f t="shared" si="17"/>
        <v>2.31</v>
      </c>
      <c r="N180" s="72">
        <v>1.43</v>
      </c>
      <c r="O180" s="74" t="s">
        <v>51</v>
      </c>
      <c r="P180" s="71">
        <f t="shared" si="16"/>
        <v>1.43</v>
      </c>
    </row>
    <row r="181" spans="1:16">
      <c r="B181" s="95">
        <v>3.75</v>
      </c>
      <c r="C181" s="96" t="s">
        <v>52</v>
      </c>
      <c r="D181" s="70">
        <f t="shared" si="18"/>
        <v>15.756302521008404</v>
      </c>
      <c r="E181" s="97">
        <v>73.709999999999994</v>
      </c>
      <c r="F181" s="98">
        <v>6.1809999999999997E-2</v>
      </c>
      <c r="G181" s="94">
        <f t="shared" si="14"/>
        <v>73.771809999999988</v>
      </c>
      <c r="H181" s="72">
        <v>86.62</v>
      </c>
      <c r="I181" s="74" t="s">
        <v>51</v>
      </c>
      <c r="J181" s="71">
        <f t="shared" si="19"/>
        <v>86.62</v>
      </c>
      <c r="K181" s="72">
        <v>2.44</v>
      </c>
      <c r="L181" s="74" t="s">
        <v>51</v>
      </c>
      <c r="M181" s="71">
        <f t="shared" si="17"/>
        <v>2.44</v>
      </c>
      <c r="N181" s="72">
        <v>1.46</v>
      </c>
      <c r="O181" s="74" t="s">
        <v>51</v>
      </c>
      <c r="P181" s="71">
        <f t="shared" si="16"/>
        <v>1.46</v>
      </c>
    </row>
    <row r="182" spans="1:16">
      <c r="B182" s="95">
        <v>4</v>
      </c>
      <c r="C182" s="96" t="s">
        <v>52</v>
      </c>
      <c r="D182" s="70">
        <f t="shared" si="18"/>
        <v>16.806722689075631</v>
      </c>
      <c r="E182" s="97">
        <v>72.52</v>
      </c>
      <c r="F182" s="98">
        <v>5.8439999999999999E-2</v>
      </c>
      <c r="G182" s="94">
        <f t="shared" si="14"/>
        <v>72.578440000000001</v>
      </c>
      <c r="H182" s="72">
        <v>92.06</v>
      </c>
      <c r="I182" s="74" t="s">
        <v>51</v>
      </c>
      <c r="J182" s="71">
        <f t="shared" si="19"/>
        <v>92.06</v>
      </c>
      <c r="K182" s="72">
        <v>2.56</v>
      </c>
      <c r="L182" s="74" t="s">
        <v>51</v>
      </c>
      <c r="M182" s="71">
        <f t="shared" si="17"/>
        <v>2.56</v>
      </c>
      <c r="N182" s="72">
        <v>1.48</v>
      </c>
      <c r="O182" s="74" t="s">
        <v>51</v>
      </c>
      <c r="P182" s="71">
        <f t="shared" si="16"/>
        <v>1.48</v>
      </c>
    </row>
    <row r="183" spans="1:16">
      <c r="B183" s="95">
        <v>4.5</v>
      </c>
      <c r="C183" s="96" t="s">
        <v>52</v>
      </c>
      <c r="D183" s="70">
        <f t="shared" si="18"/>
        <v>18.907563025210084</v>
      </c>
      <c r="E183" s="97">
        <v>70.180000000000007</v>
      </c>
      <c r="F183" s="98">
        <v>5.2760000000000001E-2</v>
      </c>
      <c r="G183" s="94">
        <f t="shared" si="14"/>
        <v>70.232760000000013</v>
      </c>
      <c r="H183" s="72">
        <v>103.23</v>
      </c>
      <c r="I183" s="74" t="s">
        <v>51</v>
      </c>
      <c r="J183" s="71">
        <f t="shared" si="19"/>
        <v>103.23</v>
      </c>
      <c r="K183" s="72">
        <v>3.01</v>
      </c>
      <c r="L183" s="74" t="s">
        <v>51</v>
      </c>
      <c r="M183" s="71">
        <f t="shared" si="17"/>
        <v>3.01</v>
      </c>
      <c r="N183" s="72">
        <v>1.53</v>
      </c>
      <c r="O183" s="74" t="s">
        <v>51</v>
      </c>
      <c r="P183" s="71">
        <f t="shared" si="16"/>
        <v>1.53</v>
      </c>
    </row>
    <row r="184" spans="1:16">
      <c r="B184" s="95">
        <v>5</v>
      </c>
      <c r="C184" s="96" t="s">
        <v>52</v>
      </c>
      <c r="D184" s="70">
        <f t="shared" si="18"/>
        <v>21.008403361344538</v>
      </c>
      <c r="E184" s="97">
        <v>67.95</v>
      </c>
      <c r="F184" s="98">
        <v>4.8129999999999999E-2</v>
      </c>
      <c r="G184" s="94">
        <f t="shared" si="14"/>
        <v>67.998130000000003</v>
      </c>
      <c r="H184" s="72">
        <v>114.78</v>
      </c>
      <c r="I184" s="74" t="s">
        <v>51</v>
      </c>
      <c r="J184" s="71">
        <f t="shared" si="19"/>
        <v>114.78</v>
      </c>
      <c r="K184" s="72">
        <v>3.43</v>
      </c>
      <c r="L184" s="74" t="s">
        <v>51</v>
      </c>
      <c r="M184" s="71">
        <f t="shared" si="17"/>
        <v>3.43</v>
      </c>
      <c r="N184" s="72">
        <v>1.57</v>
      </c>
      <c r="O184" s="74" t="s">
        <v>51</v>
      </c>
      <c r="P184" s="71">
        <f t="shared" si="16"/>
        <v>1.57</v>
      </c>
    </row>
    <row r="185" spans="1:16">
      <c r="B185" s="95">
        <v>5.5</v>
      </c>
      <c r="C185" s="96" t="s">
        <v>52</v>
      </c>
      <c r="D185" s="70">
        <f t="shared" si="18"/>
        <v>23.109243697478991</v>
      </c>
      <c r="E185" s="97">
        <v>65.900000000000006</v>
      </c>
      <c r="F185" s="98">
        <v>4.4290000000000003E-2</v>
      </c>
      <c r="G185" s="94">
        <f t="shared" si="14"/>
        <v>65.944290000000009</v>
      </c>
      <c r="H185" s="72">
        <v>126.68</v>
      </c>
      <c r="I185" s="74" t="s">
        <v>51</v>
      </c>
      <c r="J185" s="71">
        <f t="shared" si="19"/>
        <v>126.68</v>
      </c>
      <c r="K185" s="72">
        <v>3.82</v>
      </c>
      <c r="L185" s="74" t="s">
        <v>51</v>
      </c>
      <c r="M185" s="71">
        <f t="shared" si="17"/>
        <v>3.82</v>
      </c>
      <c r="N185" s="72">
        <v>1.62</v>
      </c>
      <c r="O185" s="74" t="s">
        <v>51</v>
      </c>
      <c r="P185" s="71">
        <f t="shared" si="16"/>
        <v>1.62</v>
      </c>
    </row>
    <row r="186" spans="1:16">
      <c r="B186" s="95">
        <v>6</v>
      </c>
      <c r="C186" s="96" t="s">
        <v>52</v>
      </c>
      <c r="D186" s="70">
        <f t="shared" si="18"/>
        <v>25.210084033613445</v>
      </c>
      <c r="E186" s="97">
        <v>64.08</v>
      </c>
      <c r="F186" s="98">
        <v>4.104E-2</v>
      </c>
      <c r="G186" s="94">
        <f t="shared" si="14"/>
        <v>64.121039999999994</v>
      </c>
      <c r="H186" s="72">
        <v>138.94999999999999</v>
      </c>
      <c r="I186" s="74" t="s">
        <v>51</v>
      </c>
      <c r="J186" s="71">
        <f t="shared" si="19"/>
        <v>138.94999999999999</v>
      </c>
      <c r="K186" s="72">
        <v>4.2</v>
      </c>
      <c r="L186" s="74" t="s">
        <v>51</v>
      </c>
      <c r="M186" s="71">
        <f t="shared" si="17"/>
        <v>4.2</v>
      </c>
      <c r="N186" s="72">
        <v>1.67</v>
      </c>
      <c r="O186" s="74" t="s">
        <v>51</v>
      </c>
      <c r="P186" s="71">
        <f t="shared" si="16"/>
        <v>1.67</v>
      </c>
    </row>
    <row r="187" spans="1:16">
      <c r="B187" s="95">
        <v>6.5</v>
      </c>
      <c r="C187" s="96" t="s">
        <v>52</v>
      </c>
      <c r="D187" s="70">
        <f t="shared" si="18"/>
        <v>27.310924369747898</v>
      </c>
      <c r="E187" s="97">
        <v>62.52</v>
      </c>
      <c r="F187" s="98">
        <v>3.8269999999999998E-2</v>
      </c>
      <c r="G187" s="94">
        <f t="shared" si="14"/>
        <v>62.55827</v>
      </c>
      <c r="H187" s="72">
        <v>151.54</v>
      </c>
      <c r="I187" s="74" t="s">
        <v>51</v>
      </c>
      <c r="J187" s="71">
        <f t="shared" si="19"/>
        <v>151.54</v>
      </c>
      <c r="K187" s="72">
        <v>4.57</v>
      </c>
      <c r="L187" s="74" t="s">
        <v>51</v>
      </c>
      <c r="M187" s="71">
        <f t="shared" si="17"/>
        <v>4.57</v>
      </c>
      <c r="N187" s="72">
        <v>1.72</v>
      </c>
      <c r="O187" s="74" t="s">
        <v>51</v>
      </c>
      <c r="P187" s="71">
        <f t="shared" si="16"/>
        <v>1.72</v>
      </c>
    </row>
    <row r="188" spans="1:16">
      <c r="B188" s="95">
        <v>7</v>
      </c>
      <c r="C188" s="96" t="s">
        <v>52</v>
      </c>
      <c r="D188" s="70">
        <f t="shared" si="18"/>
        <v>29.411764705882351</v>
      </c>
      <c r="E188" s="97">
        <v>61.24</v>
      </c>
      <c r="F188" s="98">
        <v>3.5860000000000003E-2</v>
      </c>
      <c r="G188" s="94">
        <f t="shared" si="14"/>
        <v>61.275860000000002</v>
      </c>
      <c r="H188" s="72">
        <v>164.42</v>
      </c>
      <c r="I188" s="74" t="s">
        <v>51</v>
      </c>
      <c r="J188" s="71">
        <f t="shared" si="19"/>
        <v>164.42</v>
      </c>
      <c r="K188" s="72">
        <v>4.92</v>
      </c>
      <c r="L188" s="74" t="s">
        <v>51</v>
      </c>
      <c r="M188" s="71">
        <f t="shared" si="17"/>
        <v>4.92</v>
      </c>
      <c r="N188" s="72">
        <v>1.77</v>
      </c>
      <c r="O188" s="74" t="s">
        <v>51</v>
      </c>
      <c r="P188" s="71">
        <f t="shared" si="16"/>
        <v>1.77</v>
      </c>
    </row>
    <row r="189" spans="1:16">
      <c r="B189" s="95">
        <v>8</v>
      </c>
      <c r="C189" s="96" t="s">
        <v>52</v>
      </c>
      <c r="D189" s="70">
        <f t="shared" si="18"/>
        <v>33.613445378151262</v>
      </c>
      <c r="E189" s="97">
        <v>57.97</v>
      </c>
      <c r="F189" s="98">
        <v>3.1890000000000002E-2</v>
      </c>
      <c r="G189" s="94">
        <f t="shared" si="14"/>
        <v>58.001889999999996</v>
      </c>
      <c r="H189" s="72">
        <v>191.19</v>
      </c>
      <c r="I189" s="74" t="s">
        <v>51</v>
      </c>
      <c r="J189" s="71">
        <f t="shared" si="19"/>
        <v>191.19</v>
      </c>
      <c r="K189" s="72">
        <v>6.22</v>
      </c>
      <c r="L189" s="74" t="s">
        <v>51</v>
      </c>
      <c r="M189" s="71">
        <f t="shared" si="17"/>
        <v>6.22</v>
      </c>
      <c r="N189" s="72">
        <v>1.87</v>
      </c>
      <c r="O189" s="74" t="s">
        <v>51</v>
      </c>
      <c r="P189" s="71">
        <f t="shared" si="16"/>
        <v>1.87</v>
      </c>
    </row>
    <row r="190" spans="1:16">
      <c r="B190" s="95">
        <v>9</v>
      </c>
      <c r="C190" s="96" t="s">
        <v>52</v>
      </c>
      <c r="D190" s="70">
        <f t="shared" si="18"/>
        <v>37.815126050420169</v>
      </c>
      <c r="E190" s="97">
        <v>54.91</v>
      </c>
      <c r="F190" s="98">
        <v>2.8750000000000001E-2</v>
      </c>
      <c r="G190" s="94">
        <f t="shared" si="14"/>
        <v>54.938749999999999</v>
      </c>
      <c r="H190" s="72">
        <v>219.45</v>
      </c>
      <c r="I190" s="74" t="s">
        <v>51</v>
      </c>
      <c r="J190" s="71">
        <f t="shared" si="19"/>
        <v>219.45</v>
      </c>
      <c r="K190" s="72">
        <v>7.4</v>
      </c>
      <c r="L190" s="74" t="s">
        <v>51</v>
      </c>
      <c r="M190" s="71">
        <f t="shared" si="17"/>
        <v>7.4</v>
      </c>
      <c r="N190" s="72">
        <v>1.98</v>
      </c>
      <c r="O190" s="74" t="s">
        <v>51</v>
      </c>
      <c r="P190" s="71">
        <f t="shared" si="16"/>
        <v>1.98</v>
      </c>
    </row>
    <row r="191" spans="1:16">
      <c r="B191" s="95">
        <v>10</v>
      </c>
      <c r="C191" s="96" t="s">
        <v>52</v>
      </c>
      <c r="D191" s="70">
        <f t="shared" si="18"/>
        <v>42.016806722689076</v>
      </c>
      <c r="E191" s="97">
        <v>52.21</v>
      </c>
      <c r="F191" s="98">
        <v>2.6200000000000001E-2</v>
      </c>
      <c r="G191" s="94">
        <f t="shared" si="14"/>
        <v>52.236200000000004</v>
      </c>
      <c r="H191" s="72">
        <v>249.23</v>
      </c>
      <c r="I191" s="74" t="s">
        <v>51</v>
      </c>
      <c r="J191" s="71">
        <f t="shared" si="19"/>
        <v>249.23</v>
      </c>
      <c r="K191" s="72">
        <v>8.52</v>
      </c>
      <c r="L191" s="74" t="s">
        <v>51</v>
      </c>
      <c r="M191" s="71">
        <f t="shared" si="17"/>
        <v>8.52</v>
      </c>
      <c r="N191" s="72">
        <v>2.09</v>
      </c>
      <c r="O191" s="74" t="s">
        <v>51</v>
      </c>
      <c r="P191" s="71">
        <f t="shared" si="16"/>
        <v>2.09</v>
      </c>
    </row>
    <row r="192" spans="1:16">
      <c r="B192" s="95">
        <v>11</v>
      </c>
      <c r="C192" s="96" t="s">
        <v>52</v>
      </c>
      <c r="D192" s="70">
        <f t="shared" si="18"/>
        <v>46.218487394957982</v>
      </c>
      <c r="E192" s="97">
        <v>49.8</v>
      </c>
      <c r="F192" s="98">
        <v>2.4080000000000001E-2</v>
      </c>
      <c r="G192" s="94">
        <f t="shared" si="14"/>
        <v>49.824079999999995</v>
      </c>
      <c r="H192" s="72">
        <v>280.5</v>
      </c>
      <c r="I192" s="74" t="s">
        <v>51</v>
      </c>
      <c r="J192" s="71">
        <f t="shared" si="19"/>
        <v>280.5</v>
      </c>
      <c r="K192" s="72">
        <v>9.6</v>
      </c>
      <c r="L192" s="74" t="s">
        <v>51</v>
      </c>
      <c r="M192" s="71">
        <f t="shared" si="17"/>
        <v>9.6</v>
      </c>
      <c r="N192" s="72">
        <v>2.21</v>
      </c>
      <c r="O192" s="74" t="s">
        <v>51</v>
      </c>
      <c r="P192" s="71">
        <f t="shared" si="16"/>
        <v>2.21</v>
      </c>
    </row>
    <row r="193" spans="2:16">
      <c r="B193" s="95">
        <v>12</v>
      </c>
      <c r="C193" s="96" t="s">
        <v>52</v>
      </c>
      <c r="D193" s="70">
        <f t="shared" si="18"/>
        <v>50.420168067226889</v>
      </c>
      <c r="E193" s="97">
        <v>47.65</v>
      </c>
      <c r="F193" s="98">
        <v>2.23E-2</v>
      </c>
      <c r="G193" s="94">
        <f t="shared" si="14"/>
        <v>47.6723</v>
      </c>
      <c r="H193" s="72">
        <v>313.23</v>
      </c>
      <c r="I193" s="74" t="s">
        <v>51</v>
      </c>
      <c r="J193" s="71">
        <f t="shared" si="19"/>
        <v>313.23</v>
      </c>
      <c r="K193" s="72">
        <v>10.66</v>
      </c>
      <c r="L193" s="74" t="s">
        <v>51</v>
      </c>
      <c r="M193" s="71">
        <f t="shared" si="17"/>
        <v>10.66</v>
      </c>
      <c r="N193" s="72">
        <v>2.34</v>
      </c>
      <c r="O193" s="74" t="s">
        <v>51</v>
      </c>
      <c r="P193" s="71">
        <f t="shared" si="16"/>
        <v>2.34</v>
      </c>
    </row>
    <row r="194" spans="2:16">
      <c r="B194" s="95">
        <v>13</v>
      </c>
      <c r="C194" s="96" t="s">
        <v>52</v>
      </c>
      <c r="D194" s="70">
        <f t="shared" si="18"/>
        <v>54.621848739495796</v>
      </c>
      <c r="E194" s="97">
        <v>45.7</v>
      </c>
      <c r="F194" s="98">
        <v>2.077E-2</v>
      </c>
      <c r="G194" s="94">
        <f t="shared" si="14"/>
        <v>45.720770000000002</v>
      </c>
      <c r="H194" s="72">
        <v>347.41</v>
      </c>
      <c r="I194" s="74" t="s">
        <v>51</v>
      </c>
      <c r="J194" s="71">
        <f t="shared" si="19"/>
        <v>347.41</v>
      </c>
      <c r="K194" s="72">
        <v>11.71</v>
      </c>
      <c r="L194" s="74" t="s">
        <v>51</v>
      </c>
      <c r="M194" s="71">
        <f t="shared" si="17"/>
        <v>11.71</v>
      </c>
      <c r="N194" s="72">
        <v>2.4700000000000002</v>
      </c>
      <c r="O194" s="74" t="s">
        <v>51</v>
      </c>
      <c r="P194" s="71">
        <f t="shared" si="16"/>
        <v>2.4700000000000002</v>
      </c>
    </row>
    <row r="195" spans="2:16">
      <c r="B195" s="95">
        <v>14</v>
      </c>
      <c r="C195" s="96" t="s">
        <v>52</v>
      </c>
      <c r="D195" s="70">
        <f t="shared" si="18"/>
        <v>58.823529411764703</v>
      </c>
      <c r="E195" s="97">
        <v>43.94</v>
      </c>
      <c r="F195" s="98">
        <v>1.9449999999999999E-2</v>
      </c>
      <c r="G195" s="94">
        <f t="shared" si="14"/>
        <v>43.959449999999997</v>
      </c>
      <c r="H195" s="72">
        <v>382.99</v>
      </c>
      <c r="I195" s="74" t="s">
        <v>51</v>
      </c>
      <c r="J195" s="71">
        <f t="shared" si="19"/>
        <v>382.99</v>
      </c>
      <c r="K195" s="72">
        <v>12.76</v>
      </c>
      <c r="L195" s="74" t="s">
        <v>51</v>
      </c>
      <c r="M195" s="71">
        <f t="shared" si="17"/>
        <v>12.76</v>
      </c>
      <c r="N195" s="72">
        <v>2.6</v>
      </c>
      <c r="O195" s="74" t="s">
        <v>51</v>
      </c>
      <c r="P195" s="71">
        <f t="shared" si="16"/>
        <v>2.6</v>
      </c>
    </row>
    <row r="196" spans="2:16">
      <c r="B196" s="95">
        <v>15</v>
      </c>
      <c r="C196" s="96" t="s">
        <v>52</v>
      </c>
      <c r="D196" s="70">
        <f t="shared" si="18"/>
        <v>63.025210084033617</v>
      </c>
      <c r="E196" s="97">
        <v>42.34</v>
      </c>
      <c r="F196" s="98">
        <v>1.8290000000000001E-2</v>
      </c>
      <c r="G196" s="94">
        <f t="shared" si="14"/>
        <v>42.358290000000004</v>
      </c>
      <c r="H196" s="72">
        <v>419.95</v>
      </c>
      <c r="I196" s="74" t="s">
        <v>51</v>
      </c>
      <c r="J196" s="71">
        <f t="shared" si="19"/>
        <v>419.95</v>
      </c>
      <c r="K196" s="72">
        <v>13.79</v>
      </c>
      <c r="L196" s="74" t="s">
        <v>51</v>
      </c>
      <c r="M196" s="71">
        <f t="shared" si="17"/>
        <v>13.79</v>
      </c>
      <c r="N196" s="72">
        <v>2.75</v>
      </c>
      <c r="O196" s="74" t="s">
        <v>51</v>
      </c>
      <c r="P196" s="71">
        <f t="shared" si="16"/>
        <v>2.75</v>
      </c>
    </row>
    <row r="197" spans="2:16">
      <c r="B197" s="95">
        <v>16</v>
      </c>
      <c r="C197" s="96" t="s">
        <v>52</v>
      </c>
      <c r="D197" s="70">
        <f t="shared" si="18"/>
        <v>67.226890756302524</v>
      </c>
      <c r="E197" s="97">
        <v>40.880000000000003</v>
      </c>
      <c r="F197" s="98">
        <v>1.728E-2</v>
      </c>
      <c r="G197" s="94">
        <f t="shared" si="14"/>
        <v>40.897280000000002</v>
      </c>
      <c r="H197" s="72">
        <v>458.28</v>
      </c>
      <c r="I197" s="74" t="s">
        <v>51</v>
      </c>
      <c r="J197" s="71">
        <f t="shared" si="19"/>
        <v>458.28</v>
      </c>
      <c r="K197" s="72">
        <v>14.82</v>
      </c>
      <c r="L197" s="74" t="s">
        <v>51</v>
      </c>
      <c r="M197" s="71">
        <f t="shared" si="17"/>
        <v>14.82</v>
      </c>
      <c r="N197" s="72">
        <v>2.89</v>
      </c>
      <c r="O197" s="74" t="s">
        <v>51</v>
      </c>
      <c r="P197" s="71">
        <f t="shared" si="16"/>
        <v>2.89</v>
      </c>
    </row>
    <row r="198" spans="2:16">
      <c r="B198" s="95">
        <v>17</v>
      </c>
      <c r="C198" s="96" t="s">
        <v>52</v>
      </c>
      <c r="D198" s="70">
        <f t="shared" si="18"/>
        <v>71.428571428571431</v>
      </c>
      <c r="E198" s="97">
        <v>39.54</v>
      </c>
      <c r="F198" s="98">
        <v>1.6369999999999999E-2</v>
      </c>
      <c r="G198" s="94">
        <f t="shared" si="14"/>
        <v>39.556370000000001</v>
      </c>
      <c r="H198" s="72">
        <v>497.94</v>
      </c>
      <c r="I198" s="74" t="s">
        <v>51</v>
      </c>
      <c r="J198" s="71">
        <f t="shared" si="19"/>
        <v>497.94</v>
      </c>
      <c r="K198" s="72">
        <v>15.86</v>
      </c>
      <c r="L198" s="74" t="s">
        <v>51</v>
      </c>
      <c r="M198" s="71">
        <f t="shared" si="17"/>
        <v>15.86</v>
      </c>
      <c r="N198" s="72">
        <v>3.05</v>
      </c>
      <c r="O198" s="74" t="s">
        <v>51</v>
      </c>
      <c r="P198" s="71">
        <f t="shared" si="16"/>
        <v>3.05</v>
      </c>
    </row>
    <row r="199" spans="2:16">
      <c r="B199" s="95">
        <v>18</v>
      </c>
      <c r="C199" s="96" t="s">
        <v>52</v>
      </c>
      <c r="D199" s="70">
        <f t="shared" si="18"/>
        <v>75.630252100840337</v>
      </c>
      <c r="E199" s="97">
        <v>38.31</v>
      </c>
      <c r="F199" s="98">
        <v>1.5559999999999999E-2</v>
      </c>
      <c r="G199" s="94">
        <f t="shared" si="14"/>
        <v>38.325560000000003</v>
      </c>
      <c r="H199" s="72">
        <v>538.91</v>
      </c>
      <c r="I199" s="74" t="s">
        <v>51</v>
      </c>
      <c r="J199" s="71">
        <f t="shared" si="19"/>
        <v>538.91</v>
      </c>
      <c r="K199" s="72">
        <v>16.89</v>
      </c>
      <c r="L199" s="74" t="s">
        <v>51</v>
      </c>
      <c r="M199" s="71">
        <f t="shared" si="17"/>
        <v>16.89</v>
      </c>
      <c r="N199" s="72">
        <v>3.2</v>
      </c>
      <c r="O199" s="74" t="s">
        <v>51</v>
      </c>
      <c r="P199" s="71">
        <f t="shared" si="16"/>
        <v>3.2</v>
      </c>
    </row>
    <row r="200" spans="2:16">
      <c r="B200" s="95">
        <v>20</v>
      </c>
      <c r="C200" s="96" t="s">
        <v>52</v>
      </c>
      <c r="D200" s="70">
        <f t="shared" si="18"/>
        <v>84.033613445378151</v>
      </c>
      <c r="E200" s="97">
        <v>36.11</v>
      </c>
      <c r="F200" s="98">
        <v>1.4160000000000001E-2</v>
      </c>
      <c r="G200" s="94">
        <f t="shared" si="14"/>
        <v>36.124159999999996</v>
      </c>
      <c r="H200" s="72">
        <v>624.66999999999996</v>
      </c>
      <c r="I200" s="74" t="s">
        <v>51</v>
      </c>
      <c r="J200" s="71">
        <f t="shared" si="19"/>
        <v>624.66999999999996</v>
      </c>
      <c r="K200" s="72">
        <v>20.8</v>
      </c>
      <c r="L200" s="74" t="s">
        <v>51</v>
      </c>
      <c r="M200" s="71">
        <f t="shared" si="17"/>
        <v>20.8</v>
      </c>
      <c r="N200" s="72">
        <v>3.53</v>
      </c>
      <c r="O200" s="74" t="s">
        <v>51</v>
      </c>
      <c r="P200" s="71">
        <f t="shared" si="16"/>
        <v>3.53</v>
      </c>
    </row>
    <row r="201" spans="2:16">
      <c r="B201" s="95">
        <v>22.5</v>
      </c>
      <c r="C201" s="96" t="s">
        <v>52</v>
      </c>
      <c r="D201" s="70">
        <f t="shared" si="18"/>
        <v>94.537815126050418</v>
      </c>
      <c r="E201" s="97">
        <v>33.79</v>
      </c>
      <c r="F201" s="98">
        <v>1.2749999999999999E-2</v>
      </c>
      <c r="G201" s="94">
        <f t="shared" si="14"/>
        <v>33.802749999999996</v>
      </c>
      <c r="H201" s="72">
        <v>738.82</v>
      </c>
      <c r="I201" s="74" t="s">
        <v>51</v>
      </c>
      <c r="J201" s="71">
        <f t="shared" si="19"/>
        <v>738.82</v>
      </c>
      <c r="K201" s="72">
        <v>26.35</v>
      </c>
      <c r="L201" s="74" t="s">
        <v>51</v>
      </c>
      <c r="M201" s="71">
        <f t="shared" si="17"/>
        <v>26.35</v>
      </c>
      <c r="N201" s="72">
        <v>3.97</v>
      </c>
      <c r="O201" s="74" t="s">
        <v>51</v>
      </c>
      <c r="P201" s="71">
        <f t="shared" si="16"/>
        <v>3.97</v>
      </c>
    </row>
    <row r="202" spans="2:16">
      <c r="B202" s="95">
        <v>25</v>
      </c>
      <c r="C202" s="96" t="s">
        <v>52</v>
      </c>
      <c r="D202" s="70">
        <f t="shared" si="18"/>
        <v>105.04201680672269</v>
      </c>
      <c r="E202" s="97">
        <v>31.82</v>
      </c>
      <c r="F202" s="98">
        <v>1.1599999999999999E-2</v>
      </c>
      <c r="G202" s="94">
        <f t="shared" si="14"/>
        <v>31.831600000000002</v>
      </c>
      <c r="H202" s="72">
        <v>860.43</v>
      </c>
      <c r="I202" s="74" t="s">
        <v>51</v>
      </c>
      <c r="J202" s="71">
        <f t="shared" si="19"/>
        <v>860.43</v>
      </c>
      <c r="K202" s="72">
        <v>31.48</v>
      </c>
      <c r="L202" s="74" t="s">
        <v>51</v>
      </c>
      <c r="M202" s="71">
        <f t="shared" si="17"/>
        <v>31.48</v>
      </c>
      <c r="N202" s="72">
        <v>4.43</v>
      </c>
      <c r="O202" s="74" t="s">
        <v>51</v>
      </c>
      <c r="P202" s="71">
        <f t="shared" si="16"/>
        <v>4.43</v>
      </c>
    </row>
    <row r="203" spans="2:16">
      <c r="B203" s="95">
        <v>27.5</v>
      </c>
      <c r="C203" s="96" t="s">
        <v>52</v>
      </c>
      <c r="D203" s="70">
        <f t="shared" si="18"/>
        <v>115.54621848739495</v>
      </c>
      <c r="E203" s="97">
        <v>30.14</v>
      </c>
      <c r="F203" s="98">
        <v>1.065E-2</v>
      </c>
      <c r="G203" s="94">
        <f t="shared" si="14"/>
        <v>30.150649999999999</v>
      </c>
      <c r="H203" s="72">
        <v>989.19</v>
      </c>
      <c r="I203" s="74" t="s">
        <v>51</v>
      </c>
      <c r="J203" s="71">
        <f t="shared" si="19"/>
        <v>989.19</v>
      </c>
      <c r="K203" s="72">
        <v>36.380000000000003</v>
      </c>
      <c r="L203" s="74" t="s">
        <v>51</v>
      </c>
      <c r="M203" s="71">
        <f t="shared" si="17"/>
        <v>36.380000000000003</v>
      </c>
      <c r="N203" s="72">
        <v>4.91</v>
      </c>
      <c r="O203" s="74" t="s">
        <v>51</v>
      </c>
      <c r="P203" s="71">
        <f t="shared" si="16"/>
        <v>4.91</v>
      </c>
    </row>
    <row r="204" spans="2:16">
      <c r="B204" s="95">
        <v>30</v>
      </c>
      <c r="C204" s="96" t="s">
        <v>52</v>
      </c>
      <c r="D204" s="70">
        <f t="shared" si="18"/>
        <v>126.05042016806723</v>
      </c>
      <c r="E204" s="97">
        <v>28.68</v>
      </c>
      <c r="F204" s="98">
        <v>9.8560000000000002E-3</v>
      </c>
      <c r="G204" s="94">
        <f t="shared" si="14"/>
        <v>28.689855999999999</v>
      </c>
      <c r="H204" s="72">
        <v>1.1200000000000001</v>
      </c>
      <c r="I204" s="73" t="s">
        <v>5</v>
      </c>
      <c r="J204" s="75">
        <f t="shared" ref="J203:J228" si="20">H204*1000</f>
        <v>1120</v>
      </c>
      <c r="K204" s="72">
        <v>41.14</v>
      </c>
      <c r="L204" s="74" t="s">
        <v>51</v>
      </c>
      <c r="M204" s="71">
        <f t="shared" si="17"/>
        <v>41.14</v>
      </c>
      <c r="N204" s="72">
        <v>5.42</v>
      </c>
      <c r="O204" s="74" t="s">
        <v>51</v>
      </c>
      <c r="P204" s="71">
        <f t="shared" si="16"/>
        <v>5.42</v>
      </c>
    </row>
    <row r="205" spans="2:16">
      <c r="B205" s="95">
        <v>32.5</v>
      </c>
      <c r="C205" s="96" t="s">
        <v>52</v>
      </c>
      <c r="D205" s="70">
        <f t="shared" si="18"/>
        <v>136.55462184873949</v>
      </c>
      <c r="E205" s="97">
        <v>27.4</v>
      </c>
      <c r="F205" s="98">
        <v>9.1730000000000006E-3</v>
      </c>
      <c r="G205" s="94">
        <f t="shared" si="14"/>
        <v>27.409172999999999</v>
      </c>
      <c r="H205" s="72">
        <v>1.27</v>
      </c>
      <c r="I205" s="74" t="s">
        <v>5</v>
      </c>
      <c r="J205" s="75">
        <f t="shared" si="20"/>
        <v>1270</v>
      </c>
      <c r="K205" s="72">
        <v>45.81</v>
      </c>
      <c r="L205" s="74" t="s">
        <v>51</v>
      </c>
      <c r="M205" s="71">
        <f t="shared" si="17"/>
        <v>45.81</v>
      </c>
      <c r="N205" s="72">
        <v>5.95</v>
      </c>
      <c r="O205" s="74" t="s">
        <v>51</v>
      </c>
      <c r="P205" s="71">
        <f t="shared" si="16"/>
        <v>5.95</v>
      </c>
    </row>
    <row r="206" spans="2:16">
      <c r="B206" s="95">
        <v>35</v>
      </c>
      <c r="C206" s="96" t="s">
        <v>52</v>
      </c>
      <c r="D206" s="70">
        <f t="shared" si="18"/>
        <v>147.05882352941177</v>
      </c>
      <c r="E206" s="97">
        <v>26.28</v>
      </c>
      <c r="F206" s="98">
        <v>8.5830000000000004E-3</v>
      </c>
      <c r="G206" s="94">
        <f t="shared" si="14"/>
        <v>26.288583000000003</v>
      </c>
      <c r="H206" s="72">
        <v>1.42</v>
      </c>
      <c r="I206" s="74" t="s">
        <v>5</v>
      </c>
      <c r="J206" s="75">
        <f t="shared" si="20"/>
        <v>1420</v>
      </c>
      <c r="K206" s="72">
        <v>50.41</v>
      </c>
      <c r="L206" s="74" t="s">
        <v>51</v>
      </c>
      <c r="M206" s="71">
        <f t="shared" si="17"/>
        <v>50.41</v>
      </c>
      <c r="N206" s="72">
        <v>6.51</v>
      </c>
      <c r="O206" s="74" t="s">
        <v>51</v>
      </c>
      <c r="P206" s="71">
        <f t="shared" si="16"/>
        <v>6.51</v>
      </c>
    </row>
    <row r="207" spans="2:16">
      <c r="B207" s="95">
        <v>37.5</v>
      </c>
      <c r="C207" s="96" t="s">
        <v>52</v>
      </c>
      <c r="D207" s="70">
        <f t="shared" si="18"/>
        <v>157.56302521008402</v>
      </c>
      <c r="E207" s="97">
        <v>25.28</v>
      </c>
      <c r="F207" s="98">
        <v>8.0669999999999995E-3</v>
      </c>
      <c r="G207" s="94">
        <f t="shared" si="14"/>
        <v>25.288067000000002</v>
      </c>
      <c r="H207" s="72">
        <v>1.57</v>
      </c>
      <c r="I207" s="74" t="s">
        <v>5</v>
      </c>
      <c r="J207" s="75">
        <f t="shared" si="20"/>
        <v>1570</v>
      </c>
      <c r="K207" s="72">
        <v>54.97</v>
      </c>
      <c r="L207" s="74" t="s">
        <v>51</v>
      </c>
      <c r="M207" s="71">
        <f t="shared" si="17"/>
        <v>54.97</v>
      </c>
      <c r="N207" s="72">
        <v>7.07</v>
      </c>
      <c r="O207" s="74" t="s">
        <v>51</v>
      </c>
      <c r="P207" s="71">
        <f t="shared" si="16"/>
        <v>7.07</v>
      </c>
    </row>
    <row r="208" spans="2:16">
      <c r="B208" s="95">
        <v>40</v>
      </c>
      <c r="C208" s="96" t="s">
        <v>52</v>
      </c>
      <c r="D208" s="70">
        <f t="shared" si="18"/>
        <v>168.0672268907563</v>
      </c>
      <c r="E208" s="97">
        <v>24.39</v>
      </c>
      <c r="F208" s="98">
        <v>7.6119999999999998E-3</v>
      </c>
      <c r="G208" s="94">
        <f t="shared" si="14"/>
        <v>24.397612000000002</v>
      </c>
      <c r="H208" s="72">
        <v>1.73</v>
      </c>
      <c r="I208" s="74" t="s">
        <v>5</v>
      </c>
      <c r="J208" s="75">
        <f t="shared" si="20"/>
        <v>1730</v>
      </c>
      <c r="K208" s="72">
        <v>59.49</v>
      </c>
      <c r="L208" s="74" t="s">
        <v>51</v>
      </c>
      <c r="M208" s="71">
        <f t="shared" si="17"/>
        <v>59.49</v>
      </c>
      <c r="N208" s="72">
        <v>7.66</v>
      </c>
      <c r="O208" s="74" t="s">
        <v>51</v>
      </c>
      <c r="P208" s="71">
        <f t="shared" si="16"/>
        <v>7.66</v>
      </c>
    </row>
    <row r="209" spans="2:16">
      <c r="B209" s="95">
        <v>45</v>
      </c>
      <c r="C209" s="96" t="s">
        <v>52</v>
      </c>
      <c r="D209" s="70">
        <f t="shared" si="18"/>
        <v>189.07563025210084</v>
      </c>
      <c r="E209" s="97">
        <v>22.86</v>
      </c>
      <c r="F209" s="98">
        <v>6.8469999999999998E-3</v>
      </c>
      <c r="G209" s="94">
        <f t="shared" si="14"/>
        <v>22.866847</v>
      </c>
      <c r="H209" s="72">
        <v>2.0699999999999998</v>
      </c>
      <c r="I209" s="74" t="s">
        <v>5</v>
      </c>
      <c r="J209" s="75">
        <f t="shared" si="20"/>
        <v>2070</v>
      </c>
      <c r="K209" s="72">
        <v>76.319999999999993</v>
      </c>
      <c r="L209" s="74" t="s">
        <v>51</v>
      </c>
      <c r="M209" s="71">
        <f t="shared" si="17"/>
        <v>76.319999999999993</v>
      </c>
      <c r="N209" s="72">
        <v>8.8800000000000008</v>
      </c>
      <c r="O209" s="74" t="s">
        <v>51</v>
      </c>
      <c r="P209" s="71">
        <f t="shared" si="16"/>
        <v>8.8800000000000008</v>
      </c>
    </row>
    <row r="210" spans="2:16">
      <c r="B210" s="95">
        <v>50</v>
      </c>
      <c r="C210" s="96" t="s">
        <v>52</v>
      </c>
      <c r="D210" s="70">
        <f t="shared" si="18"/>
        <v>210.08403361344537</v>
      </c>
      <c r="E210" s="97">
        <v>21.6</v>
      </c>
      <c r="F210" s="98">
        <v>6.2259999999999998E-3</v>
      </c>
      <c r="G210" s="94">
        <f t="shared" si="14"/>
        <v>21.606226000000003</v>
      </c>
      <c r="H210" s="72">
        <v>2.4300000000000002</v>
      </c>
      <c r="I210" s="74" t="s">
        <v>5</v>
      </c>
      <c r="J210" s="75">
        <f t="shared" si="20"/>
        <v>2430</v>
      </c>
      <c r="K210" s="72">
        <v>91.69</v>
      </c>
      <c r="L210" s="74" t="s">
        <v>51</v>
      </c>
      <c r="M210" s="71">
        <f t="shared" si="17"/>
        <v>91.69</v>
      </c>
      <c r="N210" s="72">
        <v>10.16</v>
      </c>
      <c r="O210" s="74" t="s">
        <v>51</v>
      </c>
      <c r="P210" s="71">
        <f t="shared" si="16"/>
        <v>10.16</v>
      </c>
    </row>
    <row r="211" spans="2:16">
      <c r="B211" s="95">
        <v>55</v>
      </c>
      <c r="C211" s="96" t="s">
        <v>52</v>
      </c>
      <c r="D211" s="70">
        <f t="shared" si="18"/>
        <v>231.0924369747899</v>
      </c>
      <c r="E211" s="97">
        <v>20.54</v>
      </c>
      <c r="F211" s="98">
        <v>5.7130000000000002E-3</v>
      </c>
      <c r="G211" s="94">
        <f t="shared" si="14"/>
        <v>20.545712999999999</v>
      </c>
      <c r="H211" s="72">
        <v>2.81</v>
      </c>
      <c r="I211" s="74" t="s">
        <v>5</v>
      </c>
      <c r="J211" s="75">
        <f t="shared" si="20"/>
        <v>2810</v>
      </c>
      <c r="K211" s="72">
        <v>106.21</v>
      </c>
      <c r="L211" s="74" t="s">
        <v>51</v>
      </c>
      <c r="M211" s="71">
        <f t="shared" si="17"/>
        <v>106.21</v>
      </c>
      <c r="N211" s="72">
        <v>11.5</v>
      </c>
      <c r="O211" s="74" t="s">
        <v>51</v>
      </c>
      <c r="P211" s="71">
        <f t="shared" ref="P211:P274" si="21">N211</f>
        <v>11.5</v>
      </c>
    </row>
    <row r="212" spans="2:16">
      <c r="B212" s="95">
        <v>60</v>
      </c>
      <c r="C212" s="96" t="s">
        <v>52</v>
      </c>
      <c r="D212" s="70">
        <f t="shared" si="18"/>
        <v>252.10084033613447</v>
      </c>
      <c r="E212" s="97">
        <v>19.64</v>
      </c>
      <c r="F212" s="98">
        <v>5.2820000000000002E-3</v>
      </c>
      <c r="G212" s="94">
        <f t="shared" si="14"/>
        <v>19.645282000000002</v>
      </c>
      <c r="H212" s="72">
        <v>3.2</v>
      </c>
      <c r="I212" s="74" t="s">
        <v>5</v>
      </c>
      <c r="J212" s="75">
        <f t="shared" si="20"/>
        <v>3200</v>
      </c>
      <c r="K212" s="72">
        <v>120.17</v>
      </c>
      <c r="L212" s="74" t="s">
        <v>51</v>
      </c>
      <c r="M212" s="71">
        <f t="shared" si="17"/>
        <v>120.17</v>
      </c>
      <c r="N212" s="72">
        <v>12.88</v>
      </c>
      <c r="O212" s="74" t="s">
        <v>51</v>
      </c>
      <c r="P212" s="71">
        <f t="shared" si="21"/>
        <v>12.88</v>
      </c>
    </row>
    <row r="213" spans="2:16">
      <c r="B213" s="95">
        <v>65</v>
      </c>
      <c r="C213" s="96" t="s">
        <v>52</v>
      </c>
      <c r="D213" s="70">
        <f t="shared" si="18"/>
        <v>273.10924369747897</v>
      </c>
      <c r="E213" s="97">
        <v>18.87</v>
      </c>
      <c r="F213" s="98">
        <v>4.9129999999999998E-3</v>
      </c>
      <c r="G213" s="94">
        <f t="shared" ref="G213:G228" si="22">E213+F213</f>
        <v>18.874912999999999</v>
      </c>
      <c r="H213" s="72">
        <v>3.62</v>
      </c>
      <c r="I213" s="74" t="s">
        <v>5</v>
      </c>
      <c r="J213" s="75">
        <f t="shared" si="20"/>
        <v>3620</v>
      </c>
      <c r="K213" s="72">
        <v>133.71</v>
      </c>
      <c r="L213" s="74" t="s">
        <v>51</v>
      </c>
      <c r="M213" s="71">
        <f t="shared" si="17"/>
        <v>133.71</v>
      </c>
      <c r="N213" s="72">
        <v>14.3</v>
      </c>
      <c r="O213" s="74" t="s">
        <v>51</v>
      </c>
      <c r="P213" s="71">
        <f t="shared" si="21"/>
        <v>14.3</v>
      </c>
    </row>
    <row r="214" spans="2:16">
      <c r="B214" s="95">
        <v>70</v>
      </c>
      <c r="C214" s="96" t="s">
        <v>52</v>
      </c>
      <c r="D214" s="70">
        <f t="shared" si="18"/>
        <v>294.11764705882354</v>
      </c>
      <c r="E214" s="97">
        <v>18.2</v>
      </c>
      <c r="F214" s="98">
        <v>4.5950000000000001E-3</v>
      </c>
      <c r="G214" s="94">
        <f t="shared" si="22"/>
        <v>18.204594999999998</v>
      </c>
      <c r="H214" s="72">
        <v>4.05</v>
      </c>
      <c r="I214" s="74" t="s">
        <v>5</v>
      </c>
      <c r="J214" s="75">
        <f t="shared" si="20"/>
        <v>4050</v>
      </c>
      <c r="K214" s="72">
        <v>146.94</v>
      </c>
      <c r="L214" s="74" t="s">
        <v>51</v>
      </c>
      <c r="M214" s="71">
        <f t="shared" si="17"/>
        <v>146.94</v>
      </c>
      <c r="N214" s="72">
        <v>15.76</v>
      </c>
      <c r="O214" s="74" t="s">
        <v>51</v>
      </c>
      <c r="P214" s="71">
        <f t="shared" si="21"/>
        <v>15.76</v>
      </c>
    </row>
    <row r="215" spans="2:16">
      <c r="B215" s="95">
        <v>80</v>
      </c>
      <c r="C215" s="96" t="s">
        <v>52</v>
      </c>
      <c r="D215" s="70">
        <f t="shared" si="18"/>
        <v>336.1344537815126</v>
      </c>
      <c r="E215" s="97">
        <v>17.100000000000001</v>
      </c>
      <c r="F215" s="98">
        <v>4.071E-3</v>
      </c>
      <c r="G215" s="94">
        <f t="shared" si="22"/>
        <v>17.104071000000001</v>
      </c>
      <c r="H215" s="72">
        <v>4.95</v>
      </c>
      <c r="I215" s="74" t="s">
        <v>5</v>
      </c>
      <c r="J215" s="75">
        <f t="shared" si="20"/>
        <v>4950</v>
      </c>
      <c r="K215" s="72">
        <v>194.86</v>
      </c>
      <c r="L215" s="74" t="s">
        <v>51</v>
      </c>
      <c r="M215" s="71">
        <f t="shared" si="17"/>
        <v>194.86</v>
      </c>
      <c r="N215" s="72">
        <v>18.77</v>
      </c>
      <c r="O215" s="74" t="s">
        <v>51</v>
      </c>
      <c r="P215" s="71">
        <f t="shared" si="21"/>
        <v>18.77</v>
      </c>
    </row>
    <row r="216" spans="2:16">
      <c r="B216" s="95">
        <v>90</v>
      </c>
      <c r="C216" s="96" t="s">
        <v>52</v>
      </c>
      <c r="D216" s="70">
        <f t="shared" si="18"/>
        <v>378.15126050420167</v>
      </c>
      <c r="E216" s="97">
        <v>16.22</v>
      </c>
      <c r="F216" s="98">
        <v>3.6589999999999999E-3</v>
      </c>
      <c r="G216" s="94">
        <f t="shared" si="22"/>
        <v>16.223658999999998</v>
      </c>
      <c r="H216" s="72">
        <v>5.91</v>
      </c>
      <c r="I216" s="74" t="s">
        <v>5</v>
      </c>
      <c r="J216" s="75">
        <f t="shared" si="20"/>
        <v>5910</v>
      </c>
      <c r="K216" s="72">
        <v>237.37</v>
      </c>
      <c r="L216" s="74" t="s">
        <v>51</v>
      </c>
      <c r="M216" s="71">
        <f t="shared" si="17"/>
        <v>237.37</v>
      </c>
      <c r="N216" s="72">
        <v>21.88</v>
      </c>
      <c r="O216" s="74" t="s">
        <v>51</v>
      </c>
      <c r="P216" s="71">
        <f t="shared" si="21"/>
        <v>21.88</v>
      </c>
    </row>
    <row r="217" spans="2:16">
      <c r="B217" s="95">
        <v>100</v>
      </c>
      <c r="C217" s="96" t="s">
        <v>52</v>
      </c>
      <c r="D217" s="70">
        <f t="shared" si="18"/>
        <v>420.16806722689074</v>
      </c>
      <c r="E217" s="97">
        <v>15.52</v>
      </c>
      <c r="F217" s="98">
        <v>3.3249999999999998E-3</v>
      </c>
      <c r="G217" s="94">
        <f t="shared" si="22"/>
        <v>15.523325</v>
      </c>
      <c r="H217" s="72">
        <v>6.91</v>
      </c>
      <c r="I217" s="74" t="s">
        <v>5</v>
      </c>
      <c r="J217" s="75">
        <f t="shared" si="20"/>
        <v>6910</v>
      </c>
      <c r="K217" s="72">
        <v>276.74</v>
      </c>
      <c r="L217" s="74" t="s">
        <v>51</v>
      </c>
      <c r="M217" s="71">
        <f t="shared" si="17"/>
        <v>276.74</v>
      </c>
      <c r="N217" s="72">
        <v>25.09</v>
      </c>
      <c r="O217" s="74" t="s">
        <v>51</v>
      </c>
      <c r="P217" s="71">
        <f t="shared" si="21"/>
        <v>25.09</v>
      </c>
    </row>
    <row r="218" spans="2:16">
      <c r="B218" s="95">
        <v>110</v>
      </c>
      <c r="C218" s="96" t="s">
        <v>52</v>
      </c>
      <c r="D218" s="70">
        <f t="shared" si="18"/>
        <v>462.18487394957981</v>
      </c>
      <c r="E218" s="97">
        <v>14.95</v>
      </c>
      <c r="F218" s="98">
        <v>3.0490000000000001E-3</v>
      </c>
      <c r="G218" s="94">
        <f t="shared" si="22"/>
        <v>14.953049</v>
      </c>
      <c r="H218" s="72">
        <v>7.96</v>
      </c>
      <c r="I218" s="74" t="s">
        <v>5</v>
      </c>
      <c r="J218" s="75">
        <f t="shared" si="20"/>
        <v>7960</v>
      </c>
      <c r="K218" s="72">
        <v>313.92</v>
      </c>
      <c r="L218" s="74" t="s">
        <v>51</v>
      </c>
      <c r="M218" s="71">
        <f t="shared" si="17"/>
        <v>313.92</v>
      </c>
      <c r="N218" s="72">
        <v>28.35</v>
      </c>
      <c r="O218" s="74" t="s">
        <v>51</v>
      </c>
      <c r="P218" s="71">
        <f t="shared" si="21"/>
        <v>28.35</v>
      </c>
    </row>
    <row r="219" spans="2:16">
      <c r="B219" s="95">
        <v>120</v>
      </c>
      <c r="C219" s="96" t="s">
        <v>52</v>
      </c>
      <c r="D219" s="70">
        <f t="shared" si="18"/>
        <v>504.20168067226894</v>
      </c>
      <c r="E219" s="97">
        <v>14.47</v>
      </c>
      <c r="F219" s="98">
        <v>2.8170000000000001E-3</v>
      </c>
      <c r="G219" s="94">
        <f t="shared" si="22"/>
        <v>14.472817000000001</v>
      </c>
      <c r="H219" s="72">
        <v>9.0500000000000007</v>
      </c>
      <c r="I219" s="74" t="s">
        <v>5</v>
      </c>
      <c r="J219" s="75">
        <f t="shared" si="20"/>
        <v>9050</v>
      </c>
      <c r="K219" s="72">
        <v>349.44</v>
      </c>
      <c r="L219" s="74" t="s">
        <v>51</v>
      </c>
      <c r="M219" s="71">
        <f t="shared" si="17"/>
        <v>349.44</v>
      </c>
      <c r="N219" s="72">
        <v>31.67</v>
      </c>
      <c r="O219" s="74" t="s">
        <v>51</v>
      </c>
      <c r="P219" s="71">
        <f t="shared" si="21"/>
        <v>31.67</v>
      </c>
    </row>
    <row r="220" spans="2:16">
      <c r="B220" s="95">
        <v>130</v>
      </c>
      <c r="C220" s="96" t="s">
        <v>52</v>
      </c>
      <c r="D220" s="70">
        <f t="shared" si="18"/>
        <v>546.21848739495795</v>
      </c>
      <c r="E220" s="97">
        <v>14.07</v>
      </c>
      <c r="F220" s="98">
        <v>2.6199999999999999E-3</v>
      </c>
      <c r="G220" s="94">
        <f t="shared" si="22"/>
        <v>14.072620000000001</v>
      </c>
      <c r="H220" s="72">
        <v>10.16</v>
      </c>
      <c r="I220" s="74" t="s">
        <v>5</v>
      </c>
      <c r="J220" s="75">
        <f t="shared" si="20"/>
        <v>10160</v>
      </c>
      <c r="K220" s="72">
        <v>383.59</v>
      </c>
      <c r="L220" s="74" t="s">
        <v>51</v>
      </c>
      <c r="M220" s="71">
        <f t="shared" si="17"/>
        <v>383.59</v>
      </c>
      <c r="N220" s="72">
        <v>35.020000000000003</v>
      </c>
      <c r="O220" s="74" t="s">
        <v>51</v>
      </c>
      <c r="P220" s="71">
        <f t="shared" si="21"/>
        <v>35.020000000000003</v>
      </c>
    </row>
    <row r="221" spans="2:16">
      <c r="B221" s="95">
        <v>140</v>
      </c>
      <c r="C221" s="96" t="s">
        <v>52</v>
      </c>
      <c r="D221" s="70">
        <f t="shared" si="18"/>
        <v>588.23529411764707</v>
      </c>
      <c r="E221" s="97">
        <v>13.73</v>
      </c>
      <c r="F221" s="98">
        <v>2.4489999999999998E-3</v>
      </c>
      <c r="G221" s="94">
        <f t="shared" si="22"/>
        <v>13.732449000000001</v>
      </c>
      <c r="H221" s="72">
        <v>11.31</v>
      </c>
      <c r="I221" s="74" t="s">
        <v>5</v>
      </c>
      <c r="J221" s="75">
        <f t="shared" si="20"/>
        <v>11310</v>
      </c>
      <c r="K221" s="72">
        <v>416.56</v>
      </c>
      <c r="L221" s="74" t="s">
        <v>51</v>
      </c>
      <c r="M221" s="71">
        <f t="shared" si="17"/>
        <v>416.56</v>
      </c>
      <c r="N221" s="72">
        <v>38.4</v>
      </c>
      <c r="O221" s="74" t="s">
        <v>51</v>
      </c>
      <c r="P221" s="71">
        <f t="shared" si="21"/>
        <v>38.4</v>
      </c>
    </row>
    <row r="222" spans="2:16">
      <c r="B222" s="95">
        <v>150</v>
      </c>
      <c r="C222" s="96" t="s">
        <v>52</v>
      </c>
      <c r="D222" s="70">
        <f t="shared" si="18"/>
        <v>630.25210084033608</v>
      </c>
      <c r="E222" s="97">
        <v>13.44</v>
      </c>
      <c r="F222" s="98">
        <v>2.2989999999999998E-3</v>
      </c>
      <c r="G222" s="94">
        <f t="shared" si="22"/>
        <v>13.442299</v>
      </c>
      <c r="H222" s="72">
        <v>12.49</v>
      </c>
      <c r="I222" s="74" t="s">
        <v>5</v>
      </c>
      <c r="J222" s="75">
        <f t="shared" si="20"/>
        <v>12490</v>
      </c>
      <c r="K222" s="72">
        <v>448.5</v>
      </c>
      <c r="L222" s="74" t="s">
        <v>51</v>
      </c>
      <c r="M222" s="71">
        <f t="shared" si="17"/>
        <v>448.5</v>
      </c>
      <c r="N222" s="72">
        <v>41.8</v>
      </c>
      <c r="O222" s="74" t="s">
        <v>51</v>
      </c>
      <c r="P222" s="71">
        <f t="shared" si="21"/>
        <v>41.8</v>
      </c>
    </row>
    <row r="223" spans="2:16">
      <c r="B223" s="95">
        <v>160</v>
      </c>
      <c r="C223" s="96" t="s">
        <v>52</v>
      </c>
      <c r="D223" s="70">
        <f t="shared" si="18"/>
        <v>672.26890756302521</v>
      </c>
      <c r="E223" s="97">
        <v>13.18</v>
      </c>
      <c r="F223" s="98">
        <v>2.1679999999999998E-3</v>
      </c>
      <c r="G223" s="94">
        <f t="shared" si="22"/>
        <v>13.182167999999999</v>
      </c>
      <c r="H223" s="72">
        <v>13.68</v>
      </c>
      <c r="I223" s="74" t="s">
        <v>5</v>
      </c>
      <c r="J223" s="75">
        <f t="shared" si="20"/>
        <v>13680</v>
      </c>
      <c r="K223" s="72">
        <v>479.5</v>
      </c>
      <c r="L223" s="74" t="s">
        <v>51</v>
      </c>
      <c r="M223" s="71">
        <f t="shared" si="17"/>
        <v>479.5</v>
      </c>
      <c r="N223" s="72">
        <v>45.21</v>
      </c>
      <c r="O223" s="74" t="s">
        <v>51</v>
      </c>
      <c r="P223" s="71">
        <f t="shared" si="21"/>
        <v>45.21</v>
      </c>
    </row>
    <row r="224" spans="2:16">
      <c r="B224" s="95">
        <v>170</v>
      </c>
      <c r="C224" s="96" t="s">
        <v>52</v>
      </c>
      <c r="D224" s="70">
        <f t="shared" si="18"/>
        <v>714.28571428571433</v>
      </c>
      <c r="E224" s="97">
        <v>12.97</v>
      </c>
      <c r="F224" s="98">
        <v>2.0509999999999999E-3</v>
      </c>
      <c r="G224" s="94">
        <f t="shared" si="22"/>
        <v>12.972051</v>
      </c>
      <c r="H224" s="72">
        <v>14.9</v>
      </c>
      <c r="I224" s="74" t="s">
        <v>5</v>
      </c>
      <c r="J224" s="75">
        <f t="shared" si="20"/>
        <v>14900</v>
      </c>
      <c r="K224" s="72">
        <v>509.63</v>
      </c>
      <c r="L224" s="74" t="s">
        <v>51</v>
      </c>
      <c r="M224" s="71">
        <f t="shared" si="17"/>
        <v>509.63</v>
      </c>
      <c r="N224" s="72">
        <v>48.62</v>
      </c>
      <c r="O224" s="74" t="s">
        <v>51</v>
      </c>
      <c r="P224" s="71">
        <f t="shared" si="21"/>
        <v>48.62</v>
      </c>
    </row>
    <row r="225" spans="1:16">
      <c r="B225" s="95">
        <v>180</v>
      </c>
      <c r="C225" s="96" t="s">
        <v>52</v>
      </c>
      <c r="D225" s="70">
        <f t="shared" si="18"/>
        <v>756.30252100840335</v>
      </c>
      <c r="E225" s="97">
        <v>12.78</v>
      </c>
      <c r="F225" s="98">
        <v>1.9469999999999999E-3</v>
      </c>
      <c r="G225" s="94">
        <f t="shared" si="22"/>
        <v>12.781946999999999</v>
      </c>
      <c r="H225" s="72">
        <v>16.14</v>
      </c>
      <c r="I225" s="74" t="s">
        <v>5</v>
      </c>
      <c r="J225" s="75">
        <f t="shared" si="20"/>
        <v>16140</v>
      </c>
      <c r="K225" s="72">
        <v>538.97</v>
      </c>
      <c r="L225" s="74" t="s">
        <v>51</v>
      </c>
      <c r="M225" s="71">
        <f t="shared" ref="M225:M288" si="23">K225</f>
        <v>538.97</v>
      </c>
      <c r="N225" s="72">
        <v>52.03</v>
      </c>
      <c r="O225" s="74" t="s">
        <v>51</v>
      </c>
      <c r="P225" s="71">
        <f t="shared" si="21"/>
        <v>52.03</v>
      </c>
    </row>
    <row r="226" spans="1:16">
      <c r="B226" s="95">
        <v>200</v>
      </c>
      <c r="C226" s="96" t="s">
        <v>52</v>
      </c>
      <c r="D226" s="70">
        <f t="shared" si="18"/>
        <v>840.33613445378148</v>
      </c>
      <c r="E226" s="97">
        <v>12.46</v>
      </c>
      <c r="F226" s="98">
        <v>1.769E-3</v>
      </c>
      <c r="G226" s="94">
        <f t="shared" si="22"/>
        <v>12.461769</v>
      </c>
      <c r="H226" s="72">
        <v>18.670000000000002</v>
      </c>
      <c r="I226" s="74" t="s">
        <v>5</v>
      </c>
      <c r="J226" s="75">
        <f t="shared" si="20"/>
        <v>18670</v>
      </c>
      <c r="K226" s="72">
        <v>646.87</v>
      </c>
      <c r="L226" s="74" t="s">
        <v>51</v>
      </c>
      <c r="M226" s="71">
        <f t="shared" si="23"/>
        <v>646.87</v>
      </c>
      <c r="N226" s="72">
        <v>58.83</v>
      </c>
      <c r="O226" s="74" t="s">
        <v>51</v>
      </c>
      <c r="P226" s="71">
        <f t="shared" si="21"/>
        <v>58.83</v>
      </c>
    </row>
    <row r="227" spans="1:16">
      <c r="B227" s="95">
        <v>225</v>
      </c>
      <c r="C227" s="96" t="s">
        <v>52</v>
      </c>
      <c r="D227" s="70">
        <f t="shared" si="18"/>
        <v>945.37815126050418</v>
      </c>
      <c r="E227" s="97">
        <v>12.17</v>
      </c>
      <c r="F227" s="98">
        <v>1.588E-3</v>
      </c>
      <c r="G227" s="94">
        <f t="shared" si="22"/>
        <v>12.171588</v>
      </c>
      <c r="H227" s="72">
        <v>21.91</v>
      </c>
      <c r="I227" s="74" t="s">
        <v>5</v>
      </c>
      <c r="J227" s="75">
        <f t="shared" si="20"/>
        <v>21910</v>
      </c>
      <c r="K227" s="72">
        <v>792.69</v>
      </c>
      <c r="L227" s="74" t="s">
        <v>51</v>
      </c>
      <c r="M227" s="71">
        <f t="shared" si="23"/>
        <v>792.69</v>
      </c>
      <c r="N227" s="72">
        <v>67.25</v>
      </c>
      <c r="O227" s="74" t="s">
        <v>51</v>
      </c>
      <c r="P227" s="71">
        <f t="shared" si="21"/>
        <v>67.25</v>
      </c>
    </row>
    <row r="228" spans="1:16">
      <c r="A228" s="4">
        <v>228</v>
      </c>
      <c r="B228" s="95">
        <v>238</v>
      </c>
      <c r="C228" s="96" t="s">
        <v>52</v>
      </c>
      <c r="D228" s="70">
        <f t="shared" si="18"/>
        <v>1000</v>
      </c>
      <c r="E228" s="97">
        <v>12.05</v>
      </c>
      <c r="F228" s="98">
        <v>1.508E-3</v>
      </c>
      <c r="G228" s="94">
        <f t="shared" si="22"/>
        <v>12.051508</v>
      </c>
      <c r="H228" s="72">
        <v>23.62</v>
      </c>
      <c r="I228" s="74" t="s">
        <v>5</v>
      </c>
      <c r="J228" s="75">
        <f t="shared" si="20"/>
        <v>23620</v>
      </c>
      <c r="K228" s="72">
        <v>828.91</v>
      </c>
      <c r="L228" s="74" t="s">
        <v>51</v>
      </c>
      <c r="M228" s="71">
        <f t="shared" si="23"/>
        <v>828.91</v>
      </c>
      <c r="N228" s="72">
        <v>71.58</v>
      </c>
      <c r="O228" s="74" t="s">
        <v>51</v>
      </c>
      <c r="P228" s="71">
        <f t="shared" si="21"/>
        <v>71.58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8B7A5-E13B-414F-B6BD-94986C41D879}">
  <dimension ref="A1:Y228"/>
  <sheetViews>
    <sheetView tabSelected="1" zoomScale="70" zoomScaleNormal="70" workbookViewId="0">
      <selection activeCell="C8" sqref="C8"/>
    </sheetView>
  </sheetViews>
  <sheetFormatPr defaultColWidth="9" defaultRowHeight="12"/>
  <cols>
    <col min="1" max="1" width="4.36328125" style="1" customWidth="1"/>
    <col min="2" max="2" width="9.90625" style="1" customWidth="1"/>
    <col min="3" max="3" width="8.6328125" style="1" customWidth="1"/>
    <col min="4" max="4" width="7.7265625" style="1" customWidth="1"/>
    <col min="5" max="6" width="8.90625" style="1" bestFit="1" customWidth="1"/>
    <col min="7" max="7" width="8.90625" style="1" customWidth="1"/>
    <col min="8" max="8" width="6.08984375" style="1" customWidth="1"/>
    <col min="9" max="9" width="5.36328125" style="1" customWidth="1"/>
    <col min="10" max="10" width="7.90625" style="1" customWidth="1"/>
    <col min="11" max="11" width="9.90625" style="1" customWidth="1"/>
    <col min="12" max="12" width="3.7265625" style="1" customWidth="1"/>
    <col min="13" max="13" width="7.453125" style="1" customWidth="1"/>
    <col min="14" max="14" width="6.36328125" style="1" customWidth="1"/>
    <col min="15" max="15" width="3.90625" style="1" customWidth="1"/>
    <col min="16" max="16" width="6.7265625" style="1" customWidth="1"/>
    <col min="17" max="17" width="3.08984375" style="1" customWidth="1"/>
    <col min="18" max="18" width="8" style="5" customWidth="1"/>
    <col min="19" max="19" width="9.6328125" style="55" customWidth="1"/>
    <col min="20" max="20" width="9" style="1"/>
    <col min="21" max="21" width="9.7265625" style="1" customWidth="1"/>
    <col min="22" max="22" width="8.90625" style="1" bestFit="1" customWidth="1"/>
    <col min="23" max="23" width="7.26953125" style="1" customWidth="1"/>
    <col min="24" max="24" width="9.08984375" style="1" customWidth="1"/>
    <col min="25" max="25" width="5.63281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03"/>
      <c r="T1" s="25"/>
      <c r="U1" s="25"/>
      <c r="V1" s="25"/>
      <c r="W1" s="25"/>
      <c r="X1" s="25"/>
      <c r="Y1" s="25"/>
    </row>
    <row r="2" spans="1:25" ht="19">
      <c r="A2" s="1">
        <v>2</v>
      </c>
      <c r="B2" s="6" t="s">
        <v>6</v>
      </c>
      <c r="F2" s="7"/>
      <c r="G2" s="7"/>
      <c r="L2" s="5" t="s">
        <v>55</v>
      </c>
      <c r="M2" s="8"/>
      <c r="N2" s="9" t="s">
        <v>7</v>
      </c>
      <c r="R2" s="46"/>
      <c r="S2" s="110"/>
      <c r="T2" s="25"/>
      <c r="U2" s="46"/>
      <c r="V2" s="111"/>
      <c r="W2" s="25"/>
      <c r="X2" s="25"/>
      <c r="Y2" s="25"/>
    </row>
    <row r="3" spans="1:25">
      <c r="A3" s="4">
        <v>3</v>
      </c>
      <c r="B3" s="12" t="s">
        <v>8</v>
      </c>
      <c r="C3" s="13" t="s">
        <v>9</v>
      </c>
      <c r="E3" s="12" t="s">
        <v>63</v>
      </c>
      <c r="F3" s="115"/>
      <c r="G3" s="14" t="s">
        <v>10</v>
      </c>
      <c r="H3" s="14"/>
      <c r="I3" s="14"/>
      <c r="K3" s="15"/>
      <c r="L3" s="5" t="s">
        <v>56</v>
      </c>
      <c r="M3" s="16"/>
      <c r="N3" s="9" t="s">
        <v>57</v>
      </c>
      <c r="O3" s="9"/>
      <c r="R3" s="25"/>
      <c r="S3" s="25"/>
      <c r="T3" s="25"/>
      <c r="U3" s="46"/>
      <c r="V3" s="104"/>
      <c r="W3" s="105"/>
      <c r="X3" s="25"/>
      <c r="Y3" s="25"/>
    </row>
    <row r="4" spans="1:25">
      <c r="A4" s="4">
        <v>4</v>
      </c>
      <c r="B4" s="12" t="s">
        <v>58</v>
      </c>
      <c r="C4" s="20">
        <v>92</v>
      </c>
      <c r="D4" s="21"/>
      <c r="F4" s="14" t="s">
        <v>4</v>
      </c>
      <c r="G4" s="14" t="s">
        <v>4</v>
      </c>
      <c r="H4" s="14" t="s">
        <v>11</v>
      </c>
      <c r="I4" s="14" t="s">
        <v>1</v>
      </c>
      <c r="J4" s="9"/>
      <c r="K4" s="22" t="s">
        <v>12</v>
      </c>
      <c r="L4" s="9"/>
      <c r="M4" s="9"/>
      <c r="N4" s="9"/>
      <c r="O4" s="9"/>
      <c r="R4" s="46"/>
      <c r="S4" s="23"/>
      <c r="T4" s="25"/>
      <c r="U4" s="25"/>
      <c r="V4" s="112"/>
      <c r="W4" s="25"/>
      <c r="X4" s="25"/>
      <c r="Y4" s="25"/>
    </row>
    <row r="5" spans="1:25">
      <c r="A5" s="1">
        <v>5</v>
      </c>
      <c r="B5" s="12" t="s">
        <v>13</v>
      </c>
      <c r="C5" s="20">
        <v>238</v>
      </c>
      <c r="D5" s="21" t="s">
        <v>14</v>
      </c>
      <c r="F5" s="14" t="s">
        <v>0</v>
      </c>
      <c r="G5" s="14" t="s">
        <v>15</v>
      </c>
      <c r="H5" s="14" t="s">
        <v>16</v>
      </c>
      <c r="I5" s="14" t="s">
        <v>16</v>
      </c>
      <c r="J5" s="24" t="s">
        <v>17</v>
      </c>
      <c r="K5" s="5" t="s">
        <v>18</v>
      </c>
      <c r="L5" s="14"/>
      <c r="M5" s="14"/>
      <c r="N5" s="9"/>
      <c r="O5" s="15" t="s">
        <v>62</v>
      </c>
      <c r="P5" s="1" t="str">
        <f ca="1">RIGHT(CELL("filename",A1),LEN(CELL("filename",A1))-FIND("]",CELL("filename",A1)))</f>
        <v>old238U_BaFe2(As,P)2</v>
      </c>
      <c r="R5" s="46"/>
      <c r="S5" s="23"/>
      <c r="T5" s="106"/>
      <c r="U5" s="103"/>
      <c r="V5" s="85"/>
      <c r="W5" s="25"/>
      <c r="X5" s="25"/>
      <c r="Y5" s="25"/>
    </row>
    <row r="6" spans="1:25">
      <c r="A6" s="4">
        <v>6</v>
      </c>
      <c r="B6" s="12" t="s">
        <v>19</v>
      </c>
      <c r="C6" s="26" t="s">
        <v>75</v>
      </c>
      <c r="D6" s="21" t="s">
        <v>20</v>
      </c>
      <c r="F6" s="27" t="s">
        <v>69</v>
      </c>
      <c r="G6" s="28">
        <v>56</v>
      </c>
      <c r="H6" s="28">
        <v>20</v>
      </c>
      <c r="I6" s="29">
        <v>38.69</v>
      </c>
      <c r="J6" s="4">
        <v>1</v>
      </c>
      <c r="K6" s="30">
        <v>53.579000000000001</v>
      </c>
      <c r="L6" s="22" t="s">
        <v>59</v>
      </c>
      <c r="M6" s="9"/>
      <c r="N6" s="9"/>
      <c r="O6" s="15" t="s">
        <v>61</v>
      </c>
      <c r="P6" s="113" t="s">
        <v>73</v>
      </c>
      <c r="R6" s="46"/>
      <c r="S6" s="23"/>
      <c r="T6" s="58"/>
      <c r="U6" s="103"/>
      <c r="V6" s="85"/>
      <c r="W6" s="25"/>
      <c r="X6" s="25"/>
      <c r="Y6" s="25"/>
    </row>
    <row r="7" spans="1:25">
      <c r="A7" s="1">
        <v>7</v>
      </c>
      <c r="B7" s="31"/>
      <c r="C7" s="26" t="s">
        <v>75</v>
      </c>
      <c r="F7" s="32" t="s">
        <v>71</v>
      </c>
      <c r="G7" s="33">
        <v>26</v>
      </c>
      <c r="H7" s="33">
        <v>40</v>
      </c>
      <c r="I7" s="34">
        <v>31.47</v>
      </c>
      <c r="J7" s="4">
        <v>2</v>
      </c>
      <c r="K7" s="35">
        <v>535.79</v>
      </c>
      <c r="L7" s="22" t="s">
        <v>60</v>
      </c>
      <c r="M7" s="9"/>
      <c r="N7" s="9"/>
      <c r="O7" s="9"/>
      <c r="R7" s="46"/>
      <c r="S7" s="23"/>
      <c r="T7" s="25"/>
      <c r="U7" s="103"/>
      <c r="V7" s="85"/>
      <c r="W7" s="25"/>
      <c r="X7" s="36"/>
      <c r="Y7" s="25"/>
    </row>
    <row r="8" spans="1:25">
      <c r="A8" s="1">
        <v>8</v>
      </c>
      <c r="B8" s="12" t="s">
        <v>21</v>
      </c>
      <c r="C8" s="37">
        <v>5.3581000000000003</v>
      </c>
      <c r="D8" s="38" t="s">
        <v>2</v>
      </c>
      <c r="F8" s="32" t="s">
        <v>72</v>
      </c>
      <c r="G8" s="33">
        <v>33</v>
      </c>
      <c r="H8" s="33">
        <v>20</v>
      </c>
      <c r="I8" s="34">
        <v>21.11</v>
      </c>
      <c r="J8" s="4">
        <v>3</v>
      </c>
      <c r="K8" s="35">
        <v>535.79</v>
      </c>
      <c r="L8" s="22" t="s">
        <v>22</v>
      </c>
      <c r="M8" s="9"/>
      <c r="N8" s="9"/>
      <c r="O8" s="9"/>
      <c r="R8" s="46"/>
      <c r="S8" s="23"/>
      <c r="T8" s="25"/>
      <c r="U8" s="103"/>
      <c r="V8" s="86"/>
      <c r="W8" s="25"/>
      <c r="X8" s="40"/>
      <c r="Y8" s="107"/>
    </row>
    <row r="9" spans="1:25">
      <c r="A9" s="1">
        <v>9</v>
      </c>
      <c r="B9" s="31"/>
      <c r="C9" s="37">
        <v>4.5455999999999996E+22</v>
      </c>
      <c r="D9" s="21" t="s">
        <v>3</v>
      </c>
      <c r="F9" s="32" t="s">
        <v>76</v>
      </c>
      <c r="G9" s="33">
        <v>15</v>
      </c>
      <c r="H9" s="33">
        <v>20</v>
      </c>
      <c r="I9" s="34">
        <v>8.73</v>
      </c>
      <c r="J9" s="4">
        <v>4</v>
      </c>
      <c r="K9" s="35">
        <v>1</v>
      </c>
      <c r="L9" s="22" t="s">
        <v>23</v>
      </c>
      <c r="M9" s="9"/>
      <c r="N9" s="9"/>
      <c r="O9" s="9"/>
      <c r="R9" s="46"/>
      <c r="S9" s="41"/>
      <c r="T9" s="108"/>
      <c r="U9" s="103"/>
      <c r="V9" s="86"/>
      <c r="W9" s="25"/>
      <c r="X9" s="40"/>
      <c r="Y9" s="107"/>
    </row>
    <row r="10" spans="1:25">
      <c r="A10" s="1">
        <v>10</v>
      </c>
      <c r="B10" s="12" t="s">
        <v>24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25</v>
      </c>
      <c r="M10" s="9"/>
      <c r="N10" s="9"/>
      <c r="O10" s="9"/>
      <c r="R10" s="46"/>
      <c r="S10" s="41"/>
      <c r="T10" s="58"/>
      <c r="U10" s="103"/>
      <c r="V10" s="86"/>
      <c r="W10" s="25"/>
      <c r="X10" s="40"/>
      <c r="Y10" s="107"/>
    </row>
    <row r="11" spans="1:25">
      <c r="A11" s="1">
        <v>11</v>
      </c>
      <c r="C11" s="43" t="s">
        <v>26</v>
      </c>
      <c r="D11" s="7" t="s">
        <v>27</v>
      </c>
      <c r="F11" s="32"/>
      <c r="G11" s="33"/>
      <c r="H11" s="33"/>
      <c r="I11" s="34"/>
      <c r="J11" s="4">
        <v>6</v>
      </c>
      <c r="K11" s="35">
        <v>1000</v>
      </c>
      <c r="L11" s="22" t="s">
        <v>28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29</v>
      </c>
      <c r="C12" s="44">
        <v>20</v>
      </c>
      <c r="D12" s="45">
        <f>$C$5/100</f>
        <v>2.38</v>
      </c>
      <c r="E12" s="21" t="s">
        <v>54</v>
      </c>
      <c r="F12" s="32"/>
      <c r="G12" s="33"/>
      <c r="H12" s="33"/>
      <c r="I12" s="34"/>
      <c r="J12" s="4">
        <v>7</v>
      </c>
      <c r="K12" s="35">
        <v>117.87</v>
      </c>
      <c r="L12" s="22" t="s">
        <v>30</v>
      </c>
      <c r="M12" s="9"/>
      <c r="R12" s="46"/>
      <c r="S12" s="47"/>
      <c r="T12" s="25"/>
      <c r="U12" s="25"/>
      <c r="V12" s="81"/>
      <c r="W12" s="81"/>
      <c r="X12" s="81"/>
      <c r="Y12" s="25"/>
    </row>
    <row r="13" spans="1:25">
      <c r="A13" s="1">
        <v>13</v>
      </c>
      <c r="B13" s="5" t="s">
        <v>31</v>
      </c>
      <c r="C13" s="48">
        <v>228</v>
      </c>
      <c r="D13" s="45">
        <f>$C$5*1000000</f>
        <v>238000000</v>
      </c>
      <c r="E13" s="21" t="s">
        <v>53</v>
      </c>
      <c r="F13" s="49"/>
      <c r="G13" s="50"/>
      <c r="H13" s="50"/>
      <c r="I13" s="51"/>
      <c r="J13" s="4">
        <v>8</v>
      </c>
      <c r="K13" s="52">
        <v>3.4675999999999998E-2</v>
      </c>
      <c r="L13" s="22" t="s">
        <v>32</v>
      </c>
      <c r="R13" s="46"/>
      <c r="S13" s="47"/>
      <c r="T13" s="25"/>
      <c r="U13" s="46"/>
      <c r="V13" s="81"/>
      <c r="W13" s="81"/>
      <c r="X13" s="39"/>
      <c r="Y13" s="25"/>
    </row>
    <row r="14" spans="1:25" ht="13">
      <c r="A14" s="1">
        <v>14</v>
      </c>
      <c r="B14" s="5" t="s">
        <v>64</v>
      </c>
      <c r="C14" s="78"/>
      <c r="D14" s="21" t="s">
        <v>65</v>
      </c>
      <c r="E14" s="25"/>
      <c r="F14" s="25"/>
      <c r="G14" s="25"/>
      <c r="H14" s="80">
        <f>SUM(H6:H13)</f>
        <v>100</v>
      </c>
      <c r="I14" s="80">
        <f>SUM(I6:I13)</f>
        <v>100</v>
      </c>
      <c r="J14" s="4">
        <v>0</v>
      </c>
      <c r="K14" s="53" t="s">
        <v>33</v>
      </c>
      <c r="L14" s="54"/>
      <c r="N14" s="43"/>
      <c r="O14" s="43"/>
      <c r="P14" s="43"/>
      <c r="R14" s="46"/>
      <c r="S14" s="47"/>
      <c r="T14" s="25"/>
      <c r="U14" s="46"/>
      <c r="V14" s="83"/>
      <c r="W14" s="83"/>
      <c r="X14" s="109"/>
      <c r="Y14" s="25"/>
    </row>
    <row r="15" spans="1:25" ht="13">
      <c r="A15" s="1">
        <v>15</v>
      </c>
      <c r="B15" s="5" t="s">
        <v>66</v>
      </c>
      <c r="C15" s="79"/>
      <c r="D15" s="77" t="s">
        <v>67</v>
      </c>
      <c r="E15" s="87"/>
      <c r="F15" s="87"/>
      <c r="G15" s="87"/>
      <c r="H15" s="58"/>
      <c r="I15" s="58"/>
      <c r="J15" s="88"/>
      <c r="K15" s="59"/>
      <c r="L15" s="60"/>
      <c r="M15" s="88"/>
      <c r="N15" s="21"/>
      <c r="O15" s="21"/>
      <c r="P15" s="88"/>
      <c r="R15" s="46"/>
      <c r="S15" s="47"/>
      <c r="T15" s="25"/>
      <c r="U15" s="25"/>
      <c r="V15" s="84"/>
      <c r="W15" s="84"/>
      <c r="X15" s="40"/>
      <c r="Y15" s="25"/>
    </row>
    <row r="16" spans="1:25">
      <c r="A16" s="1">
        <v>16</v>
      </c>
      <c r="B16" s="21"/>
      <c r="C16" s="56"/>
      <c r="D16" s="57"/>
      <c r="F16" s="61" t="s">
        <v>34</v>
      </c>
      <c r="G16" s="87"/>
      <c r="H16" s="62"/>
      <c r="I16" s="58"/>
      <c r="J16" s="89"/>
      <c r="K16" s="59"/>
      <c r="L16" s="60"/>
      <c r="M16" s="21"/>
      <c r="N16" s="21"/>
      <c r="O16" s="21"/>
      <c r="P16" s="21"/>
      <c r="R16" s="46"/>
      <c r="S16" s="47"/>
      <c r="T16" s="25"/>
      <c r="U16" s="25"/>
      <c r="V16" s="84"/>
      <c r="W16" s="84"/>
      <c r="X16" s="40"/>
      <c r="Y16" s="25"/>
    </row>
    <row r="17" spans="1:16">
      <c r="A17" s="1">
        <v>17</v>
      </c>
      <c r="B17" s="63" t="s">
        <v>35</v>
      </c>
      <c r="C17" s="11"/>
      <c r="D17" s="10"/>
      <c r="E17" s="63" t="s">
        <v>36</v>
      </c>
      <c r="F17" s="64" t="s">
        <v>37</v>
      </c>
      <c r="G17" s="65" t="s">
        <v>38</v>
      </c>
      <c r="H17" s="63" t="s">
        <v>39</v>
      </c>
      <c r="I17" s="11"/>
      <c r="J17" s="10"/>
      <c r="K17" s="63" t="s">
        <v>40</v>
      </c>
      <c r="L17" s="66"/>
      <c r="M17" s="67"/>
      <c r="N17" s="63" t="s">
        <v>41</v>
      </c>
      <c r="O17" s="11"/>
      <c r="P17" s="10"/>
    </row>
    <row r="18" spans="1:16">
      <c r="A18" s="1">
        <v>18</v>
      </c>
      <c r="B18" s="68" t="s">
        <v>42</v>
      </c>
      <c r="C18" s="25"/>
      <c r="D18" s="114" t="s">
        <v>43</v>
      </c>
      <c r="E18" s="118" t="s">
        <v>44</v>
      </c>
      <c r="F18" s="119"/>
      <c r="G18" s="120"/>
      <c r="H18" s="68" t="s">
        <v>45</v>
      </c>
      <c r="I18" s="25"/>
      <c r="J18" s="114" t="s">
        <v>46</v>
      </c>
      <c r="K18" s="68" t="s">
        <v>47</v>
      </c>
      <c r="L18" s="69"/>
      <c r="M18" s="114" t="s">
        <v>46</v>
      </c>
      <c r="N18" s="68" t="s">
        <v>47</v>
      </c>
      <c r="O18" s="25"/>
      <c r="P18" s="114" t="s">
        <v>46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90">
        <v>2.5</v>
      </c>
      <c r="C20" s="91" t="s">
        <v>48</v>
      </c>
      <c r="D20" s="101">
        <f>B20/1000/$C$5</f>
        <v>1.0504201680672269E-5</v>
      </c>
      <c r="E20" s="92">
        <v>0.16950000000000001</v>
      </c>
      <c r="F20" s="93">
        <v>1.8939999999999999</v>
      </c>
      <c r="G20" s="94">
        <f>E20+F20</f>
        <v>2.0634999999999999</v>
      </c>
      <c r="H20" s="90">
        <v>39</v>
      </c>
      <c r="I20" s="91" t="s">
        <v>49</v>
      </c>
      <c r="J20" s="76">
        <f>H20/1000/10</f>
        <v>3.8999999999999998E-3</v>
      </c>
      <c r="K20" s="90">
        <v>17</v>
      </c>
      <c r="L20" s="91" t="s">
        <v>49</v>
      </c>
      <c r="M20" s="76">
        <f t="shared" ref="M20:M83" si="0">K20/1000/10</f>
        <v>1.7000000000000001E-3</v>
      </c>
      <c r="N20" s="90">
        <v>13</v>
      </c>
      <c r="O20" s="91" t="s">
        <v>49</v>
      </c>
      <c r="P20" s="76">
        <f t="shared" ref="P20:P83" si="1">N20/1000/10</f>
        <v>1.2999999999999999E-3</v>
      </c>
    </row>
    <row r="21" spans="1:16">
      <c r="B21" s="95">
        <v>2.75</v>
      </c>
      <c r="C21" s="96" t="s">
        <v>48</v>
      </c>
      <c r="D21" s="82">
        <f t="shared" ref="D21:D84" si="2">B21/1000/$C$5</f>
        <v>1.1554621848739495E-5</v>
      </c>
      <c r="E21" s="97">
        <v>0.17780000000000001</v>
      </c>
      <c r="F21" s="98">
        <v>1.9910000000000001</v>
      </c>
      <c r="G21" s="94">
        <f t="shared" ref="G21:G84" si="3">E21+F21</f>
        <v>2.1688000000000001</v>
      </c>
      <c r="H21" s="95">
        <v>41</v>
      </c>
      <c r="I21" s="96" t="s">
        <v>49</v>
      </c>
      <c r="J21" s="70">
        <f t="shared" ref="J21:J84" si="4">H21/1000/10</f>
        <v>4.1000000000000003E-3</v>
      </c>
      <c r="K21" s="95">
        <v>18</v>
      </c>
      <c r="L21" s="96" t="s">
        <v>49</v>
      </c>
      <c r="M21" s="70">
        <f t="shared" si="0"/>
        <v>1.8E-3</v>
      </c>
      <c r="N21" s="95">
        <v>13</v>
      </c>
      <c r="O21" s="96" t="s">
        <v>49</v>
      </c>
      <c r="P21" s="70">
        <f t="shared" si="1"/>
        <v>1.2999999999999999E-3</v>
      </c>
    </row>
    <row r="22" spans="1:16">
      <c r="B22" s="95">
        <v>3</v>
      </c>
      <c r="C22" s="96" t="s">
        <v>48</v>
      </c>
      <c r="D22" s="82">
        <f t="shared" si="2"/>
        <v>1.2605042016806723E-5</v>
      </c>
      <c r="E22" s="97">
        <v>0.1857</v>
      </c>
      <c r="F22" s="98">
        <v>2.0830000000000002</v>
      </c>
      <c r="G22" s="94">
        <f t="shared" si="3"/>
        <v>2.2687000000000004</v>
      </c>
      <c r="H22" s="95">
        <v>42</v>
      </c>
      <c r="I22" s="96" t="s">
        <v>49</v>
      </c>
      <c r="J22" s="70">
        <f t="shared" si="4"/>
        <v>4.2000000000000006E-3</v>
      </c>
      <c r="K22" s="95">
        <v>19</v>
      </c>
      <c r="L22" s="96" t="s">
        <v>49</v>
      </c>
      <c r="M22" s="70">
        <f t="shared" si="0"/>
        <v>1.9E-3</v>
      </c>
      <c r="N22" s="95">
        <v>14</v>
      </c>
      <c r="O22" s="96" t="s">
        <v>49</v>
      </c>
      <c r="P22" s="70">
        <f t="shared" si="1"/>
        <v>1.4E-3</v>
      </c>
    </row>
    <row r="23" spans="1:16">
      <c r="B23" s="95">
        <v>3.25</v>
      </c>
      <c r="C23" s="96" t="s">
        <v>48</v>
      </c>
      <c r="D23" s="82">
        <f t="shared" si="2"/>
        <v>1.3655462184873949E-5</v>
      </c>
      <c r="E23" s="97">
        <v>0.19320000000000001</v>
      </c>
      <c r="F23" s="98">
        <v>2.17</v>
      </c>
      <c r="G23" s="94">
        <f t="shared" si="3"/>
        <v>2.3632</v>
      </c>
      <c r="H23" s="95">
        <v>44</v>
      </c>
      <c r="I23" s="96" t="s">
        <v>49</v>
      </c>
      <c r="J23" s="70">
        <f t="shared" si="4"/>
        <v>4.3999999999999994E-3</v>
      </c>
      <c r="K23" s="95">
        <v>19</v>
      </c>
      <c r="L23" s="96" t="s">
        <v>49</v>
      </c>
      <c r="M23" s="70">
        <f t="shared" si="0"/>
        <v>1.9E-3</v>
      </c>
      <c r="N23" s="95">
        <v>14</v>
      </c>
      <c r="O23" s="96" t="s">
        <v>49</v>
      </c>
      <c r="P23" s="70">
        <f t="shared" si="1"/>
        <v>1.4E-3</v>
      </c>
    </row>
    <row r="24" spans="1:16">
      <c r="B24" s="95">
        <v>3.5</v>
      </c>
      <c r="C24" s="96" t="s">
        <v>48</v>
      </c>
      <c r="D24" s="82">
        <f t="shared" si="2"/>
        <v>1.4705882352941177E-5</v>
      </c>
      <c r="E24" s="97">
        <v>0.20050000000000001</v>
      </c>
      <c r="F24" s="98">
        <v>2.254</v>
      </c>
      <c r="G24" s="94">
        <f t="shared" si="3"/>
        <v>2.4544999999999999</v>
      </c>
      <c r="H24" s="95">
        <v>45</v>
      </c>
      <c r="I24" s="96" t="s">
        <v>49</v>
      </c>
      <c r="J24" s="70">
        <f t="shared" si="4"/>
        <v>4.4999999999999997E-3</v>
      </c>
      <c r="K24" s="95">
        <v>20</v>
      </c>
      <c r="L24" s="96" t="s">
        <v>49</v>
      </c>
      <c r="M24" s="70">
        <f t="shared" si="0"/>
        <v>2E-3</v>
      </c>
      <c r="N24" s="95">
        <v>14</v>
      </c>
      <c r="O24" s="96" t="s">
        <v>49</v>
      </c>
      <c r="P24" s="70">
        <f t="shared" si="1"/>
        <v>1.4E-3</v>
      </c>
    </row>
    <row r="25" spans="1:16">
      <c r="B25" s="95">
        <v>3.75</v>
      </c>
      <c r="C25" s="96" t="s">
        <v>48</v>
      </c>
      <c r="D25" s="82">
        <f t="shared" si="2"/>
        <v>1.5756302521008403E-5</v>
      </c>
      <c r="E25" s="97">
        <v>0.20760000000000001</v>
      </c>
      <c r="F25" s="98">
        <v>2.3340000000000001</v>
      </c>
      <c r="G25" s="94">
        <f t="shared" si="3"/>
        <v>2.5415999999999999</v>
      </c>
      <c r="H25" s="95">
        <v>47</v>
      </c>
      <c r="I25" s="96" t="s">
        <v>49</v>
      </c>
      <c r="J25" s="70">
        <f t="shared" si="4"/>
        <v>4.7000000000000002E-3</v>
      </c>
      <c r="K25" s="95">
        <v>20</v>
      </c>
      <c r="L25" s="96" t="s">
        <v>49</v>
      </c>
      <c r="M25" s="70">
        <f t="shared" si="0"/>
        <v>2E-3</v>
      </c>
      <c r="N25" s="95">
        <v>15</v>
      </c>
      <c r="O25" s="96" t="s">
        <v>49</v>
      </c>
      <c r="P25" s="70">
        <f t="shared" si="1"/>
        <v>1.5E-3</v>
      </c>
    </row>
    <row r="26" spans="1:16">
      <c r="B26" s="95">
        <v>4</v>
      </c>
      <c r="C26" s="96" t="s">
        <v>48</v>
      </c>
      <c r="D26" s="82">
        <f t="shared" si="2"/>
        <v>1.6806722689075631E-5</v>
      </c>
      <c r="E26" s="97">
        <v>0.21440000000000001</v>
      </c>
      <c r="F26" s="98">
        <v>2.411</v>
      </c>
      <c r="G26" s="94">
        <f t="shared" si="3"/>
        <v>2.6254</v>
      </c>
      <c r="H26" s="95">
        <v>48</v>
      </c>
      <c r="I26" s="96" t="s">
        <v>49</v>
      </c>
      <c r="J26" s="70">
        <f t="shared" si="4"/>
        <v>4.8000000000000004E-3</v>
      </c>
      <c r="K26" s="95">
        <v>21</v>
      </c>
      <c r="L26" s="96" t="s">
        <v>49</v>
      </c>
      <c r="M26" s="70">
        <f t="shared" si="0"/>
        <v>2.1000000000000003E-3</v>
      </c>
      <c r="N26" s="95">
        <v>15</v>
      </c>
      <c r="O26" s="96" t="s">
        <v>49</v>
      </c>
      <c r="P26" s="70">
        <f t="shared" si="1"/>
        <v>1.5E-3</v>
      </c>
    </row>
    <row r="27" spans="1:16">
      <c r="B27" s="95">
        <v>4.5</v>
      </c>
      <c r="C27" s="96" t="s">
        <v>48</v>
      </c>
      <c r="D27" s="82">
        <f t="shared" si="2"/>
        <v>1.8907563025210083E-5</v>
      </c>
      <c r="E27" s="97">
        <v>0.22739999999999999</v>
      </c>
      <c r="F27" s="98">
        <v>2.556</v>
      </c>
      <c r="G27" s="94">
        <f t="shared" si="3"/>
        <v>2.7833999999999999</v>
      </c>
      <c r="H27" s="95">
        <v>51</v>
      </c>
      <c r="I27" s="96" t="s">
        <v>49</v>
      </c>
      <c r="J27" s="70">
        <f t="shared" si="4"/>
        <v>5.0999999999999995E-3</v>
      </c>
      <c r="K27" s="95">
        <v>22</v>
      </c>
      <c r="L27" s="96" t="s">
        <v>49</v>
      </c>
      <c r="M27" s="70">
        <f t="shared" si="0"/>
        <v>2.1999999999999997E-3</v>
      </c>
      <c r="N27" s="95">
        <v>16</v>
      </c>
      <c r="O27" s="96" t="s">
        <v>49</v>
      </c>
      <c r="P27" s="70">
        <f t="shared" si="1"/>
        <v>1.6000000000000001E-3</v>
      </c>
    </row>
    <row r="28" spans="1:16">
      <c r="B28" s="95">
        <v>5</v>
      </c>
      <c r="C28" s="96" t="s">
        <v>48</v>
      </c>
      <c r="D28" s="82">
        <f t="shared" si="2"/>
        <v>2.1008403361344538E-5</v>
      </c>
      <c r="E28" s="97">
        <v>0.2397</v>
      </c>
      <c r="F28" s="98">
        <v>2.6909999999999998</v>
      </c>
      <c r="G28" s="94">
        <f t="shared" si="3"/>
        <v>2.9306999999999999</v>
      </c>
      <c r="H28" s="95">
        <v>53</v>
      </c>
      <c r="I28" s="96" t="s">
        <v>49</v>
      </c>
      <c r="J28" s="70">
        <f t="shared" si="4"/>
        <v>5.3E-3</v>
      </c>
      <c r="K28" s="95">
        <v>23</v>
      </c>
      <c r="L28" s="96" t="s">
        <v>49</v>
      </c>
      <c r="M28" s="70">
        <f t="shared" si="0"/>
        <v>2.3E-3</v>
      </c>
      <c r="N28" s="95">
        <v>17</v>
      </c>
      <c r="O28" s="96" t="s">
        <v>49</v>
      </c>
      <c r="P28" s="70">
        <f t="shared" si="1"/>
        <v>1.7000000000000001E-3</v>
      </c>
    </row>
    <row r="29" spans="1:16">
      <c r="B29" s="95">
        <v>5.5</v>
      </c>
      <c r="C29" s="96" t="s">
        <v>48</v>
      </c>
      <c r="D29" s="82">
        <f t="shared" si="2"/>
        <v>2.3109243697478991E-5</v>
      </c>
      <c r="E29" s="97">
        <v>0.25140000000000001</v>
      </c>
      <c r="F29" s="98">
        <v>2.8180000000000001</v>
      </c>
      <c r="G29" s="94">
        <f t="shared" si="3"/>
        <v>3.0693999999999999</v>
      </c>
      <c r="H29" s="95">
        <v>55</v>
      </c>
      <c r="I29" s="96" t="s">
        <v>49</v>
      </c>
      <c r="J29" s="70">
        <f t="shared" si="4"/>
        <v>5.4999999999999997E-3</v>
      </c>
      <c r="K29" s="95">
        <v>24</v>
      </c>
      <c r="L29" s="96" t="s">
        <v>49</v>
      </c>
      <c r="M29" s="70">
        <f t="shared" si="0"/>
        <v>2.4000000000000002E-3</v>
      </c>
      <c r="N29" s="95">
        <v>17</v>
      </c>
      <c r="O29" s="96" t="s">
        <v>49</v>
      </c>
      <c r="P29" s="70">
        <f t="shared" si="1"/>
        <v>1.7000000000000001E-3</v>
      </c>
    </row>
    <row r="30" spans="1:16">
      <c r="B30" s="95">
        <v>6</v>
      </c>
      <c r="C30" s="96" t="s">
        <v>48</v>
      </c>
      <c r="D30" s="82">
        <f t="shared" si="2"/>
        <v>2.5210084033613446E-5</v>
      </c>
      <c r="E30" s="97">
        <v>0.2626</v>
      </c>
      <c r="F30" s="98">
        <v>2.9380000000000002</v>
      </c>
      <c r="G30" s="94">
        <f t="shared" si="3"/>
        <v>3.2006000000000001</v>
      </c>
      <c r="H30" s="95">
        <v>58</v>
      </c>
      <c r="I30" s="96" t="s">
        <v>49</v>
      </c>
      <c r="J30" s="70">
        <f t="shared" si="4"/>
        <v>5.8000000000000005E-3</v>
      </c>
      <c r="K30" s="95">
        <v>25</v>
      </c>
      <c r="L30" s="96" t="s">
        <v>49</v>
      </c>
      <c r="M30" s="70">
        <f t="shared" si="0"/>
        <v>2.5000000000000001E-3</v>
      </c>
      <c r="N30" s="95">
        <v>18</v>
      </c>
      <c r="O30" s="96" t="s">
        <v>49</v>
      </c>
      <c r="P30" s="70">
        <f t="shared" si="1"/>
        <v>1.8E-3</v>
      </c>
    </row>
    <row r="31" spans="1:16">
      <c r="B31" s="95">
        <v>6.5</v>
      </c>
      <c r="C31" s="96" t="s">
        <v>48</v>
      </c>
      <c r="D31" s="82">
        <f t="shared" si="2"/>
        <v>2.7310924369747898E-5</v>
      </c>
      <c r="E31" s="97">
        <v>0.27329999999999999</v>
      </c>
      <c r="F31" s="98">
        <v>3.052</v>
      </c>
      <c r="G31" s="94">
        <f t="shared" si="3"/>
        <v>3.3252999999999999</v>
      </c>
      <c r="H31" s="95">
        <v>60</v>
      </c>
      <c r="I31" s="96" t="s">
        <v>49</v>
      </c>
      <c r="J31" s="70">
        <f t="shared" si="4"/>
        <v>6.0000000000000001E-3</v>
      </c>
      <c r="K31" s="95">
        <v>25</v>
      </c>
      <c r="L31" s="96" t="s">
        <v>49</v>
      </c>
      <c r="M31" s="70">
        <f t="shared" si="0"/>
        <v>2.5000000000000001E-3</v>
      </c>
      <c r="N31" s="95">
        <v>19</v>
      </c>
      <c r="O31" s="96" t="s">
        <v>49</v>
      </c>
      <c r="P31" s="70">
        <f t="shared" si="1"/>
        <v>1.9E-3</v>
      </c>
    </row>
    <row r="32" spans="1:16">
      <c r="B32" s="95">
        <v>7</v>
      </c>
      <c r="C32" s="96" t="s">
        <v>48</v>
      </c>
      <c r="D32" s="82">
        <f t="shared" si="2"/>
        <v>2.9411764705882354E-5</v>
      </c>
      <c r="E32" s="97">
        <v>0.28360000000000002</v>
      </c>
      <c r="F32" s="98">
        <v>3.1589999999999998</v>
      </c>
      <c r="G32" s="94">
        <f t="shared" si="3"/>
        <v>3.4425999999999997</v>
      </c>
      <c r="H32" s="95">
        <v>62</v>
      </c>
      <c r="I32" s="96" t="s">
        <v>49</v>
      </c>
      <c r="J32" s="70">
        <f t="shared" si="4"/>
        <v>6.1999999999999998E-3</v>
      </c>
      <c r="K32" s="95">
        <v>26</v>
      </c>
      <c r="L32" s="96" t="s">
        <v>49</v>
      </c>
      <c r="M32" s="70">
        <f t="shared" si="0"/>
        <v>2.5999999999999999E-3</v>
      </c>
      <c r="N32" s="95">
        <v>19</v>
      </c>
      <c r="O32" s="96" t="s">
        <v>49</v>
      </c>
      <c r="P32" s="70">
        <f t="shared" si="1"/>
        <v>1.9E-3</v>
      </c>
    </row>
    <row r="33" spans="2:16">
      <c r="B33" s="95">
        <v>8</v>
      </c>
      <c r="C33" s="96" t="s">
        <v>48</v>
      </c>
      <c r="D33" s="82">
        <f t="shared" si="2"/>
        <v>3.3613445378151261E-5</v>
      </c>
      <c r="E33" s="97">
        <v>0.30320000000000003</v>
      </c>
      <c r="F33" s="98">
        <v>3.36</v>
      </c>
      <c r="G33" s="94">
        <f t="shared" si="3"/>
        <v>3.6631999999999998</v>
      </c>
      <c r="H33" s="95">
        <v>66</v>
      </c>
      <c r="I33" s="96" t="s">
        <v>49</v>
      </c>
      <c r="J33" s="70">
        <f t="shared" si="4"/>
        <v>6.6E-3</v>
      </c>
      <c r="K33" s="95">
        <v>28</v>
      </c>
      <c r="L33" s="96" t="s">
        <v>49</v>
      </c>
      <c r="M33" s="70">
        <f t="shared" si="0"/>
        <v>2.8E-3</v>
      </c>
      <c r="N33" s="95">
        <v>20</v>
      </c>
      <c r="O33" s="96" t="s">
        <v>49</v>
      </c>
      <c r="P33" s="70">
        <f t="shared" si="1"/>
        <v>2E-3</v>
      </c>
    </row>
    <row r="34" spans="2:16">
      <c r="B34" s="95">
        <v>9</v>
      </c>
      <c r="C34" s="96" t="s">
        <v>48</v>
      </c>
      <c r="D34" s="82">
        <f t="shared" si="2"/>
        <v>3.7815126050420166E-5</v>
      </c>
      <c r="E34" s="97">
        <v>0.3216</v>
      </c>
      <c r="F34" s="98">
        <v>3.5449999999999999</v>
      </c>
      <c r="G34" s="94">
        <f t="shared" si="3"/>
        <v>3.8666</v>
      </c>
      <c r="H34" s="95">
        <v>69</v>
      </c>
      <c r="I34" s="96" t="s">
        <v>49</v>
      </c>
      <c r="J34" s="70">
        <f t="shared" si="4"/>
        <v>6.9000000000000008E-3</v>
      </c>
      <c r="K34" s="95">
        <v>29</v>
      </c>
      <c r="L34" s="96" t="s">
        <v>49</v>
      </c>
      <c r="M34" s="70">
        <f t="shared" si="0"/>
        <v>2.9000000000000002E-3</v>
      </c>
      <c r="N34" s="95">
        <v>21</v>
      </c>
      <c r="O34" s="96" t="s">
        <v>49</v>
      </c>
      <c r="P34" s="70">
        <f t="shared" si="1"/>
        <v>2.1000000000000003E-3</v>
      </c>
    </row>
    <row r="35" spans="2:16">
      <c r="B35" s="95">
        <v>10</v>
      </c>
      <c r="C35" s="96" t="s">
        <v>48</v>
      </c>
      <c r="D35" s="82">
        <f t="shared" si="2"/>
        <v>4.2016806722689077E-5</v>
      </c>
      <c r="E35" s="97">
        <v>0.33900000000000002</v>
      </c>
      <c r="F35" s="98">
        <v>3.7149999999999999</v>
      </c>
      <c r="G35" s="94">
        <f t="shared" si="3"/>
        <v>4.0540000000000003</v>
      </c>
      <c r="H35" s="95">
        <v>73</v>
      </c>
      <c r="I35" s="96" t="s">
        <v>49</v>
      </c>
      <c r="J35" s="70">
        <f t="shared" si="4"/>
        <v>7.2999999999999992E-3</v>
      </c>
      <c r="K35" s="95">
        <v>30</v>
      </c>
      <c r="L35" s="96" t="s">
        <v>49</v>
      </c>
      <c r="M35" s="70">
        <f t="shared" si="0"/>
        <v>3.0000000000000001E-3</v>
      </c>
      <c r="N35" s="95">
        <v>22</v>
      </c>
      <c r="O35" s="96" t="s">
        <v>49</v>
      </c>
      <c r="P35" s="70">
        <f t="shared" si="1"/>
        <v>2.1999999999999997E-3</v>
      </c>
    </row>
    <row r="36" spans="2:16">
      <c r="B36" s="95">
        <v>11</v>
      </c>
      <c r="C36" s="96" t="s">
        <v>48</v>
      </c>
      <c r="D36" s="82">
        <f t="shared" si="2"/>
        <v>4.6218487394957981E-5</v>
      </c>
      <c r="E36" s="97">
        <v>0.35549999999999998</v>
      </c>
      <c r="F36" s="98">
        <v>3.8740000000000001</v>
      </c>
      <c r="G36" s="94">
        <f t="shared" si="3"/>
        <v>4.2294999999999998</v>
      </c>
      <c r="H36" s="95">
        <v>76</v>
      </c>
      <c r="I36" s="96" t="s">
        <v>49</v>
      </c>
      <c r="J36" s="70">
        <f t="shared" si="4"/>
        <v>7.6E-3</v>
      </c>
      <c r="K36" s="95">
        <v>32</v>
      </c>
      <c r="L36" s="96" t="s">
        <v>49</v>
      </c>
      <c r="M36" s="70">
        <f t="shared" si="0"/>
        <v>3.2000000000000002E-3</v>
      </c>
      <c r="N36" s="95">
        <v>23</v>
      </c>
      <c r="O36" s="96" t="s">
        <v>49</v>
      </c>
      <c r="P36" s="70">
        <f t="shared" si="1"/>
        <v>2.3E-3</v>
      </c>
    </row>
    <row r="37" spans="2:16">
      <c r="B37" s="95">
        <v>12</v>
      </c>
      <c r="C37" s="96" t="s">
        <v>48</v>
      </c>
      <c r="D37" s="82">
        <f t="shared" si="2"/>
        <v>5.0420168067226892E-5</v>
      </c>
      <c r="E37" s="97">
        <v>0.37130000000000002</v>
      </c>
      <c r="F37" s="98">
        <v>4.0229999999999997</v>
      </c>
      <c r="G37" s="94">
        <f t="shared" si="3"/>
        <v>4.3942999999999994</v>
      </c>
      <c r="H37" s="95">
        <v>80</v>
      </c>
      <c r="I37" s="96" t="s">
        <v>49</v>
      </c>
      <c r="J37" s="70">
        <f t="shared" si="4"/>
        <v>8.0000000000000002E-3</v>
      </c>
      <c r="K37" s="95">
        <v>33</v>
      </c>
      <c r="L37" s="96" t="s">
        <v>49</v>
      </c>
      <c r="M37" s="70">
        <f t="shared" si="0"/>
        <v>3.3E-3</v>
      </c>
      <c r="N37" s="95">
        <v>24</v>
      </c>
      <c r="O37" s="96" t="s">
        <v>49</v>
      </c>
      <c r="P37" s="70">
        <f t="shared" si="1"/>
        <v>2.4000000000000002E-3</v>
      </c>
    </row>
    <row r="38" spans="2:16">
      <c r="B38" s="95">
        <v>13</v>
      </c>
      <c r="C38" s="96" t="s">
        <v>48</v>
      </c>
      <c r="D38" s="82">
        <f t="shared" si="2"/>
        <v>5.4621848739495796E-5</v>
      </c>
      <c r="E38" s="97">
        <v>0.38650000000000001</v>
      </c>
      <c r="F38" s="98">
        <v>4.1630000000000003</v>
      </c>
      <c r="G38" s="94">
        <f t="shared" si="3"/>
        <v>4.5495000000000001</v>
      </c>
      <c r="H38" s="95">
        <v>83</v>
      </c>
      <c r="I38" s="96" t="s">
        <v>49</v>
      </c>
      <c r="J38" s="70">
        <f t="shared" si="4"/>
        <v>8.3000000000000001E-3</v>
      </c>
      <c r="K38" s="95">
        <v>34</v>
      </c>
      <c r="L38" s="96" t="s">
        <v>49</v>
      </c>
      <c r="M38" s="70">
        <f t="shared" si="0"/>
        <v>3.4000000000000002E-3</v>
      </c>
      <c r="N38" s="95">
        <v>25</v>
      </c>
      <c r="O38" s="96" t="s">
        <v>49</v>
      </c>
      <c r="P38" s="70">
        <f t="shared" si="1"/>
        <v>2.5000000000000001E-3</v>
      </c>
    </row>
    <row r="39" spans="2:16">
      <c r="B39" s="95">
        <v>14</v>
      </c>
      <c r="C39" s="96" t="s">
        <v>48</v>
      </c>
      <c r="D39" s="82">
        <f t="shared" si="2"/>
        <v>5.8823529411764708E-5</v>
      </c>
      <c r="E39" s="97">
        <v>0.40110000000000001</v>
      </c>
      <c r="F39" s="98">
        <v>4.2949999999999999</v>
      </c>
      <c r="G39" s="94">
        <f t="shared" si="3"/>
        <v>4.6960999999999995</v>
      </c>
      <c r="H39" s="95">
        <v>86</v>
      </c>
      <c r="I39" s="96" t="s">
        <v>49</v>
      </c>
      <c r="J39" s="70">
        <f t="shared" si="4"/>
        <v>8.6E-3</v>
      </c>
      <c r="K39" s="95">
        <v>35</v>
      </c>
      <c r="L39" s="96" t="s">
        <v>49</v>
      </c>
      <c r="M39" s="70">
        <f t="shared" si="0"/>
        <v>3.5000000000000005E-3</v>
      </c>
      <c r="N39" s="95">
        <v>26</v>
      </c>
      <c r="O39" s="96" t="s">
        <v>49</v>
      </c>
      <c r="P39" s="70">
        <f t="shared" si="1"/>
        <v>2.5999999999999999E-3</v>
      </c>
    </row>
    <row r="40" spans="2:16">
      <c r="B40" s="95">
        <v>15</v>
      </c>
      <c r="C40" s="96" t="s">
        <v>48</v>
      </c>
      <c r="D40" s="82">
        <f t="shared" si="2"/>
        <v>6.3025210084033612E-5</v>
      </c>
      <c r="E40" s="97">
        <v>0.41520000000000001</v>
      </c>
      <c r="F40" s="98">
        <v>4.42</v>
      </c>
      <c r="G40" s="94">
        <f t="shared" si="3"/>
        <v>4.8352000000000004</v>
      </c>
      <c r="H40" s="95">
        <v>89</v>
      </c>
      <c r="I40" s="96" t="s">
        <v>49</v>
      </c>
      <c r="J40" s="70">
        <f t="shared" si="4"/>
        <v>8.8999999999999999E-3</v>
      </c>
      <c r="K40" s="95">
        <v>36</v>
      </c>
      <c r="L40" s="96" t="s">
        <v>49</v>
      </c>
      <c r="M40" s="70">
        <f t="shared" si="0"/>
        <v>3.5999999999999999E-3</v>
      </c>
      <c r="N40" s="95">
        <v>26</v>
      </c>
      <c r="O40" s="96" t="s">
        <v>49</v>
      </c>
      <c r="P40" s="70">
        <f t="shared" si="1"/>
        <v>2.5999999999999999E-3</v>
      </c>
    </row>
    <row r="41" spans="2:16">
      <c r="B41" s="95">
        <v>16</v>
      </c>
      <c r="C41" s="96" t="s">
        <v>48</v>
      </c>
      <c r="D41" s="82">
        <f t="shared" si="2"/>
        <v>6.7226890756302523E-5</v>
      </c>
      <c r="E41" s="97">
        <v>0.42880000000000001</v>
      </c>
      <c r="F41" s="98">
        <v>4.5389999999999997</v>
      </c>
      <c r="G41" s="94">
        <f t="shared" si="3"/>
        <v>4.9677999999999995</v>
      </c>
      <c r="H41" s="95">
        <v>92</v>
      </c>
      <c r="I41" s="96" t="s">
        <v>49</v>
      </c>
      <c r="J41" s="70">
        <f t="shared" si="4"/>
        <v>9.1999999999999998E-3</v>
      </c>
      <c r="K41" s="95">
        <v>37</v>
      </c>
      <c r="L41" s="96" t="s">
        <v>49</v>
      </c>
      <c r="M41" s="70">
        <f t="shared" si="0"/>
        <v>3.6999999999999997E-3</v>
      </c>
      <c r="N41" s="95">
        <v>27</v>
      </c>
      <c r="O41" s="96" t="s">
        <v>49</v>
      </c>
      <c r="P41" s="70">
        <f t="shared" si="1"/>
        <v>2.7000000000000001E-3</v>
      </c>
    </row>
    <row r="42" spans="2:16">
      <c r="B42" s="95">
        <v>17</v>
      </c>
      <c r="C42" s="96" t="s">
        <v>48</v>
      </c>
      <c r="D42" s="82">
        <f t="shared" si="2"/>
        <v>7.1428571428571434E-5</v>
      </c>
      <c r="E42" s="97">
        <v>0.442</v>
      </c>
      <c r="F42" s="98">
        <v>4.6520000000000001</v>
      </c>
      <c r="G42" s="94">
        <f t="shared" si="3"/>
        <v>5.0940000000000003</v>
      </c>
      <c r="H42" s="95">
        <v>95</v>
      </c>
      <c r="I42" s="96" t="s">
        <v>49</v>
      </c>
      <c r="J42" s="70">
        <f t="shared" si="4"/>
        <v>9.4999999999999998E-3</v>
      </c>
      <c r="K42" s="95">
        <v>38</v>
      </c>
      <c r="L42" s="96" t="s">
        <v>49</v>
      </c>
      <c r="M42" s="70">
        <f t="shared" si="0"/>
        <v>3.8E-3</v>
      </c>
      <c r="N42" s="95">
        <v>28</v>
      </c>
      <c r="O42" s="96" t="s">
        <v>49</v>
      </c>
      <c r="P42" s="70">
        <f t="shared" si="1"/>
        <v>2.8E-3</v>
      </c>
    </row>
    <row r="43" spans="2:16">
      <c r="B43" s="95">
        <v>18</v>
      </c>
      <c r="C43" s="96" t="s">
        <v>48</v>
      </c>
      <c r="D43" s="82">
        <f t="shared" si="2"/>
        <v>7.5630252100840331E-5</v>
      </c>
      <c r="E43" s="97">
        <v>0.45479999999999998</v>
      </c>
      <c r="F43" s="98">
        <v>4.76</v>
      </c>
      <c r="G43" s="94">
        <f t="shared" si="3"/>
        <v>5.2147999999999994</v>
      </c>
      <c r="H43" s="95">
        <v>98</v>
      </c>
      <c r="I43" s="96" t="s">
        <v>49</v>
      </c>
      <c r="J43" s="70">
        <f t="shared" si="4"/>
        <v>9.7999999999999997E-3</v>
      </c>
      <c r="K43" s="95">
        <v>39</v>
      </c>
      <c r="L43" s="96" t="s">
        <v>49</v>
      </c>
      <c r="M43" s="70">
        <f t="shared" si="0"/>
        <v>3.8999999999999998E-3</v>
      </c>
      <c r="N43" s="95">
        <v>29</v>
      </c>
      <c r="O43" s="96" t="s">
        <v>49</v>
      </c>
      <c r="P43" s="70">
        <f t="shared" si="1"/>
        <v>2.9000000000000002E-3</v>
      </c>
    </row>
    <row r="44" spans="2:16">
      <c r="B44" s="95">
        <v>20</v>
      </c>
      <c r="C44" s="96" t="s">
        <v>48</v>
      </c>
      <c r="D44" s="82">
        <f t="shared" si="2"/>
        <v>8.4033613445378154E-5</v>
      </c>
      <c r="E44" s="97">
        <v>0.47939999999999999</v>
      </c>
      <c r="F44" s="98">
        <v>4.9619999999999997</v>
      </c>
      <c r="G44" s="94">
        <f t="shared" si="3"/>
        <v>5.4413999999999998</v>
      </c>
      <c r="H44" s="95">
        <v>103</v>
      </c>
      <c r="I44" s="96" t="s">
        <v>49</v>
      </c>
      <c r="J44" s="70">
        <f t="shared" si="4"/>
        <v>1.03E-2</v>
      </c>
      <c r="K44" s="95">
        <v>41</v>
      </c>
      <c r="L44" s="96" t="s">
        <v>49</v>
      </c>
      <c r="M44" s="70">
        <f t="shared" si="0"/>
        <v>4.1000000000000003E-3</v>
      </c>
      <c r="N44" s="95">
        <v>30</v>
      </c>
      <c r="O44" s="96" t="s">
        <v>49</v>
      </c>
      <c r="P44" s="70">
        <f t="shared" si="1"/>
        <v>3.0000000000000001E-3</v>
      </c>
    </row>
    <row r="45" spans="2:16">
      <c r="B45" s="95">
        <v>22.5</v>
      </c>
      <c r="C45" s="96" t="s">
        <v>48</v>
      </c>
      <c r="D45" s="82">
        <f t="shared" si="2"/>
        <v>9.4537815126050418E-5</v>
      </c>
      <c r="E45" s="97">
        <v>0.50849999999999995</v>
      </c>
      <c r="F45" s="98">
        <v>5.1929999999999996</v>
      </c>
      <c r="G45" s="94">
        <f t="shared" si="3"/>
        <v>5.7014999999999993</v>
      </c>
      <c r="H45" s="95">
        <v>109</v>
      </c>
      <c r="I45" s="96" t="s">
        <v>49</v>
      </c>
      <c r="J45" s="70">
        <f t="shared" si="4"/>
        <v>1.09E-2</v>
      </c>
      <c r="K45" s="95">
        <v>43</v>
      </c>
      <c r="L45" s="96" t="s">
        <v>49</v>
      </c>
      <c r="M45" s="70">
        <f t="shared" si="0"/>
        <v>4.3E-3</v>
      </c>
      <c r="N45" s="95">
        <v>32</v>
      </c>
      <c r="O45" s="96" t="s">
        <v>49</v>
      </c>
      <c r="P45" s="70">
        <f t="shared" si="1"/>
        <v>3.2000000000000002E-3</v>
      </c>
    </row>
    <row r="46" spans="2:16">
      <c r="B46" s="95">
        <v>25</v>
      </c>
      <c r="C46" s="96" t="s">
        <v>48</v>
      </c>
      <c r="D46" s="82">
        <f t="shared" si="2"/>
        <v>1.050420168067227E-4</v>
      </c>
      <c r="E46" s="97">
        <v>0.53600000000000003</v>
      </c>
      <c r="F46" s="98">
        <v>5.4039999999999999</v>
      </c>
      <c r="G46" s="94">
        <f t="shared" si="3"/>
        <v>5.9399999999999995</v>
      </c>
      <c r="H46" s="95">
        <v>116</v>
      </c>
      <c r="I46" s="96" t="s">
        <v>49</v>
      </c>
      <c r="J46" s="70">
        <f t="shared" si="4"/>
        <v>1.1600000000000001E-2</v>
      </c>
      <c r="K46" s="95">
        <v>45</v>
      </c>
      <c r="L46" s="96" t="s">
        <v>49</v>
      </c>
      <c r="M46" s="70">
        <f t="shared" si="0"/>
        <v>4.4999999999999997E-3</v>
      </c>
      <c r="N46" s="95">
        <v>34</v>
      </c>
      <c r="O46" s="96" t="s">
        <v>49</v>
      </c>
      <c r="P46" s="70">
        <f t="shared" si="1"/>
        <v>3.4000000000000002E-3</v>
      </c>
    </row>
    <row r="47" spans="2:16">
      <c r="B47" s="95">
        <v>27.5</v>
      </c>
      <c r="C47" s="96" t="s">
        <v>48</v>
      </c>
      <c r="D47" s="82">
        <f t="shared" si="2"/>
        <v>1.1554621848739496E-4</v>
      </c>
      <c r="E47" s="97">
        <v>0.56210000000000004</v>
      </c>
      <c r="F47" s="98">
        <v>5.5970000000000004</v>
      </c>
      <c r="G47" s="94">
        <f t="shared" si="3"/>
        <v>6.1591000000000005</v>
      </c>
      <c r="H47" s="95">
        <v>122</v>
      </c>
      <c r="I47" s="96" t="s">
        <v>49</v>
      </c>
      <c r="J47" s="70">
        <f t="shared" si="4"/>
        <v>1.2199999999999999E-2</v>
      </c>
      <c r="K47" s="95">
        <v>47</v>
      </c>
      <c r="L47" s="96" t="s">
        <v>49</v>
      </c>
      <c r="M47" s="70">
        <f t="shared" si="0"/>
        <v>4.7000000000000002E-3</v>
      </c>
      <c r="N47" s="95">
        <v>35</v>
      </c>
      <c r="O47" s="96" t="s">
        <v>49</v>
      </c>
      <c r="P47" s="70">
        <f t="shared" si="1"/>
        <v>3.5000000000000005E-3</v>
      </c>
    </row>
    <row r="48" spans="2:16">
      <c r="B48" s="95">
        <v>30</v>
      </c>
      <c r="C48" s="96" t="s">
        <v>48</v>
      </c>
      <c r="D48" s="82">
        <f t="shared" si="2"/>
        <v>1.2605042016806722E-4</v>
      </c>
      <c r="E48" s="97">
        <v>0.58709999999999996</v>
      </c>
      <c r="F48" s="98">
        <v>5.7759999999999998</v>
      </c>
      <c r="G48" s="94">
        <f t="shared" si="3"/>
        <v>6.3630999999999993</v>
      </c>
      <c r="H48" s="95">
        <v>128</v>
      </c>
      <c r="I48" s="96" t="s">
        <v>49</v>
      </c>
      <c r="J48" s="70">
        <f t="shared" si="4"/>
        <v>1.2800000000000001E-2</v>
      </c>
      <c r="K48" s="95">
        <v>49</v>
      </c>
      <c r="L48" s="96" t="s">
        <v>49</v>
      </c>
      <c r="M48" s="70">
        <f t="shared" si="0"/>
        <v>4.8999999999999998E-3</v>
      </c>
      <c r="N48" s="95">
        <v>37</v>
      </c>
      <c r="O48" s="96" t="s">
        <v>49</v>
      </c>
      <c r="P48" s="70">
        <f t="shared" si="1"/>
        <v>3.6999999999999997E-3</v>
      </c>
    </row>
    <row r="49" spans="2:16">
      <c r="B49" s="95">
        <v>32.5</v>
      </c>
      <c r="C49" s="96" t="s">
        <v>48</v>
      </c>
      <c r="D49" s="82">
        <f t="shared" si="2"/>
        <v>1.3655462184873949E-4</v>
      </c>
      <c r="E49" s="97">
        <v>0.61109999999999998</v>
      </c>
      <c r="F49" s="98">
        <v>5.9420000000000002</v>
      </c>
      <c r="G49" s="94">
        <f t="shared" si="3"/>
        <v>6.5531000000000006</v>
      </c>
      <c r="H49" s="95">
        <v>133</v>
      </c>
      <c r="I49" s="96" t="s">
        <v>49</v>
      </c>
      <c r="J49" s="70">
        <f t="shared" si="4"/>
        <v>1.3300000000000001E-2</v>
      </c>
      <c r="K49" s="95">
        <v>51</v>
      </c>
      <c r="L49" s="96" t="s">
        <v>49</v>
      </c>
      <c r="M49" s="70">
        <f t="shared" si="0"/>
        <v>5.0999999999999995E-3</v>
      </c>
      <c r="N49" s="95">
        <v>38</v>
      </c>
      <c r="O49" s="96" t="s">
        <v>49</v>
      </c>
      <c r="P49" s="70">
        <f t="shared" si="1"/>
        <v>3.8E-3</v>
      </c>
    </row>
    <row r="50" spans="2:16">
      <c r="B50" s="95">
        <v>35</v>
      </c>
      <c r="C50" s="96" t="s">
        <v>48</v>
      </c>
      <c r="D50" s="82">
        <f t="shared" si="2"/>
        <v>1.4705882352941178E-4</v>
      </c>
      <c r="E50" s="97">
        <v>0.63419999999999999</v>
      </c>
      <c r="F50" s="98">
        <v>6.0979999999999999</v>
      </c>
      <c r="G50" s="94">
        <f t="shared" si="3"/>
        <v>6.7321999999999997</v>
      </c>
      <c r="H50" s="95">
        <v>139</v>
      </c>
      <c r="I50" s="96" t="s">
        <v>49</v>
      </c>
      <c r="J50" s="70">
        <f t="shared" si="4"/>
        <v>1.3900000000000001E-2</v>
      </c>
      <c r="K50" s="95">
        <v>53</v>
      </c>
      <c r="L50" s="96" t="s">
        <v>49</v>
      </c>
      <c r="M50" s="70">
        <f t="shared" si="0"/>
        <v>5.3E-3</v>
      </c>
      <c r="N50" s="95">
        <v>39</v>
      </c>
      <c r="O50" s="96" t="s">
        <v>49</v>
      </c>
      <c r="P50" s="70">
        <f t="shared" si="1"/>
        <v>3.8999999999999998E-3</v>
      </c>
    </row>
    <row r="51" spans="2:16">
      <c r="B51" s="95">
        <v>37.5</v>
      </c>
      <c r="C51" s="96" t="s">
        <v>48</v>
      </c>
      <c r="D51" s="82">
        <f t="shared" si="2"/>
        <v>1.5756302521008402E-4</v>
      </c>
      <c r="E51" s="97">
        <v>0.65639999999999998</v>
      </c>
      <c r="F51" s="98">
        <v>6.2430000000000003</v>
      </c>
      <c r="G51" s="94">
        <f t="shared" si="3"/>
        <v>6.8994</v>
      </c>
      <c r="H51" s="95">
        <v>144</v>
      </c>
      <c r="I51" s="96" t="s">
        <v>49</v>
      </c>
      <c r="J51" s="70">
        <f t="shared" si="4"/>
        <v>1.44E-2</v>
      </c>
      <c r="K51" s="95">
        <v>55</v>
      </c>
      <c r="L51" s="96" t="s">
        <v>49</v>
      </c>
      <c r="M51" s="70">
        <f t="shared" si="0"/>
        <v>5.4999999999999997E-3</v>
      </c>
      <c r="N51" s="95">
        <v>41</v>
      </c>
      <c r="O51" s="96" t="s">
        <v>49</v>
      </c>
      <c r="P51" s="70">
        <f t="shared" si="1"/>
        <v>4.1000000000000003E-3</v>
      </c>
    </row>
    <row r="52" spans="2:16">
      <c r="B52" s="95">
        <v>40</v>
      </c>
      <c r="C52" s="96" t="s">
        <v>48</v>
      </c>
      <c r="D52" s="82">
        <f t="shared" si="2"/>
        <v>1.6806722689075631E-4</v>
      </c>
      <c r="E52" s="97">
        <v>0.67800000000000005</v>
      </c>
      <c r="F52" s="98">
        <v>6.38</v>
      </c>
      <c r="G52" s="94">
        <f t="shared" si="3"/>
        <v>7.0579999999999998</v>
      </c>
      <c r="H52" s="95">
        <v>149</v>
      </c>
      <c r="I52" s="96" t="s">
        <v>49</v>
      </c>
      <c r="J52" s="70">
        <f t="shared" si="4"/>
        <v>1.49E-2</v>
      </c>
      <c r="K52" s="95">
        <v>57</v>
      </c>
      <c r="L52" s="96" t="s">
        <v>49</v>
      </c>
      <c r="M52" s="70">
        <f t="shared" si="0"/>
        <v>5.7000000000000002E-3</v>
      </c>
      <c r="N52" s="95">
        <v>42</v>
      </c>
      <c r="O52" s="96" t="s">
        <v>49</v>
      </c>
      <c r="P52" s="70">
        <f t="shared" si="1"/>
        <v>4.2000000000000006E-3</v>
      </c>
    </row>
    <row r="53" spans="2:16">
      <c r="B53" s="95">
        <v>45</v>
      </c>
      <c r="C53" s="96" t="s">
        <v>48</v>
      </c>
      <c r="D53" s="82">
        <f t="shared" si="2"/>
        <v>1.8907563025210084E-4</v>
      </c>
      <c r="E53" s="97">
        <v>0.71909999999999996</v>
      </c>
      <c r="F53" s="98">
        <v>6.6310000000000002</v>
      </c>
      <c r="G53" s="94">
        <f t="shared" si="3"/>
        <v>7.3501000000000003</v>
      </c>
      <c r="H53" s="95">
        <v>160</v>
      </c>
      <c r="I53" s="96" t="s">
        <v>49</v>
      </c>
      <c r="J53" s="70">
        <f t="shared" si="4"/>
        <v>1.6E-2</v>
      </c>
      <c r="K53" s="95">
        <v>60</v>
      </c>
      <c r="L53" s="96" t="s">
        <v>49</v>
      </c>
      <c r="M53" s="70">
        <f t="shared" si="0"/>
        <v>6.0000000000000001E-3</v>
      </c>
      <c r="N53" s="95">
        <v>45</v>
      </c>
      <c r="O53" s="96" t="s">
        <v>49</v>
      </c>
      <c r="P53" s="70">
        <f t="shared" si="1"/>
        <v>4.4999999999999997E-3</v>
      </c>
    </row>
    <row r="54" spans="2:16">
      <c r="B54" s="95">
        <v>50</v>
      </c>
      <c r="C54" s="96" t="s">
        <v>48</v>
      </c>
      <c r="D54" s="82">
        <f t="shared" si="2"/>
        <v>2.1008403361344539E-4</v>
      </c>
      <c r="E54" s="97">
        <v>0.75800000000000001</v>
      </c>
      <c r="F54" s="98">
        <v>6.8559999999999999</v>
      </c>
      <c r="G54" s="94">
        <f t="shared" si="3"/>
        <v>7.6139999999999999</v>
      </c>
      <c r="H54" s="95">
        <v>170</v>
      </c>
      <c r="I54" s="96" t="s">
        <v>49</v>
      </c>
      <c r="J54" s="70">
        <f t="shared" si="4"/>
        <v>1.7000000000000001E-2</v>
      </c>
      <c r="K54" s="95">
        <v>63</v>
      </c>
      <c r="L54" s="96" t="s">
        <v>49</v>
      </c>
      <c r="M54" s="70">
        <f t="shared" si="0"/>
        <v>6.3E-3</v>
      </c>
      <c r="N54" s="95">
        <v>47</v>
      </c>
      <c r="O54" s="96" t="s">
        <v>49</v>
      </c>
      <c r="P54" s="70">
        <f t="shared" si="1"/>
        <v>4.7000000000000002E-3</v>
      </c>
    </row>
    <row r="55" spans="2:16">
      <c r="B55" s="95">
        <v>55</v>
      </c>
      <c r="C55" s="96" t="s">
        <v>48</v>
      </c>
      <c r="D55" s="82">
        <f t="shared" si="2"/>
        <v>2.3109243697478992E-4</v>
      </c>
      <c r="E55" s="97">
        <v>0.79500000000000004</v>
      </c>
      <c r="F55" s="98">
        <v>7.0609999999999999</v>
      </c>
      <c r="G55" s="94">
        <f t="shared" si="3"/>
        <v>7.8559999999999999</v>
      </c>
      <c r="H55" s="95">
        <v>179</v>
      </c>
      <c r="I55" s="96" t="s">
        <v>49</v>
      </c>
      <c r="J55" s="70">
        <f t="shared" si="4"/>
        <v>1.7899999999999999E-2</v>
      </c>
      <c r="K55" s="95">
        <v>66</v>
      </c>
      <c r="L55" s="96" t="s">
        <v>49</v>
      </c>
      <c r="M55" s="70">
        <f t="shared" si="0"/>
        <v>6.6E-3</v>
      </c>
      <c r="N55" s="95">
        <v>50</v>
      </c>
      <c r="O55" s="96" t="s">
        <v>49</v>
      </c>
      <c r="P55" s="70">
        <f t="shared" si="1"/>
        <v>5.0000000000000001E-3</v>
      </c>
    </row>
    <row r="56" spans="2:16">
      <c r="B56" s="95">
        <v>60</v>
      </c>
      <c r="C56" s="96" t="s">
        <v>48</v>
      </c>
      <c r="D56" s="82">
        <f t="shared" si="2"/>
        <v>2.5210084033613445E-4</v>
      </c>
      <c r="E56" s="97">
        <v>0.83030000000000004</v>
      </c>
      <c r="F56" s="98">
        <v>7.2469999999999999</v>
      </c>
      <c r="G56" s="94">
        <f t="shared" si="3"/>
        <v>8.0772999999999993</v>
      </c>
      <c r="H56" s="95">
        <v>189</v>
      </c>
      <c r="I56" s="96" t="s">
        <v>49</v>
      </c>
      <c r="J56" s="70">
        <f t="shared" si="4"/>
        <v>1.89E-2</v>
      </c>
      <c r="K56" s="95">
        <v>69</v>
      </c>
      <c r="L56" s="96" t="s">
        <v>49</v>
      </c>
      <c r="M56" s="70">
        <f t="shared" si="0"/>
        <v>6.9000000000000008E-3</v>
      </c>
      <c r="N56" s="95">
        <v>52</v>
      </c>
      <c r="O56" s="96" t="s">
        <v>49</v>
      </c>
      <c r="P56" s="70">
        <f t="shared" si="1"/>
        <v>5.1999999999999998E-3</v>
      </c>
    </row>
    <row r="57" spans="2:16">
      <c r="B57" s="95">
        <v>65</v>
      </c>
      <c r="C57" s="96" t="s">
        <v>48</v>
      </c>
      <c r="D57" s="82">
        <f t="shared" si="2"/>
        <v>2.7310924369747898E-4</v>
      </c>
      <c r="E57" s="97">
        <v>0.86419999999999997</v>
      </c>
      <c r="F57" s="98">
        <v>7.4189999999999996</v>
      </c>
      <c r="G57" s="94">
        <f t="shared" si="3"/>
        <v>8.283199999999999</v>
      </c>
      <c r="H57" s="95">
        <v>198</v>
      </c>
      <c r="I57" s="96" t="s">
        <v>49</v>
      </c>
      <c r="J57" s="70">
        <f t="shared" si="4"/>
        <v>1.9800000000000002E-2</v>
      </c>
      <c r="K57" s="95">
        <v>72</v>
      </c>
      <c r="L57" s="96" t="s">
        <v>49</v>
      </c>
      <c r="M57" s="70">
        <f t="shared" si="0"/>
        <v>7.1999999999999998E-3</v>
      </c>
      <c r="N57" s="95">
        <v>54</v>
      </c>
      <c r="O57" s="96" t="s">
        <v>49</v>
      </c>
      <c r="P57" s="70">
        <f t="shared" si="1"/>
        <v>5.4000000000000003E-3</v>
      </c>
    </row>
    <row r="58" spans="2:16">
      <c r="B58" s="95">
        <v>70</v>
      </c>
      <c r="C58" s="96" t="s">
        <v>48</v>
      </c>
      <c r="D58" s="82">
        <f t="shared" si="2"/>
        <v>2.9411764705882356E-4</v>
      </c>
      <c r="E58" s="97">
        <v>0.89690000000000003</v>
      </c>
      <c r="F58" s="98">
        <v>7.577</v>
      </c>
      <c r="G58" s="94">
        <f t="shared" si="3"/>
        <v>8.4739000000000004</v>
      </c>
      <c r="H58" s="95">
        <v>207</v>
      </c>
      <c r="I58" s="96" t="s">
        <v>49</v>
      </c>
      <c r="J58" s="70">
        <f t="shared" si="4"/>
        <v>2.07E-2</v>
      </c>
      <c r="K58" s="95">
        <v>74</v>
      </c>
      <c r="L58" s="96" t="s">
        <v>49</v>
      </c>
      <c r="M58" s="70">
        <f t="shared" si="0"/>
        <v>7.3999999999999995E-3</v>
      </c>
      <c r="N58" s="95">
        <v>56</v>
      </c>
      <c r="O58" s="96" t="s">
        <v>49</v>
      </c>
      <c r="P58" s="70">
        <f t="shared" si="1"/>
        <v>5.5999999999999999E-3</v>
      </c>
    </row>
    <row r="59" spans="2:16">
      <c r="B59" s="95">
        <v>80</v>
      </c>
      <c r="C59" s="96" t="s">
        <v>48</v>
      </c>
      <c r="D59" s="82">
        <f t="shared" si="2"/>
        <v>3.3613445378151261E-4</v>
      </c>
      <c r="E59" s="97">
        <v>0.95879999999999999</v>
      </c>
      <c r="F59" s="98">
        <v>7.859</v>
      </c>
      <c r="G59" s="94">
        <f t="shared" si="3"/>
        <v>8.8178000000000001</v>
      </c>
      <c r="H59" s="95">
        <v>224</v>
      </c>
      <c r="I59" s="96" t="s">
        <v>49</v>
      </c>
      <c r="J59" s="70">
        <f t="shared" si="4"/>
        <v>2.24E-2</v>
      </c>
      <c r="K59" s="95">
        <v>80</v>
      </c>
      <c r="L59" s="96" t="s">
        <v>49</v>
      </c>
      <c r="M59" s="70">
        <f t="shared" si="0"/>
        <v>8.0000000000000002E-3</v>
      </c>
      <c r="N59" s="95">
        <v>60</v>
      </c>
      <c r="O59" s="96" t="s">
        <v>49</v>
      </c>
      <c r="P59" s="70">
        <f t="shared" si="1"/>
        <v>6.0000000000000001E-3</v>
      </c>
    </row>
    <row r="60" spans="2:16">
      <c r="B60" s="95">
        <v>90</v>
      </c>
      <c r="C60" s="96" t="s">
        <v>48</v>
      </c>
      <c r="D60" s="82">
        <f t="shared" si="2"/>
        <v>3.7815126050420167E-4</v>
      </c>
      <c r="E60" s="97">
        <v>1.0169999999999999</v>
      </c>
      <c r="F60" s="98">
        <v>8.1050000000000004</v>
      </c>
      <c r="G60" s="94">
        <f t="shared" si="3"/>
        <v>9.1219999999999999</v>
      </c>
      <c r="H60" s="95">
        <v>241</v>
      </c>
      <c r="I60" s="96" t="s">
        <v>49</v>
      </c>
      <c r="J60" s="70">
        <f t="shared" si="4"/>
        <v>2.41E-2</v>
      </c>
      <c r="K60" s="95">
        <v>85</v>
      </c>
      <c r="L60" s="96" t="s">
        <v>49</v>
      </c>
      <c r="M60" s="70">
        <f t="shared" si="0"/>
        <v>8.5000000000000006E-3</v>
      </c>
      <c r="N60" s="95">
        <v>64</v>
      </c>
      <c r="O60" s="96" t="s">
        <v>49</v>
      </c>
      <c r="P60" s="70">
        <f t="shared" si="1"/>
        <v>6.4000000000000003E-3</v>
      </c>
    </row>
    <row r="61" spans="2:16">
      <c r="B61" s="95">
        <v>100</v>
      </c>
      <c r="C61" s="96" t="s">
        <v>48</v>
      </c>
      <c r="D61" s="82">
        <f t="shared" si="2"/>
        <v>4.2016806722689078E-4</v>
      </c>
      <c r="E61" s="97">
        <v>1.0720000000000001</v>
      </c>
      <c r="F61" s="98">
        <v>8.3219999999999992</v>
      </c>
      <c r="G61" s="94">
        <f t="shared" si="3"/>
        <v>9.3939999999999984</v>
      </c>
      <c r="H61" s="95">
        <v>257</v>
      </c>
      <c r="I61" s="96" t="s">
        <v>49</v>
      </c>
      <c r="J61" s="70">
        <f t="shared" si="4"/>
        <v>2.5700000000000001E-2</v>
      </c>
      <c r="K61" s="95">
        <v>89</v>
      </c>
      <c r="L61" s="96" t="s">
        <v>49</v>
      </c>
      <c r="M61" s="70">
        <f t="shared" si="0"/>
        <v>8.8999999999999999E-3</v>
      </c>
      <c r="N61" s="95">
        <v>68</v>
      </c>
      <c r="O61" s="96" t="s">
        <v>49</v>
      </c>
      <c r="P61" s="70">
        <f t="shared" si="1"/>
        <v>6.8000000000000005E-3</v>
      </c>
    </row>
    <row r="62" spans="2:16">
      <c r="B62" s="95">
        <v>110</v>
      </c>
      <c r="C62" s="96" t="s">
        <v>48</v>
      </c>
      <c r="D62" s="82">
        <f t="shared" si="2"/>
        <v>4.6218487394957984E-4</v>
      </c>
      <c r="E62" s="97">
        <v>1.1240000000000001</v>
      </c>
      <c r="F62" s="98">
        <v>8.5150000000000006</v>
      </c>
      <c r="G62" s="94">
        <f t="shared" si="3"/>
        <v>9.6390000000000011</v>
      </c>
      <c r="H62" s="95">
        <v>274</v>
      </c>
      <c r="I62" s="96" t="s">
        <v>49</v>
      </c>
      <c r="J62" s="70">
        <f t="shared" si="4"/>
        <v>2.7400000000000001E-2</v>
      </c>
      <c r="K62" s="95">
        <v>94</v>
      </c>
      <c r="L62" s="96" t="s">
        <v>49</v>
      </c>
      <c r="M62" s="70">
        <f t="shared" si="0"/>
        <v>9.4000000000000004E-3</v>
      </c>
      <c r="N62" s="95">
        <v>72</v>
      </c>
      <c r="O62" s="96" t="s">
        <v>49</v>
      </c>
      <c r="P62" s="70">
        <f t="shared" si="1"/>
        <v>7.1999999999999998E-3</v>
      </c>
    </row>
    <row r="63" spans="2:16">
      <c r="B63" s="95">
        <v>120</v>
      </c>
      <c r="C63" s="96" t="s">
        <v>48</v>
      </c>
      <c r="D63" s="82">
        <f t="shared" si="2"/>
        <v>5.0420168067226889E-4</v>
      </c>
      <c r="E63" s="97">
        <v>1.1739999999999999</v>
      </c>
      <c r="F63" s="98">
        <v>8.6869999999999994</v>
      </c>
      <c r="G63" s="94">
        <f t="shared" si="3"/>
        <v>9.8609999999999989</v>
      </c>
      <c r="H63" s="95">
        <v>289</v>
      </c>
      <c r="I63" s="96" t="s">
        <v>49</v>
      </c>
      <c r="J63" s="70">
        <f t="shared" si="4"/>
        <v>2.8899999999999999E-2</v>
      </c>
      <c r="K63" s="95">
        <v>99</v>
      </c>
      <c r="L63" s="96" t="s">
        <v>49</v>
      </c>
      <c r="M63" s="70">
        <f t="shared" si="0"/>
        <v>9.9000000000000008E-3</v>
      </c>
      <c r="N63" s="95">
        <v>76</v>
      </c>
      <c r="O63" s="96" t="s">
        <v>49</v>
      </c>
      <c r="P63" s="70">
        <f t="shared" si="1"/>
        <v>7.6E-3</v>
      </c>
    </row>
    <row r="64" spans="2:16">
      <c r="B64" s="95">
        <v>130</v>
      </c>
      <c r="C64" s="96" t="s">
        <v>48</v>
      </c>
      <c r="D64" s="82">
        <f t="shared" si="2"/>
        <v>5.4621848739495795E-4</v>
      </c>
      <c r="E64" s="97">
        <v>1.222</v>
      </c>
      <c r="F64" s="98">
        <v>8.8420000000000005</v>
      </c>
      <c r="G64" s="94">
        <f t="shared" si="3"/>
        <v>10.064</v>
      </c>
      <c r="H64" s="95">
        <v>305</v>
      </c>
      <c r="I64" s="96" t="s">
        <v>49</v>
      </c>
      <c r="J64" s="70">
        <f t="shared" si="4"/>
        <v>3.0499999999999999E-2</v>
      </c>
      <c r="K64" s="95">
        <v>103</v>
      </c>
      <c r="L64" s="96" t="s">
        <v>49</v>
      </c>
      <c r="M64" s="70">
        <f t="shared" si="0"/>
        <v>1.03E-2</v>
      </c>
      <c r="N64" s="95">
        <v>79</v>
      </c>
      <c r="O64" s="96" t="s">
        <v>49</v>
      </c>
      <c r="P64" s="70">
        <f t="shared" si="1"/>
        <v>7.9000000000000008E-3</v>
      </c>
    </row>
    <row r="65" spans="2:16">
      <c r="B65" s="95">
        <v>140</v>
      </c>
      <c r="C65" s="96" t="s">
        <v>48</v>
      </c>
      <c r="D65" s="82">
        <f t="shared" si="2"/>
        <v>5.8823529411764712E-4</v>
      </c>
      <c r="E65" s="97">
        <v>1.268</v>
      </c>
      <c r="F65" s="98">
        <v>8.9830000000000005</v>
      </c>
      <c r="G65" s="94">
        <f t="shared" si="3"/>
        <v>10.251000000000001</v>
      </c>
      <c r="H65" s="95">
        <v>320</v>
      </c>
      <c r="I65" s="96" t="s">
        <v>49</v>
      </c>
      <c r="J65" s="70">
        <f t="shared" si="4"/>
        <v>3.2000000000000001E-2</v>
      </c>
      <c r="K65" s="95">
        <v>107</v>
      </c>
      <c r="L65" s="96" t="s">
        <v>49</v>
      </c>
      <c r="M65" s="70">
        <f t="shared" si="0"/>
        <v>1.0699999999999999E-2</v>
      </c>
      <c r="N65" s="95">
        <v>83</v>
      </c>
      <c r="O65" s="96" t="s">
        <v>49</v>
      </c>
      <c r="P65" s="70">
        <f t="shared" si="1"/>
        <v>8.3000000000000001E-3</v>
      </c>
    </row>
    <row r="66" spans="2:16">
      <c r="B66" s="95">
        <v>150</v>
      </c>
      <c r="C66" s="96" t="s">
        <v>48</v>
      </c>
      <c r="D66" s="82">
        <f t="shared" si="2"/>
        <v>6.3025210084033606E-4</v>
      </c>
      <c r="E66" s="97">
        <v>1.3129999999999999</v>
      </c>
      <c r="F66" s="98">
        <v>9.1110000000000007</v>
      </c>
      <c r="G66" s="94">
        <f t="shared" si="3"/>
        <v>10.424000000000001</v>
      </c>
      <c r="H66" s="95">
        <v>335</v>
      </c>
      <c r="I66" s="96" t="s">
        <v>49</v>
      </c>
      <c r="J66" s="70">
        <f t="shared" si="4"/>
        <v>3.3500000000000002E-2</v>
      </c>
      <c r="K66" s="95">
        <v>112</v>
      </c>
      <c r="L66" s="96" t="s">
        <v>49</v>
      </c>
      <c r="M66" s="70">
        <f t="shared" si="0"/>
        <v>1.12E-2</v>
      </c>
      <c r="N66" s="95">
        <v>86</v>
      </c>
      <c r="O66" s="96" t="s">
        <v>49</v>
      </c>
      <c r="P66" s="70">
        <f t="shared" si="1"/>
        <v>8.6E-3</v>
      </c>
    </row>
    <row r="67" spans="2:16">
      <c r="B67" s="95">
        <v>160</v>
      </c>
      <c r="C67" s="96" t="s">
        <v>48</v>
      </c>
      <c r="D67" s="82">
        <f t="shared" si="2"/>
        <v>6.7226890756302523E-4</v>
      </c>
      <c r="E67" s="97">
        <v>1.3560000000000001</v>
      </c>
      <c r="F67" s="98">
        <v>9.2279999999999998</v>
      </c>
      <c r="G67" s="94">
        <f t="shared" si="3"/>
        <v>10.584</v>
      </c>
      <c r="H67" s="95">
        <v>349</v>
      </c>
      <c r="I67" s="96" t="s">
        <v>49</v>
      </c>
      <c r="J67" s="70">
        <f t="shared" si="4"/>
        <v>3.49E-2</v>
      </c>
      <c r="K67" s="95">
        <v>116</v>
      </c>
      <c r="L67" s="96" t="s">
        <v>49</v>
      </c>
      <c r="M67" s="70">
        <f t="shared" si="0"/>
        <v>1.1600000000000001E-2</v>
      </c>
      <c r="N67" s="95">
        <v>89</v>
      </c>
      <c r="O67" s="96" t="s">
        <v>49</v>
      </c>
      <c r="P67" s="70">
        <f t="shared" si="1"/>
        <v>8.8999999999999999E-3</v>
      </c>
    </row>
    <row r="68" spans="2:16">
      <c r="B68" s="95">
        <v>170</v>
      </c>
      <c r="C68" s="96" t="s">
        <v>48</v>
      </c>
      <c r="D68" s="82">
        <f t="shared" si="2"/>
        <v>7.1428571428571429E-4</v>
      </c>
      <c r="E68" s="97">
        <v>1.3979999999999999</v>
      </c>
      <c r="F68" s="98">
        <v>9.3350000000000009</v>
      </c>
      <c r="G68" s="94">
        <f t="shared" si="3"/>
        <v>10.733000000000001</v>
      </c>
      <c r="H68" s="95">
        <v>364</v>
      </c>
      <c r="I68" s="96" t="s">
        <v>49</v>
      </c>
      <c r="J68" s="70">
        <f t="shared" si="4"/>
        <v>3.6400000000000002E-2</v>
      </c>
      <c r="K68" s="95">
        <v>120</v>
      </c>
      <c r="L68" s="96" t="s">
        <v>49</v>
      </c>
      <c r="M68" s="70">
        <f t="shared" si="0"/>
        <v>1.2E-2</v>
      </c>
      <c r="N68" s="95">
        <v>93</v>
      </c>
      <c r="O68" s="96" t="s">
        <v>49</v>
      </c>
      <c r="P68" s="70">
        <f t="shared" si="1"/>
        <v>9.2999999999999992E-3</v>
      </c>
    </row>
    <row r="69" spans="2:16">
      <c r="B69" s="95">
        <v>180</v>
      </c>
      <c r="C69" s="96" t="s">
        <v>48</v>
      </c>
      <c r="D69" s="82">
        <f t="shared" si="2"/>
        <v>7.5630252100840334E-4</v>
      </c>
      <c r="E69" s="97">
        <v>1.4379999999999999</v>
      </c>
      <c r="F69" s="98">
        <v>9.4339999999999993</v>
      </c>
      <c r="G69" s="94">
        <f t="shared" si="3"/>
        <v>10.872</v>
      </c>
      <c r="H69" s="95">
        <v>378</v>
      </c>
      <c r="I69" s="96" t="s">
        <v>49</v>
      </c>
      <c r="J69" s="70">
        <f t="shared" si="4"/>
        <v>3.78E-2</v>
      </c>
      <c r="K69" s="95">
        <v>124</v>
      </c>
      <c r="L69" s="96" t="s">
        <v>49</v>
      </c>
      <c r="M69" s="70">
        <f t="shared" si="0"/>
        <v>1.24E-2</v>
      </c>
      <c r="N69" s="95">
        <v>96</v>
      </c>
      <c r="O69" s="96" t="s">
        <v>49</v>
      </c>
      <c r="P69" s="70">
        <f t="shared" si="1"/>
        <v>9.6000000000000009E-3</v>
      </c>
    </row>
    <row r="70" spans="2:16">
      <c r="B70" s="95">
        <v>200</v>
      </c>
      <c r="C70" s="96" t="s">
        <v>48</v>
      </c>
      <c r="D70" s="82">
        <f t="shared" si="2"/>
        <v>8.4033613445378156E-4</v>
      </c>
      <c r="E70" s="97">
        <v>1.516</v>
      </c>
      <c r="F70" s="98">
        <v>9.609</v>
      </c>
      <c r="G70" s="94">
        <f t="shared" si="3"/>
        <v>11.125</v>
      </c>
      <c r="H70" s="95">
        <v>406</v>
      </c>
      <c r="I70" s="96" t="s">
        <v>49</v>
      </c>
      <c r="J70" s="70">
        <f t="shared" si="4"/>
        <v>4.0600000000000004E-2</v>
      </c>
      <c r="K70" s="95">
        <v>132</v>
      </c>
      <c r="L70" s="96" t="s">
        <v>49</v>
      </c>
      <c r="M70" s="70">
        <f t="shared" si="0"/>
        <v>1.32E-2</v>
      </c>
      <c r="N70" s="95">
        <v>102</v>
      </c>
      <c r="O70" s="96" t="s">
        <v>49</v>
      </c>
      <c r="P70" s="70">
        <f t="shared" si="1"/>
        <v>1.0199999999999999E-2</v>
      </c>
    </row>
    <row r="71" spans="2:16">
      <c r="B71" s="95">
        <v>225</v>
      </c>
      <c r="C71" s="96" t="s">
        <v>48</v>
      </c>
      <c r="D71" s="82">
        <f t="shared" si="2"/>
        <v>9.453781512605042E-4</v>
      </c>
      <c r="E71" s="97">
        <v>1.6080000000000001</v>
      </c>
      <c r="F71" s="98">
        <v>9.7929999999999993</v>
      </c>
      <c r="G71" s="94">
        <f t="shared" si="3"/>
        <v>11.401</v>
      </c>
      <c r="H71" s="95">
        <v>441</v>
      </c>
      <c r="I71" s="96" t="s">
        <v>49</v>
      </c>
      <c r="J71" s="70">
        <f t="shared" si="4"/>
        <v>4.41E-2</v>
      </c>
      <c r="K71" s="95">
        <v>141</v>
      </c>
      <c r="L71" s="96" t="s">
        <v>49</v>
      </c>
      <c r="M71" s="70">
        <f t="shared" si="0"/>
        <v>1.4099999999999998E-2</v>
      </c>
      <c r="N71" s="95">
        <v>110</v>
      </c>
      <c r="O71" s="96" t="s">
        <v>49</v>
      </c>
      <c r="P71" s="70">
        <f t="shared" si="1"/>
        <v>1.0999999999999999E-2</v>
      </c>
    </row>
    <row r="72" spans="2:16">
      <c r="B72" s="95">
        <v>250</v>
      </c>
      <c r="C72" s="96" t="s">
        <v>48</v>
      </c>
      <c r="D72" s="82">
        <f t="shared" si="2"/>
        <v>1.0504201680672268E-3</v>
      </c>
      <c r="E72" s="97">
        <v>1.6950000000000001</v>
      </c>
      <c r="F72" s="98">
        <v>9.9459999999999997</v>
      </c>
      <c r="G72" s="94">
        <f t="shared" si="3"/>
        <v>11.641</v>
      </c>
      <c r="H72" s="95">
        <v>475</v>
      </c>
      <c r="I72" s="96" t="s">
        <v>49</v>
      </c>
      <c r="J72" s="70">
        <f t="shared" si="4"/>
        <v>4.7500000000000001E-2</v>
      </c>
      <c r="K72" s="95">
        <v>150</v>
      </c>
      <c r="L72" s="96" t="s">
        <v>49</v>
      </c>
      <c r="M72" s="70">
        <f t="shared" si="0"/>
        <v>1.4999999999999999E-2</v>
      </c>
      <c r="N72" s="95">
        <v>117</v>
      </c>
      <c r="O72" s="96" t="s">
        <v>49</v>
      </c>
      <c r="P72" s="70">
        <f t="shared" si="1"/>
        <v>1.17E-2</v>
      </c>
    </row>
    <row r="73" spans="2:16">
      <c r="B73" s="95">
        <v>275</v>
      </c>
      <c r="C73" s="96" t="s">
        <v>48</v>
      </c>
      <c r="D73" s="82">
        <f t="shared" si="2"/>
        <v>1.1554621848739496E-3</v>
      </c>
      <c r="E73" s="97">
        <v>1.778</v>
      </c>
      <c r="F73" s="98">
        <v>10.07</v>
      </c>
      <c r="G73" s="94">
        <f t="shared" si="3"/>
        <v>11.848000000000001</v>
      </c>
      <c r="H73" s="95">
        <v>508</v>
      </c>
      <c r="I73" s="96" t="s">
        <v>49</v>
      </c>
      <c r="J73" s="70">
        <f t="shared" si="4"/>
        <v>5.0799999999999998E-2</v>
      </c>
      <c r="K73" s="95">
        <v>159</v>
      </c>
      <c r="L73" s="96" t="s">
        <v>49</v>
      </c>
      <c r="M73" s="70">
        <f t="shared" si="0"/>
        <v>1.5900000000000001E-2</v>
      </c>
      <c r="N73" s="95">
        <v>124</v>
      </c>
      <c r="O73" s="96" t="s">
        <v>49</v>
      </c>
      <c r="P73" s="70">
        <f t="shared" si="1"/>
        <v>1.24E-2</v>
      </c>
    </row>
    <row r="74" spans="2:16">
      <c r="B74" s="95">
        <v>300</v>
      </c>
      <c r="C74" s="96" t="s">
        <v>48</v>
      </c>
      <c r="D74" s="82">
        <f t="shared" si="2"/>
        <v>1.2605042016806721E-3</v>
      </c>
      <c r="E74" s="97">
        <v>1.857</v>
      </c>
      <c r="F74" s="98">
        <v>10.18</v>
      </c>
      <c r="G74" s="94">
        <f t="shared" si="3"/>
        <v>12.036999999999999</v>
      </c>
      <c r="H74" s="95">
        <v>541</v>
      </c>
      <c r="I74" s="96" t="s">
        <v>49</v>
      </c>
      <c r="J74" s="70">
        <f t="shared" si="4"/>
        <v>5.4100000000000002E-2</v>
      </c>
      <c r="K74" s="95">
        <v>168</v>
      </c>
      <c r="L74" s="96" t="s">
        <v>49</v>
      </c>
      <c r="M74" s="70">
        <f t="shared" si="0"/>
        <v>1.6800000000000002E-2</v>
      </c>
      <c r="N74" s="95">
        <v>131</v>
      </c>
      <c r="O74" s="96" t="s">
        <v>49</v>
      </c>
      <c r="P74" s="70">
        <f t="shared" si="1"/>
        <v>1.3100000000000001E-2</v>
      </c>
    </row>
    <row r="75" spans="2:16">
      <c r="B75" s="95">
        <v>325</v>
      </c>
      <c r="C75" s="96" t="s">
        <v>48</v>
      </c>
      <c r="D75" s="82">
        <f t="shared" si="2"/>
        <v>1.3655462184873951E-3</v>
      </c>
      <c r="E75" s="97">
        <v>1.9319999999999999</v>
      </c>
      <c r="F75" s="98">
        <v>10.27</v>
      </c>
      <c r="G75" s="94">
        <f t="shared" si="3"/>
        <v>12.202</v>
      </c>
      <c r="H75" s="95">
        <v>574</v>
      </c>
      <c r="I75" s="96" t="s">
        <v>49</v>
      </c>
      <c r="J75" s="70">
        <f t="shared" si="4"/>
        <v>5.7399999999999993E-2</v>
      </c>
      <c r="K75" s="95">
        <v>176</v>
      </c>
      <c r="L75" s="96" t="s">
        <v>49</v>
      </c>
      <c r="M75" s="70">
        <f t="shared" si="0"/>
        <v>1.7599999999999998E-2</v>
      </c>
      <c r="N75" s="95">
        <v>138</v>
      </c>
      <c r="O75" s="96" t="s">
        <v>49</v>
      </c>
      <c r="P75" s="70">
        <f t="shared" si="1"/>
        <v>1.3800000000000002E-2</v>
      </c>
    </row>
    <row r="76" spans="2:16">
      <c r="B76" s="95">
        <v>350</v>
      </c>
      <c r="C76" s="96" t="s">
        <v>48</v>
      </c>
      <c r="D76" s="82">
        <f t="shared" si="2"/>
        <v>1.4705882352941176E-3</v>
      </c>
      <c r="E76" s="97">
        <v>2.0049999999999999</v>
      </c>
      <c r="F76" s="98">
        <v>10.35</v>
      </c>
      <c r="G76" s="94">
        <f t="shared" si="3"/>
        <v>12.355</v>
      </c>
      <c r="H76" s="95">
        <v>606</v>
      </c>
      <c r="I76" s="96" t="s">
        <v>49</v>
      </c>
      <c r="J76" s="70">
        <f t="shared" si="4"/>
        <v>6.0600000000000001E-2</v>
      </c>
      <c r="K76" s="95">
        <v>185</v>
      </c>
      <c r="L76" s="96" t="s">
        <v>49</v>
      </c>
      <c r="M76" s="70">
        <f t="shared" si="0"/>
        <v>1.8499999999999999E-2</v>
      </c>
      <c r="N76" s="95">
        <v>145</v>
      </c>
      <c r="O76" s="96" t="s">
        <v>49</v>
      </c>
      <c r="P76" s="70">
        <f t="shared" si="1"/>
        <v>1.4499999999999999E-2</v>
      </c>
    </row>
    <row r="77" spans="2:16">
      <c r="B77" s="95">
        <v>375</v>
      </c>
      <c r="C77" s="96" t="s">
        <v>48</v>
      </c>
      <c r="D77" s="82">
        <f t="shared" si="2"/>
        <v>1.5756302521008404E-3</v>
      </c>
      <c r="E77" s="97">
        <v>2.0760000000000001</v>
      </c>
      <c r="F77" s="98">
        <v>10.42</v>
      </c>
      <c r="G77" s="94">
        <f t="shared" si="3"/>
        <v>12.496</v>
      </c>
      <c r="H77" s="95">
        <v>638</v>
      </c>
      <c r="I77" s="96" t="s">
        <v>49</v>
      </c>
      <c r="J77" s="70">
        <f t="shared" si="4"/>
        <v>6.3799999999999996E-2</v>
      </c>
      <c r="K77" s="95">
        <v>193</v>
      </c>
      <c r="L77" s="96" t="s">
        <v>49</v>
      </c>
      <c r="M77" s="70">
        <f t="shared" si="0"/>
        <v>1.9300000000000001E-2</v>
      </c>
      <c r="N77" s="95">
        <v>151</v>
      </c>
      <c r="O77" s="96" t="s">
        <v>49</v>
      </c>
      <c r="P77" s="70">
        <f t="shared" si="1"/>
        <v>1.5099999999999999E-2</v>
      </c>
    </row>
    <row r="78" spans="2:16">
      <c r="B78" s="95">
        <v>400</v>
      </c>
      <c r="C78" s="96" t="s">
        <v>48</v>
      </c>
      <c r="D78" s="82">
        <f t="shared" si="2"/>
        <v>1.6806722689075631E-3</v>
      </c>
      <c r="E78" s="97">
        <v>2.1440000000000001</v>
      </c>
      <c r="F78" s="98">
        <v>10.47</v>
      </c>
      <c r="G78" s="94">
        <f t="shared" si="3"/>
        <v>12.614000000000001</v>
      </c>
      <c r="H78" s="95">
        <v>670</v>
      </c>
      <c r="I78" s="96" t="s">
        <v>49</v>
      </c>
      <c r="J78" s="70">
        <f t="shared" si="4"/>
        <v>6.7000000000000004E-2</v>
      </c>
      <c r="K78" s="95">
        <v>201</v>
      </c>
      <c r="L78" s="96" t="s">
        <v>49</v>
      </c>
      <c r="M78" s="70">
        <f t="shared" si="0"/>
        <v>2.01E-2</v>
      </c>
      <c r="N78" s="95">
        <v>158</v>
      </c>
      <c r="O78" s="96" t="s">
        <v>49</v>
      </c>
      <c r="P78" s="70">
        <f t="shared" si="1"/>
        <v>1.5800000000000002E-2</v>
      </c>
    </row>
    <row r="79" spans="2:16">
      <c r="B79" s="95">
        <v>450</v>
      </c>
      <c r="C79" s="96" t="s">
        <v>48</v>
      </c>
      <c r="D79" s="82">
        <f t="shared" si="2"/>
        <v>1.8907563025210084E-3</v>
      </c>
      <c r="E79" s="97">
        <v>2.274</v>
      </c>
      <c r="F79" s="98">
        <v>10.56</v>
      </c>
      <c r="G79" s="94">
        <f t="shared" si="3"/>
        <v>12.834</v>
      </c>
      <c r="H79" s="95">
        <v>732</v>
      </c>
      <c r="I79" s="96" t="s">
        <v>49</v>
      </c>
      <c r="J79" s="70">
        <f t="shared" si="4"/>
        <v>7.3200000000000001E-2</v>
      </c>
      <c r="K79" s="95">
        <v>217</v>
      </c>
      <c r="L79" s="96" t="s">
        <v>49</v>
      </c>
      <c r="M79" s="70">
        <f t="shared" si="0"/>
        <v>2.1700000000000001E-2</v>
      </c>
      <c r="N79" s="95">
        <v>171</v>
      </c>
      <c r="O79" s="96" t="s">
        <v>49</v>
      </c>
      <c r="P79" s="70">
        <f t="shared" si="1"/>
        <v>1.7100000000000001E-2</v>
      </c>
    </row>
    <row r="80" spans="2:16">
      <c r="B80" s="95">
        <v>500</v>
      </c>
      <c r="C80" s="96" t="s">
        <v>48</v>
      </c>
      <c r="D80" s="82">
        <f t="shared" si="2"/>
        <v>2.1008403361344537E-3</v>
      </c>
      <c r="E80" s="97">
        <v>2.3210000000000002</v>
      </c>
      <c r="F80" s="98">
        <v>10.61</v>
      </c>
      <c r="G80" s="94">
        <f t="shared" si="3"/>
        <v>12.930999999999999</v>
      </c>
      <c r="H80" s="95">
        <v>794</v>
      </c>
      <c r="I80" s="96" t="s">
        <v>49</v>
      </c>
      <c r="J80" s="70">
        <f t="shared" si="4"/>
        <v>7.9399999999999998E-2</v>
      </c>
      <c r="K80" s="95">
        <v>233</v>
      </c>
      <c r="L80" s="96" t="s">
        <v>49</v>
      </c>
      <c r="M80" s="70">
        <f t="shared" si="0"/>
        <v>2.3300000000000001E-2</v>
      </c>
      <c r="N80" s="95">
        <v>183</v>
      </c>
      <c r="O80" s="96" t="s">
        <v>49</v>
      </c>
      <c r="P80" s="70">
        <f t="shared" si="1"/>
        <v>1.83E-2</v>
      </c>
    </row>
    <row r="81" spans="2:16">
      <c r="B81" s="95">
        <v>550</v>
      </c>
      <c r="C81" s="96" t="s">
        <v>48</v>
      </c>
      <c r="D81" s="82">
        <f t="shared" si="2"/>
        <v>2.3109243697478992E-3</v>
      </c>
      <c r="E81" s="97">
        <v>2.3340000000000001</v>
      </c>
      <c r="F81" s="98">
        <v>10.65</v>
      </c>
      <c r="G81" s="94">
        <f t="shared" si="3"/>
        <v>12.984</v>
      </c>
      <c r="H81" s="95">
        <v>856</v>
      </c>
      <c r="I81" s="96" t="s">
        <v>49</v>
      </c>
      <c r="J81" s="70">
        <f t="shared" si="4"/>
        <v>8.5599999999999996E-2</v>
      </c>
      <c r="K81" s="95">
        <v>249</v>
      </c>
      <c r="L81" s="96" t="s">
        <v>49</v>
      </c>
      <c r="M81" s="70">
        <f t="shared" si="0"/>
        <v>2.4899999999999999E-2</v>
      </c>
      <c r="N81" s="95">
        <v>195</v>
      </c>
      <c r="O81" s="96" t="s">
        <v>49</v>
      </c>
      <c r="P81" s="70">
        <f t="shared" si="1"/>
        <v>1.95E-2</v>
      </c>
    </row>
    <row r="82" spans="2:16">
      <c r="B82" s="95">
        <v>600</v>
      </c>
      <c r="C82" s="96" t="s">
        <v>48</v>
      </c>
      <c r="D82" s="82">
        <f t="shared" si="2"/>
        <v>2.5210084033613443E-3</v>
      </c>
      <c r="E82" s="97">
        <v>2.3879999999999999</v>
      </c>
      <c r="F82" s="98">
        <v>10.67</v>
      </c>
      <c r="G82" s="94">
        <f t="shared" si="3"/>
        <v>13.058</v>
      </c>
      <c r="H82" s="95">
        <v>918</v>
      </c>
      <c r="I82" s="96" t="s">
        <v>49</v>
      </c>
      <c r="J82" s="70">
        <f t="shared" si="4"/>
        <v>9.1800000000000007E-2</v>
      </c>
      <c r="K82" s="95">
        <v>264</v>
      </c>
      <c r="L82" s="96" t="s">
        <v>49</v>
      </c>
      <c r="M82" s="70">
        <f t="shared" si="0"/>
        <v>2.64E-2</v>
      </c>
      <c r="N82" s="95">
        <v>207</v>
      </c>
      <c r="O82" s="96" t="s">
        <v>49</v>
      </c>
      <c r="P82" s="70">
        <f t="shared" si="1"/>
        <v>2.07E-2</v>
      </c>
    </row>
    <row r="83" spans="2:16">
      <c r="B83" s="95">
        <v>650</v>
      </c>
      <c r="C83" s="96" t="s">
        <v>48</v>
      </c>
      <c r="D83" s="82">
        <f t="shared" si="2"/>
        <v>2.7310924369747902E-3</v>
      </c>
      <c r="E83" s="97">
        <v>2.464</v>
      </c>
      <c r="F83" s="98">
        <v>10.68</v>
      </c>
      <c r="G83" s="94">
        <f t="shared" si="3"/>
        <v>13.144</v>
      </c>
      <c r="H83" s="95">
        <v>980</v>
      </c>
      <c r="I83" s="96" t="s">
        <v>49</v>
      </c>
      <c r="J83" s="70">
        <f t="shared" si="4"/>
        <v>9.8000000000000004E-2</v>
      </c>
      <c r="K83" s="95">
        <v>279</v>
      </c>
      <c r="L83" s="96" t="s">
        <v>49</v>
      </c>
      <c r="M83" s="70">
        <f t="shared" si="0"/>
        <v>2.7900000000000001E-2</v>
      </c>
      <c r="N83" s="95">
        <v>219</v>
      </c>
      <c r="O83" s="96" t="s">
        <v>49</v>
      </c>
      <c r="P83" s="70">
        <f t="shared" si="1"/>
        <v>2.1899999999999999E-2</v>
      </c>
    </row>
    <row r="84" spans="2:16">
      <c r="B84" s="95">
        <v>700</v>
      </c>
      <c r="C84" s="96" t="s">
        <v>48</v>
      </c>
      <c r="D84" s="82">
        <f t="shared" si="2"/>
        <v>2.9411764705882353E-3</v>
      </c>
      <c r="E84" s="97">
        <v>2.5569999999999999</v>
      </c>
      <c r="F84" s="98">
        <v>10.67</v>
      </c>
      <c r="G84" s="94">
        <f t="shared" si="3"/>
        <v>13.227</v>
      </c>
      <c r="H84" s="95">
        <v>1041</v>
      </c>
      <c r="I84" s="96" t="s">
        <v>49</v>
      </c>
      <c r="J84" s="70">
        <f t="shared" si="4"/>
        <v>0.1041</v>
      </c>
      <c r="K84" s="95">
        <v>294</v>
      </c>
      <c r="L84" s="96" t="s">
        <v>49</v>
      </c>
      <c r="M84" s="70">
        <f t="shared" ref="M84:M147" si="5">K84/1000/10</f>
        <v>2.9399999999999999E-2</v>
      </c>
      <c r="N84" s="95">
        <v>230</v>
      </c>
      <c r="O84" s="96" t="s">
        <v>49</v>
      </c>
      <c r="P84" s="70">
        <f t="shared" ref="P84:P146" si="6">N84/1000/10</f>
        <v>2.3E-2</v>
      </c>
    </row>
    <row r="85" spans="2:16">
      <c r="B85" s="95">
        <v>800</v>
      </c>
      <c r="C85" s="96" t="s">
        <v>48</v>
      </c>
      <c r="D85" s="82">
        <f t="shared" ref="D85:D86" si="7">B85/1000/$C$5</f>
        <v>3.3613445378151263E-3</v>
      </c>
      <c r="E85" s="97">
        <v>2.7749999999999999</v>
      </c>
      <c r="F85" s="98">
        <v>10.64</v>
      </c>
      <c r="G85" s="94">
        <f t="shared" ref="G85:G148" si="8">E85+F85</f>
        <v>13.415000000000001</v>
      </c>
      <c r="H85" s="95">
        <v>1163</v>
      </c>
      <c r="I85" s="96" t="s">
        <v>49</v>
      </c>
      <c r="J85" s="70">
        <f t="shared" ref="J85:J111" si="9">H85/1000/10</f>
        <v>0.1163</v>
      </c>
      <c r="K85" s="95">
        <v>324</v>
      </c>
      <c r="L85" s="96" t="s">
        <v>49</v>
      </c>
      <c r="M85" s="70">
        <f t="shared" si="5"/>
        <v>3.2399999999999998E-2</v>
      </c>
      <c r="N85" s="95">
        <v>253</v>
      </c>
      <c r="O85" s="96" t="s">
        <v>49</v>
      </c>
      <c r="P85" s="70">
        <f t="shared" si="6"/>
        <v>2.53E-2</v>
      </c>
    </row>
    <row r="86" spans="2:16">
      <c r="B86" s="95">
        <v>900</v>
      </c>
      <c r="C86" s="96" t="s">
        <v>48</v>
      </c>
      <c r="D86" s="82">
        <f t="shared" si="7"/>
        <v>3.7815126050420168E-3</v>
      </c>
      <c r="E86" s="97">
        <v>3.0049999999999999</v>
      </c>
      <c r="F86" s="98">
        <v>10.59</v>
      </c>
      <c r="G86" s="94">
        <f t="shared" si="8"/>
        <v>13.594999999999999</v>
      </c>
      <c r="H86" s="95">
        <v>1284</v>
      </c>
      <c r="I86" s="96" t="s">
        <v>49</v>
      </c>
      <c r="J86" s="70">
        <f t="shared" si="9"/>
        <v>0.12840000000000001</v>
      </c>
      <c r="K86" s="95">
        <v>353</v>
      </c>
      <c r="L86" s="96" t="s">
        <v>49</v>
      </c>
      <c r="M86" s="70">
        <f t="shared" si="5"/>
        <v>3.5299999999999998E-2</v>
      </c>
      <c r="N86" s="95">
        <v>276</v>
      </c>
      <c r="O86" s="96" t="s">
        <v>49</v>
      </c>
      <c r="P86" s="70">
        <f t="shared" si="6"/>
        <v>2.7600000000000003E-2</v>
      </c>
    </row>
    <row r="87" spans="2:16">
      <c r="B87" s="95">
        <v>1</v>
      </c>
      <c r="C87" s="102" t="s">
        <v>50</v>
      </c>
      <c r="D87" s="82">
        <f t="shared" ref="D87:D150" si="10">B87/$C$5</f>
        <v>4.2016806722689074E-3</v>
      </c>
      <c r="E87" s="97">
        <v>3.2189999999999999</v>
      </c>
      <c r="F87" s="98">
        <v>10.52</v>
      </c>
      <c r="G87" s="94">
        <f t="shared" si="8"/>
        <v>13.738999999999999</v>
      </c>
      <c r="H87" s="95">
        <v>1403</v>
      </c>
      <c r="I87" s="96" t="s">
        <v>49</v>
      </c>
      <c r="J87" s="70">
        <f t="shared" si="9"/>
        <v>0.14030000000000001</v>
      </c>
      <c r="K87" s="95">
        <v>381</v>
      </c>
      <c r="L87" s="96" t="s">
        <v>49</v>
      </c>
      <c r="M87" s="70">
        <f t="shared" si="5"/>
        <v>3.8100000000000002E-2</v>
      </c>
      <c r="N87" s="95">
        <v>298</v>
      </c>
      <c r="O87" s="96" t="s">
        <v>49</v>
      </c>
      <c r="P87" s="70">
        <f t="shared" si="6"/>
        <v>2.98E-2</v>
      </c>
    </row>
    <row r="88" spans="2:16">
      <c r="B88" s="95">
        <v>1.1000000000000001</v>
      </c>
      <c r="C88" s="96" t="s">
        <v>50</v>
      </c>
      <c r="D88" s="82">
        <f t="shared" si="10"/>
        <v>4.6218487394957984E-3</v>
      </c>
      <c r="E88" s="97">
        <v>3.407</v>
      </c>
      <c r="F88" s="98">
        <v>10.43</v>
      </c>
      <c r="G88" s="94">
        <f t="shared" si="8"/>
        <v>13.837</v>
      </c>
      <c r="H88" s="95">
        <v>1522</v>
      </c>
      <c r="I88" s="96" t="s">
        <v>49</v>
      </c>
      <c r="J88" s="70">
        <f t="shared" si="9"/>
        <v>0.1522</v>
      </c>
      <c r="K88" s="95">
        <v>408</v>
      </c>
      <c r="L88" s="96" t="s">
        <v>49</v>
      </c>
      <c r="M88" s="70">
        <f t="shared" si="5"/>
        <v>4.0799999999999996E-2</v>
      </c>
      <c r="N88" s="95">
        <v>319</v>
      </c>
      <c r="O88" s="96" t="s">
        <v>49</v>
      </c>
      <c r="P88" s="70">
        <f t="shared" si="6"/>
        <v>3.1899999999999998E-2</v>
      </c>
    </row>
    <row r="89" spans="2:16">
      <c r="B89" s="95">
        <v>1.2</v>
      </c>
      <c r="C89" s="96" t="s">
        <v>50</v>
      </c>
      <c r="D89" s="70">
        <f t="shared" si="10"/>
        <v>5.0420168067226885E-3</v>
      </c>
      <c r="E89" s="97">
        <v>3.57</v>
      </c>
      <c r="F89" s="98">
        <v>10.34</v>
      </c>
      <c r="G89" s="94">
        <f t="shared" si="8"/>
        <v>13.91</v>
      </c>
      <c r="H89" s="95">
        <v>1641</v>
      </c>
      <c r="I89" s="96" t="s">
        <v>49</v>
      </c>
      <c r="J89" s="70">
        <f t="shared" si="9"/>
        <v>0.1641</v>
      </c>
      <c r="K89" s="95">
        <v>435</v>
      </c>
      <c r="L89" s="96" t="s">
        <v>49</v>
      </c>
      <c r="M89" s="70">
        <f t="shared" si="5"/>
        <v>4.3499999999999997E-2</v>
      </c>
      <c r="N89" s="95">
        <v>340</v>
      </c>
      <c r="O89" s="96" t="s">
        <v>49</v>
      </c>
      <c r="P89" s="70">
        <f t="shared" si="6"/>
        <v>3.4000000000000002E-2</v>
      </c>
    </row>
    <row r="90" spans="2:16">
      <c r="B90" s="95">
        <v>1.3</v>
      </c>
      <c r="C90" s="96" t="s">
        <v>50</v>
      </c>
      <c r="D90" s="70">
        <f t="shared" si="10"/>
        <v>5.4621848739495804E-3</v>
      </c>
      <c r="E90" s="97">
        <v>3.7109999999999999</v>
      </c>
      <c r="F90" s="98">
        <v>10.25</v>
      </c>
      <c r="G90" s="94">
        <f t="shared" si="8"/>
        <v>13.961</v>
      </c>
      <c r="H90" s="95">
        <v>1759</v>
      </c>
      <c r="I90" s="96" t="s">
        <v>49</v>
      </c>
      <c r="J90" s="70">
        <f t="shared" si="9"/>
        <v>0.1759</v>
      </c>
      <c r="K90" s="95">
        <v>462</v>
      </c>
      <c r="L90" s="96" t="s">
        <v>49</v>
      </c>
      <c r="M90" s="70">
        <f t="shared" si="5"/>
        <v>4.6200000000000005E-2</v>
      </c>
      <c r="N90" s="95">
        <v>361</v>
      </c>
      <c r="O90" s="96" t="s">
        <v>49</v>
      </c>
      <c r="P90" s="70">
        <f t="shared" si="6"/>
        <v>3.61E-2</v>
      </c>
    </row>
    <row r="91" spans="2:16">
      <c r="B91" s="95">
        <v>1.4</v>
      </c>
      <c r="C91" s="96" t="s">
        <v>50</v>
      </c>
      <c r="D91" s="70">
        <f t="shared" si="10"/>
        <v>5.8823529411764705E-3</v>
      </c>
      <c r="E91" s="97">
        <v>3.8359999999999999</v>
      </c>
      <c r="F91" s="98">
        <v>10.15</v>
      </c>
      <c r="G91" s="94">
        <f t="shared" si="8"/>
        <v>13.986000000000001</v>
      </c>
      <c r="H91" s="95">
        <v>1878</v>
      </c>
      <c r="I91" s="96" t="s">
        <v>49</v>
      </c>
      <c r="J91" s="70">
        <f t="shared" si="9"/>
        <v>0.18779999999999999</v>
      </c>
      <c r="K91" s="95">
        <v>488</v>
      </c>
      <c r="L91" s="96" t="s">
        <v>49</v>
      </c>
      <c r="M91" s="70">
        <f t="shared" si="5"/>
        <v>4.8799999999999996E-2</v>
      </c>
      <c r="N91" s="95">
        <v>382</v>
      </c>
      <c r="O91" s="96" t="s">
        <v>49</v>
      </c>
      <c r="P91" s="70">
        <f t="shared" si="6"/>
        <v>3.8199999999999998E-2</v>
      </c>
    </row>
    <row r="92" spans="2:16">
      <c r="B92" s="95">
        <v>1.5</v>
      </c>
      <c r="C92" s="96" t="s">
        <v>50</v>
      </c>
      <c r="D92" s="70">
        <f t="shared" si="10"/>
        <v>6.3025210084033615E-3</v>
      </c>
      <c r="E92" s="97">
        <v>3.9470000000000001</v>
      </c>
      <c r="F92" s="98">
        <v>10.050000000000001</v>
      </c>
      <c r="G92" s="94">
        <f t="shared" si="8"/>
        <v>13.997</v>
      </c>
      <c r="H92" s="95">
        <v>1996</v>
      </c>
      <c r="I92" s="96" t="s">
        <v>49</v>
      </c>
      <c r="J92" s="70">
        <f t="shared" si="9"/>
        <v>0.1996</v>
      </c>
      <c r="K92" s="95">
        <v>514</v>
      </c>
      <c r="L92" s="96" t="s">
        <v>49</v>
      </c>
      <c r="M92" s="70">
        <f t="shared" si="5"/>
        <v>5.1400000000000001E-2</v>
      </c>
      <c r="N92" s="95">
        <v>402</v>
      </c>
      <c r="O92" s="96" t="s">
        <v>49</v>
      </c>
      <c r="P92" s="70">
        <f t="shared" si="6"/>
        <v>4.02E-2</v>
      </c>
    </row>
    <row r="93" spans="2:16">
      <c r="B93" s="95">
        <v>1.6</v>
      </c>
      <c r="C93" s="96" t="s">
        <v>50</v>
      </c>
      <c r="D93" s="70">
        <f t="shared" si="10"/>
        <v>6.7226890756302525E-3</v>
      </c>
      <c r="E93" s="97">
        <v>4.048</v>
      </c>
      <c r="F93" s="98">
        <v>9.9480000000000004</v>
      </c>
      <c r="G93" s="94">
        <f t="shared" si="8"/>
        <v>13.996</v>
      </c>
      <c r="H93" s="95">
        <v>2115</v>
      </c>
      <c r="I93" s="96" t="s">
        <v>49</v>
      </c>
      <c r="J93" s="70">
        <f t="shared" si="9"/>
        <v>0.21150000000000002</v>
      </c>
      <c r="K93" s="95">
        <v>539</v>
      </c>
      <c r="L93" s="96" t="s">
        <v>49</v>
      </c>
      <c r="M93" s="70">
        <f t="shared" si="5"/>
        <v>5.3900000000000003E-2</v>
      </c>
      <c r="N93" s="95">
        <v>423</v>
      </c>
      <c r="O93" s="96" t="s">
        <v>49</v>
      </c>
      <c r="P93" s="70">
        <f t="shared" si="6"/>
        <v>4.2299999999999997E-2</v>
      </c>
    </row>
    <row r="94" spans="2:16">
      <c r="B94" s="95">
        <v>1.7</v>
      </c>
      <c r="C94" s="96" t="s">
        <v>50</v>
      </c>
      <c r="D94" s="70">
        <f t="shared" si="10"/>
        <v>7.1428571428571426E-3</v>
      </c>
      <c r="E94" s="97">
        <v>4.141</v>
      </c>
      <c r="F94" s="98">
        <v>9.8460000000000001</v>
      </c>
      <c r="G94" s="94">
        <f t="shared" si="8"/>
        <v>13.987</v>
      </c>
      <c r="H94" s="95">
        <v>2234</v>
      </c>
      <c r="I94" s="96" t="s">
        <v>49</v>
      </c>
      <c r="J94" s="70">
        <f t="shared" si="9"/>
        <v>0.22339999999999999</v>
      </c>
      <c r="K94" s="95">
        <v>565</v>
      </c>
      <c r="L94" s="96" t="s">
        <v>49</v>
      </c>
      <c r="M94" s="70">
        <f t="shared" si="5"/>
        <v>5.6499999999999995E-2</v>
      </c>
      <c r="N94" s="95">
        <v>443</v>
      </c>
      <c r="O94" s="96" t="s">
        <v>49</v>
      </c>
      <c r="P94" s="70">
        <f t="shared" si="6"/>
        <v>4.4299999999999999E-2</v>
      </c>
    </row>
    <row r="95" spans="2:16">
      <c r="B95" s="95">
        <v>1.8</v>
      </c>
      <c r="C95" s="96" t="s">
        <v>50</v>
      </c>
      <c r="D95" s="70">
        <f t="shared" si="10"/>
        <v>7.5630252100840336E-3</v>
      </c>
      <c r="E95" s="97">
        <v>4.2290000000000001</v>
      </c>
      <c r="F95" s="98">
        <v>9.7439999999999998</v>
      </c>
      <c r="G95" s="94">
        <f t="shared" si="8"/>
        <v>13.972999999999999</v>
      </c>
      <c r="H95" s="95">
        <v>2353</v>
      </c>
      <c r="I95" s="96" t="s">
        <v>49</v>
      </c>
      <c r="J95" s="70">
        <f t="shared" si="9"/>
        <v>0.23530000000000001</v>
      </c>
      <c r="K95" s="95">
        <v>590</v>
      </c>
      <c r="L95" s="96" t="s">
        <v>49</v>
      </c>
      <c r="M95" s="70">
        <f t="shared" si="5"/>
        <v>5.8999999999999997E-2</v>
      </c>
      <c r="N95" s="95">
        <v>462</v>
      </c>
      <c r="O95" s="96" t="s">
        <v>49</v>
      </c>
      <c r="P95" s="70">
        <f t="shared" si="6"/>
        <v>4.6200000000000005E-2</v>
      </c>
    </row>
    <row r="96" spans="2:16">
      <c r="B96" s="95">
        <v>2</v>
      </c>
      <c r="C96" s="96" t="s">
        <v>50</v>
      </c>
      <c r="D96" s="70">
        <f t="shared" si="10"/>
        <v>8.4033613445378148E-3</v>
      </c>
      <c r="E96" s="97">
        <v>4.3940000000000001</v>
      </c>
      <c r="F96" s="98">
        <v>9.5429999999999993</v>
      </c>
      <c r="G96" s="94">
        <f t="shared" si="8"/>
        <v>13.936999999999999</v>
      </c>
      <c r="H96" s="95">
        <v>2593</v>
      </c>
      <c r="I96" s="96" t="s">
        <v>49</v>
      </c>
      <c r="J96" s="70">
        <f t="shared" si="9"/>
        <v>0.25929999999999997</v>
      </c>
      <c r="K96" s="95">
        <v>640</v>
      </c>
      <c r="L96" s="96" t="s">
        <v>49</v>
      </c>
      <c r="M96" s="70">
        <f t="shared" si="5"/>
        <v>6.4000000000000001E-2</v>
      </c>
      <c r="N96" s="95">
        <v>502</v>
      </c>
      <c r="O96" s="96" t="s">
        <v>49</v>
      </c>
      <c r="P96" s="70">
        <f t="shared" si="6"/>
        <v>5.0200000000000002E-2</v>
      </c>
    </row>
    <row r="97" spans="2:16">
      <c r="B97" s="95">
        <v>2.25</v>
      </c>
      <c r="C97" s="96" t="s">
        <v>50</v>
      </c>
      <c r="D97" s="70">
        <f t="shared" si="10"/>
        <v>9.4537815126050414E-3</v>
      </c>
      <c r="E97" s="97">
        <v>4.5910000000000002</v>
      </c>
      <c r="F97" s="98">
        <v>9.2989999999999995</v>
      </c>
      <c r="G97" s="94">
        <f t="shared" si="8"/>
        <v>13.89</v>
      </c>
      <c r="H97" s="95">
        <v>2895</v>
      </c>
      <c r="I97" s="96" t="s">
        <v>49</v>
      </c>
      <c r="J97" s="70">
        <f t="shared" si="9"/>
        <v>0.28949999999999998</v>
      </c>
      <c r="K97" s="95">
        <v>702</v>
      </c>
      <c r="L97" s="96" t="s">
        <v>49</v>
      </c>
      <c r="M97" s="70">
        <f t="shared" si="5"/>
        <v>7.0199999999999999E-2</v>
      </c>
      <c r="N97" s="95">
        <v>551</v>
      </c>
      <c r="O97" s="96" t="s">
        <v>49</v>
      </c>
      <c r="P97" s="70">
        <f t="shared" si="6"/>
        <v>5.5100000000000003E-2</v>
      </c>
    </row>
    <row r="98" spans="2:16">
      <c r="B98" s="95">
        <v>2.5</v>
      </c>
      <c r="C98" s="96" t="s">
        <v>50</v>
      </c>
      <c r="D98" s="70">
        <f t="shared" si="10"/>
        <v>1.050420168067227E-2</v>
      </c>
      <c r="E98" s="97">
        <v>4.7859999999999996</v>
      </c>
      <c r="F98" s="98">
        <v>9.0640000000000001</v>
      </c>
      <c r="G98" s="94">
        <f t="shared" si="8"/>
        <v>13.85</v>
      </c>
      <c r="H98" s="95">
        <v>3199</v>
      </c>
      <c r="I98" s="96" t="s">
        <v>49</v>
      </c>
      <c r="J98" s="70">
        <f t="shared" si="9"/>
        <v>0.31989999999999996</v>
      </c>
      <c r="K98" s="95">
        <v>763</v>
      </c>
      <c r="L98" s="96" t="s">
        <v>49</v>
      </c>
      <c r="M98" s="70">
        <f t="shared" si="5"/>
        <v>7.6300000000000007E-2</v>
      </c>
      <c r="N98" s="95">
        <v>599</v>
      </c>
      <c r="O98" s="96" t="s">
        <v>49</v>
      </c>
      <c r="P98" s="70">
        <f t="shared" si="6"/>
        <v>5.9899999999999995E-2</v>
      </c>
    </row>
    <row r="99" spans="2:16">
      <c r="B99" s="95">
        <v>2.75</v>
      </c>
      <c r="C99" s="96" t="s">
        <v>50</v>
      </c>
      <c r="D99" s="70">
        <f t="shared" si="10"/>
        <v>1.1554621848739496E-2</v>
      </c>
      <c r="E99" s="97">
        <v>4.9809999999999999</v>
      </c>
      <c r="F99" s="98">
        <v>8.8390000000000004</v>
      </c>
      <c r="G99" s="94">
        <f t="shared" si="8"/>
        <v>13.82</v>
      </c>
      <c r="H99" s="95">
        <v>3505</v>
      </c>
      <c r="I99" s="96" t="s">
        <v>49</v>
      </c>
      <c r="J99" s="70">
        <f t="shared" si="9"/>
        <v>0.35049999999999998</v>
      </c>
      <c r="K99" s="95">
        <v>822</v>
      </c>
      <c r="L99" s="96" t="s">
        <v>49</v>
      </c>
      <c r="M99" s="70">
        <f t="shared" si="5"/>
        <v>8.2199999999999995E-2</v>
      </c>
      <c r="N99" s="95">
        <v>647</v>
      </c>
      <c r="O99" s="96" t="s">
        <v>49</v>
      </c>
      <c r="P99" s="70">
        <f t="shared" si="6"/>
        <v>6.4700000000000008E-2</v>
      </c>
    </row>
    <row r="100" spans="2:16">
      <c r="B100" s="95">
        <v>3</v>
      </c>
      <c r="C100" s="96" t="s">
        <v>50</v>
      </c>
      <c r="D100" s="70">
        <f t="shared" si="10"/>
        <v>1.2605042016806723E-2</v>
      </c>
      <c r="E100" s="97">
        <v>5.1790000000000003</v>
      </c>
      <c r="F100" s="98">
        <v>8.625</v>
      </c>
      <c r="G100" s="94">
        <f t="shared" si="8"/>
        <v>13.804</v>
      </c>
      <c r="H100" s="95">
        <v>3812</v>
      </c>
      <c r="I100" s="96" t="s">
        <v>49</v>
      </c>
      <c r="J100" s="70">
        <f t="shared" si="9"/>
        <v>0.38119999999999998</v>
      </c>
      <c r="K100" s="95">
        <v>881</v>
      </c>
      <c r="L100" s="96" t="s">
        <v>49</v>
      </c>
      <c r="M100" s="70">
        <f t="shared" si="5"/>
        <v>8.8099999999999998E-2</v>
      </c>
      <c r="N100" s="95">
        <v>694</v>
      </c>
      <c r="O100" s="96" t="s">
        <v>49</v>
      </c>
      <c r="P100" s="70">
        <f t="shared" si="6"/>
        <v>6.9399999999999989E-2</v>
      </c>
    </row>
    <row r="101" spans="2:16">
      <c r="B101" s="95">
        <v>3.25</v>
      </c>
      <c r="C101" s="96" t="s">
        <v>50</v>
      </c>
      <c r="D101" s="70">
        <f t="shared" si="10"/>
        <v>1.365546218487395E-2</v>
      </c>
      <c r="E101" s="97">
        <v>5.3789999999999996</v>
      </c>
      <c r="F101" s="98">
        <v>8.4220000000000006</v>
      </c>
      <c r="G101" s="94">
        <f t="shared" si="8"/>
        <v>13.801</v>
      </c>
      <c r="H101" s="95">
        <v>4120</v>
      </c>
      <c r="I101" s="96" t="s">
        <v>49</v>
      </c>
      <c r="J101" s="70">
        <f t="shared" si="9"/>
        <v>0.41200000000000003</v>
      </c>
      <c r="K101" s="95">
        <v>939</v>
      </c>
      <c r="L101" s="96" t="s">
        <v>49</v>
      </c>
      <c r="M101" s="70">
        <f t="shared" si="5"/>
        <v>9.3899999999999997E-2</v>
      </c>
      <c r="N101" s="95">
        <v>742</v>
      </c>
      <c r="O101" s="96" t="s">
        <v>49</v>
      </c>
      <c r="P101" s="70">
        <f t="shared" si="6"/>
        <v>7.4200000000000002E-2</v>
      </c>
    </row>
    <row r="102" spans="2:16">
      <c r="B102" s="95">
        <v>3.5</v>
      </c>
      <c r="C102" s="96" t="s">
        <v>50</v>
      </c>
      <c r="D102" s="70">
        <f t="shared" si="10"/>
        <v>1.4705882352941176E-2</v>
      </c>
      <c r="E102" s="97">
        <v>5.5789999999999997</v>
      </c>
      <c r="F102" s="98">
        <v>8.2279999999999998</v>
      </c>
      <c r="G102" s="94">
        <f t="shared" si="8"/>
        <v>13.806999999999999</v>
      </c>
      <c r="H102" s="95">
        <v>4428</v>
      </c>
      <c r="I102" s="96" t="s">
        <v>49</v>
      </c>
      <c r="J102" s="70">
        <f t="shared" si="9"/>
        <v>0.44279999999999997</v>
      </c>
      <c r="K102" s="95">
        <v>995</v>
      </c>
      <c r="L102" s="96" t="s">
        <v>49</v>
      </c>
      <c r="M102" s="70">
        <f t="shared" si="5"/>
        <v>9.9500000000000005E-2</v>
      </c>
      <c r="N102" s="95">
        <v>789</v>
      </c>
      <c r="O102" s="96" t="s">
        <v>49</v>
      </c>
      <c r="P102" s="70">
        <f t="shared" si="6"/>
        <v>7.8899999999999998E-2</v>
      </c>
    </row>
    <row r="103" spans="2:16">
      <c r="B103" s="95">
        <v>3.75</v>
      </c>
      <c r="C103" s="96" t="s">
        <v>50</v>
      </c>
      <c r="D103" s="70">
        <f t="shared" si="10"/>
        <v>1.5756302521008403E-2</v>
      </c>
      <c r="E103" s="97">
        <v>5.7789999999999999</v>
      </c>
      <c r="F103" s="98">
        <v>8.0440000000000005</v>
      </c>
      <c r="G103" s="94">
        <f t="shared" si="8"/>
        <v>13.823</v>
      </c>
      <c r="H103" s="95">
        <v>4738</v>
      </c>
      <c r="I103" s="96" t="s">
        <v>49</v>
      </c>
      <c r="J103" s="70">
        <f t="shared" si="9"/>
        <v>0.47380000000000005</v>
      </c>
      <c r="K103" s="95">
        <v>1050</v>
      </c>
      <c r="L103" s="96" t="s">
        <v>49</v>
      </c>
      <c r="M103" s="70">
        <f t="shared" si="5"/>
        <v>0.10500000000000001</v>
      </c>
      <c r="N103" s="95">
        <v>835</v>
      </c>
      <c r="O103" s="96" t="s">
        <v>49</v>
      </c>
      <c r="P103" s="70">
        <f t="shared" si="6"/>
        <v>8.3499999999999991E-2</v>
      </c>
    </row>
    <row r="104" spans="2:16">
      <c r="B104" s="95">
        <v>4</v>
      </c>
      <c r="C104" s="96" t="s">
        <v>50</v>
      </c>
      <c r="D104" s="70">
        <f t="shared" si="10"/>
        <v>1.680672268907563E-2</v>
      </c>
      <c r="E104" s="97">
        <v>5.9779999999999998</v>
      </c>
      <c r="F104" s="98">
        <v>7.8689999999999998</v>
      </c>
      <c r="G104" s="94">
        <f t="shared" si="8"/>
        <v>13.847</v>
      </c>
      <c r="H104" s="95">
        <v>5047</v>
      </c>
      <c r="I104" s="96" t="s">
        <v>49</v>
      </c>
      <c r="J104" s="70">
        <f t="shared" si="9"/>
        <v>0.50469999999999993</v>
      </c>
      <c r="K104" s="95">
        <v>1104</v>
      </c>
      <c r="L104" s="96" t="s">
        <v>49</v>
      </c>
      <c r="M104" s="70">
        <f t="shared" si="5"/>
        <v>0.11040000000000001</v>
      </c>
      <c r="N104" s="95">
        <v>882</v>
      </c>
      <c r="O104" s="96" t="s">
        <v>49</v>
      </c>
      <c r="P104" s="70">
        <f t="shared" si="6"/>
        <v>8.8200000000000001E-2</v>
      </c>
    </row>
    <row r="105" spans="2:16">
      <c r="B105" s="95">
        <v>4.5</v>
      </c>
      <c r="C105" s="96" t="s">
        <v>50</v>
      </c>
      <c r="D105" s="70">
        <f t="shared" si="10"/>
        <v>1.8907563025210083E-2</v>
      </c>
      <c r="E105" s="97">
        <v>6.3659999999999997</v>
      </c>
      <c r="F105" s="98">
        <v>7.5439999999999996</v>
      </c>
      <c r="G105" s="94">
        <f t="shared" si="8"/>
        <v>13.91</v>
      </c>
      <c r="H105" s="95">
        <v>5665</v>
      </c>
      <c r="I105" s="96" t="s">
        <v>49</v>
      </c>
      <c r="J105" s="70">
        <f t="shared" si="9"/>
        <v>0.5665</v>
      </c>
      <c r="K105" s="95">
        <v>1210</v>
      </c>
      <c r="L105" s="96" t="s">
        <v>49</v>
      </c>
      <c r="M105" s="70">
        <f t="shared" si="5"/>
        <v>0.121</v>
      </c>
      <c r="N105" s="95">
        <v>973</v>
      </c>
      <c r="O105" s="96" t="s">
        <v>49</v>
      </c>
      <c r="P105" s="70">
        <f t="shared" si="6"/>
        <v>9.7299999999999998E-2</v>
      </c>
    </row>
    <row r="106" spans="2:16">
      <c r="B106" s="95">
        <v>5</v>
      </c>
      <c r="C106" s="96" t="s">
        <v>50</v>
      </c>
      <c r="D106" s="70">
        <f t="shared" si="10"/>
        <v>2.100840336134454E-2</v>
      </c>
      <c r="E106" s="97">
        <v>6.7370000000000001</v>
      </c>
      <c r="F106" s="98">
        <v>7.2480000000000002</v>
      </c>
      <c r="G106" s="94">
        <f t="shared" si="8"/>
        <v>13.984999999999999</v>
      </c>
      <c r="H106" s="95">
        <v>6283</v>
      </c>
      <c r="I106" s="96" t="s">
        <v>49</v>
      </c>
      <c r="J106" s="70">
        <f t="shared" si="9"/>
        <v>0.62830000000000008</v>
      </c>
      <c r="K106" s="95">
        <v>1311</v>
      </c>
      <c r="L106" s="96" t="s">
        <v>49</v>
      </c>
      <c r="M106" s="70">
        <f t="shared" si="5"/>
        <v>0.13109999999999999</v>
      </c>
      <c r="N106" s="95">
        <v>1064</v>
      </c>
      <c r="O106" s="96" t="s">
        <v>49</v>
      </c>
      <c r="P106" s="70">
        <f t="shared" si="6"/>
        <v>0.10640000000000001</v>
      </c>
    </row>
    <row r="107" spans="2:16">
      <c r="B107" s="95">
        <v>5.5</v>
      </c>
      <c r="C107" s="96" t="s">
        <v>50</v>
      </c>
      <c r="D107" s="70">
        <f t="shared" si="10"/>
        <v>2.3109243697478993E-2</v>
      </c>
      <c r="E107" s="97">
        <v>7.0860000000000003</v>
      </c>
      <c r="F107" s="98">
        <v>6.9779999999999998</v>
      </c>
      <c r="G107" s="94">
        <f t="shared" si="8"/>
        <v>14.064</v>
      </c>
      <c r="H107" s="95">
        <v>6899</v>
      </c>
      <c r="I107" s="96" t="s">
        <v>49</v>
      </c>
      <c r="J107" s="70">
        <f t="shared" si="9"/>
        <v>0.68989999999999996</v>
      </c>
      <c r="K107" s="95">
        <v>1409</v>
      </c>
      <c r="L107" s="96" t="s">
        <v>49</v>
      </c>
      <c r="M107" s="70">
        <f t="shared" si="5"/>
        <v>0.1409</v>
      </c>
      <c r="N107" s="95">
        <v>1153</v>
      </c>
      <c r="O107" s="96" t="s">
        <v>49</v>
      </c>
      <c r="P107" s="70">
        <f t="shared" si="6"/>
        <v>0.1153</v>
      </c>
    </row>
    <row r="108" spans="2:16">
      <c r="B108" s="95">
        <v>6</v>
      </c>
      <c r="C108" s="96" t="s">
        <v>50</v>
      </c>
      <c r="D108" s="70">
        <f t="shared" si="10"/>
        <v>2.5210084033613446E-2</v>
      </c>
      <c r="E108" s="97">
        <v>7.4109999999999996</v>
      </c>
      <c r="F108" s="98">
        <v>6.7309999999999999</v>
      </c>
      <c r="G108" s="94">
        <f t="shared" si="8"/>
        <v>14.141999999999999</v>
      </c>
      <c r="H108" s="95">
        <v>7513</v>
      </c>
      <c r="I108" s="96" t="s">
        <v>49</v>
      </c>
      <c r="J108" s="70">
        <f t="shared" si="9"/>
        <v>0.75129999999999997</v>
      </c>
      <c r="K108" s="95">
        <v>1502</v>
      </c>
      <c r="L108" s="96" t="s">
        <v>49</v>
      </c>
      <c r="M108" s="70">
        <f t="shared" si="5"/>
        <v>0.1502</v>
      </c>
      <c r="N108" s="95">
        <v>1240</v>
      </c>
      <c r="O108" s="96" t="s">
        <v>49</v>
      </c>
      <c r="P108" s="70">
        <f t="shared" si="6"/>
        <v>0.124</v>
      </c>
    </row>
    <row r="109" spans="2:16">
      <c r="B109" s="95">
        <v>6.5</v>
      </c>
      <c r="C109" s="96" t="s">
        <v>50</v>
      </c>
      <c r="D109" s="70">
        <f t="shared" si="10"/>
        <v>2.7310924369747899E-2</v>
      </c>
      <c r="E109" s="97">
        <v>7.7110000000000003</v>
      </c>
      <c r="F109" s="98">
        <v>6.5030000000000001</v>
      </c>
      <c r="G109" s="94">
        <f t="shared" si="8"/>
        <v>14.214</v>
      </c>
      <c r="H109" s="95">
        <v>8126</v>
      </c>
      <c r="I109" s="96" t="s">
        <v>49</v>
      </c>
      <c r="J109" s="70">
        <f t="shared" si="9"/>
        <v>0.81259999999999999</v>
      </c>
      <c r="K109" s="95">
        <v>1592</v>
      </c>
      <c r="L109" s="96" t="s">
        <v>49</v>
      </c>
      <c r="M109" s="70">
        <f t="shared" si="5"/>
        <v>0.15920000000000001</v>
      </c>
      <c r="N109" s="95">
        <v>1326</v>
      </c>
      <c r="O109" s="96" t="s">
        <v>49</v>
      </c>
      <c r="P109" s="70">
        <f t="shared" si="6"/>
        <v>0.1326</v>
      </c>
    </row>
    <row r="110" spans="2:16">
      <c r="B110" s="95">
        <v>7</v>
      </c>
      <c r="C110" s="96" t="s">
        <v>50</v>
      </c>
      <c r="D110" s="70">
        <f t="shared" si="10"/>
        <v>2.9411764705882353E-2</v>
      </c>
      <c r="E110" s="97">
        <v>7.9850000000000003</v>
      </c>
      <c r="F110" s="98">
        <v>6.2930000000000001</v>
      </c>
      <c r="G110" s="94">
        <f t="shared" si="8"/>
        <v>14.278</v>
      </c>
      <c r="H110" s="95">
        <v>8737</v>
      </c>
      <c r="I110" s="96" t="s">
        <v>49</v>
      </c>
      <c r="J110" s="70">
        <f t="shared" si="9"/>
        <v>0.87370000000000003</v>
      </c>
      <c r="K110" s="95">
        <v>1679</v>
      </c>
      <c r="L110" s="96" t="s">
        <v>49</v>
      </c>
      <c r="M110" s="70">
        <f t="shared" si="5"/>
        <v>0.16789999999999999</v>
      </c>
      <c r="N110" s="95">
        <v>1410</v>
      </c>
      <c r="O110" s="96" t="s">
        <v>49</v>
      </c>
      <c r="P110" s="70">
        <f t="shared" si="6"/>
        <v>0.14099999999999999</v>
      </c>
    </row>
    <row r="111" spans="2:16">
      <c r="B111" s="95">
        <v>8</v>
      </c>
      <c r="C111" s="96" t="s">
        <v>50</v>
      </c>
      <c r="D111" s="70">
        <f t="shared" si="10"/>
        <v>3.3613445378151259E-2</v>
      </c>
      <c r="E111" s="97">
        <v>8.4619999999999997</v>
      </c>
      <c r="F111" s="98">
        <v>5.9169999999999998</v>
      </c>
      <c r="G111" s="94">
        <f t="shared" si="8"/>
        <v>14.379</v>
      </c>
      <c r="H111" s="95">
        <v>9957</v>
      </c>
      <c r="I111" s="96" t="s">
        <v>49</v>
      </c>
      <c r="J111" s="70">
        <f t="shared" si="9"/>
        <v>0.99570000000000003</v>
      </c>
      <c r="K111" s="95">
        <v>1849</v>
      </c>
      <c r="L111" s="96" t="s">
        <v>49</v>
      </c>
      <c r="M111" s="70">
        <f t="shared" si="5"/>
        <v>0.18490000000000001</v>
      </c>
      <c r="N111" s="95">
        <v>1576</v>
      </c>
      <c r="O111" s="96" t="s">
        <v>49</v>
      </c>
      <c r="P111" s="70">
        <f t="shared" si="6"/>
        <v>0.15760000000000002</v>
      </c>
    </row>
    <row r="112" spans="2:16">
      <c r="B112" s="95">
        <v>9</v>
      </c>
      <c r="C112" s="96" t="s">
        <v>50</v>
      </c>
      <c r="D112" s="70">
        <f t="shared" si="10"/>
        <v>3.7815126050420166E-2</v>
      </c>
      <c r="E112" s="97">
        <v>8.8520000000000003</v>
      </c>
      <c r="F112" s="98">
        <v>5.5910000000000002</v>
      </c>
      <c r="G112" s="94">
        <f t="shared" si="8"/>
        <v>14.443000000000001</v>
      </c>
      <c r="H112" s="95">
        <v>1.1200000000000001</v>
      </c>
      <c r="I112" s="102" t="s">
        <v>51</v>
      </c>
      <c r="J112" s="71">
        <f t="shared" ref="J112:J175" si="11">H112</f>
        <v>1.1200000000000001</v>
      </c>
      <c r="K112" s="95">
        <v>2008</v>
      </c>
      <c r="L112" s="96" t="s">
        <v>49</v>
      </c>
      <c r="M112" s="70">
        <f t="shared" si="5"/>
        <v>0.20080000000000001</v>
      </c>
      <c r="N112" s="95">
        <v>1736</v>
      </c>
      <c r="O112" s="96" t="s">
        <v>49</v>
      </c>
      <c r="P112" s="70">
        <f t="shared" si="6"/>
        <v>0.1736</v>
      </c>
    </row>
    <row r="113" spans="1:16">
      <c r="B113" s="95">
        <v>10</v>
      </c>
      <c r="C113" s="96" t="s">
        <v>50</v>
      </c>
      <c r="D113" s="70">
        <f t="shared" si="10"/>
        <v>4.2016806722689079E-2</v>
      </c>
      <c r="E113" s="97">
        <v>9.1690000000000005</v>
      </c>
      <c r="F113" s="98">
        <v>5.3040000000000003</v>
      </c>
      <c r="G113" s="94">
        <f t="shared" si="8"/>
        <v>14.473000000000001</v>
      </c>
      <c r="H113" s="95">
        <v>1.24</v>
      </c>
      <c r="I113" s="96" t="s">
        <v>51</v>
      </c>
      <c r="J113" s="71">
        <f t="shared" si="11"/>
        <v>1.24</v>
      </c>
      <c r="K113" s="95">
        <v>2160</v>
      </c>
      <c r="L113" s="96" t="s">
        <v>49</v>
      </c>
      <c r="M113" s="70">
        <f t="shared" si="5"/>
        <v>0.21600000000000003</v>
      </c>
      <c r="N113" s="95">
        <v>1892</v>
      </c>
      <c r="O113" s="96" t="s">
        <v>49</v>
      </c>
      <c r="P113" s="70">
        <f t="shared" si="6"/>
        <v>0.18919999999999998</v>
      </c>
    </row>
    <row r="114" spans="1:16">
      <c r="B114" s="95">
        <v>11</v>
      </c>
      <c r="C114" s="96" t="s">
        <v>50</v>
      </c>
      <c r="D114" s="70">
        <f t="shared" si="10"/>
        <v>4.6218487394957986E-2</v>
      </c>
      <c r="E114" s="97">
        <v>9.4260000000000002</v>
      </c>
      <c r="F114" s="98">
        <v>5.05</v>
      </c>
      <c r="G114" s="94">
        <f t="shared" si="8"/>
        <v>14.475999999999999</v>
      </c>
      <c r="H114" s="95">
        <v>1.36</v>
      </c>
      <c r="I114" s="96" t="s">
        <v>51</v>
      </c>
      <c r="J114" s="71">
        <f t="shared" si="11"/>
        <v>1.36</v>
      </c>
      <c r="K114" s="95">
        <v>2305</v>
      </c>
      <c r="L114" s="96" t="s">
        <v>49</v>
      </c>
      <c r="M114" s="70">
        <f t="shared" si="5"/>
        <v>0.23050000000000001</v>
      </c>
      <c r="N114" s="95">
        <v>2045</v>
      </c>
      <c r="O114" s="96" t="s">
        <v>49</v>
      </c>
      <c r="P114" s="70">
        <f t="shared" si="6"/>
        <v>0.20449999999999999</v>
      </c>
    </row>
    <row r="115" spans="1:16">
      <c r="B115" s="95">
        <v>12</v>
      </c>
      <c r="C115" s="96" t="s">
        <v>50</v>
      </c>
      <c r="D115" s="70">
        <f t="shared" si="10"/>
        <v>5.0420168067226892E-2</v>
      </c>
      <c r="E115" s="97">
        <v>9.6359999999999992</v>
      </c>
      <c r="F115" s="98">
        <v>4.8230000000000004</v>
      </c>
      <c r="G115" s="94">
        <f t="shared" si="8"/>
        <v>14.459</v>
      </c>
      <c r="H115" s="95">
        <v>1.48</v>
      </c>
      <c r="I115" s="96" t="s">
        <v>51</v>
      </c>
      <c r="J115" s="71">
        <f t="shared" si="11"/>
        <v>1.48</v>
      </c>
      <c r="K115" s="95">
        <v>2445</v>
      </c>
      <c r="L115" s="96" t="s">
        <v>49</v>
      </c>
      <c r="M115" s="70">
        <f t="shared" si="5"/>
        <v>0.2445</v>
      </c>
      <c r="N115" s="95">
        <v>2194</v>
      </c>
      <c r="O115" s="96" t="s">
        <v>49</v>
      </c>
      <c r="P115" s="70">
        <f t="shared" si="6"/>
        <v>0.21939999999999998</v>
      </c>
    </row>
    <row r="116" spans="1:16">
      <c r="B116" s="95">
        <v>13</v>
      </c>
      <c r="C116" s="96" t="s">
        <v>50</v>
      </c>
      <c r="D116" s="70">
        <f t="shared" si="10"/>
        <v>5.4621848739495799E-2</v>
      </c>
      <c r="E116" s="97">
        <v>9.81</v>
      </c>
      <c r="F116" s="98">
        <v>4.6180000000000003</v>
      </c>
      <c r="G116" s="94">
        <f t="shared" si="8"/>
        <v>14.428000000000001</v>
      </c>
      <c r="H116" s="95">
        <v>1.61</v>
      </c>
      <c r="I116" s="96" t="s">
        <v>51</v>
      </c>
      <c r="J116" s="71">
        <f t="shared" si="11"/>
        <v>1.61</v>
      </c>
      <c r="K116" s="95">
        <v>2581</v>
      </c>
      <c r="L116" s="96" t="s">
        <v>49</v>
      </c>
      <c r="M116" s="70">
        <f t="shared" si="5"/>
        <v>0.2581</v>
      </c>
      <c r="N116" s="95">
        <v>2341</v>
      </c>
      <c r="O116" s="96" t="s">
        <v>49</v>
      </c>
      <c r="P116" s="70">
        <f t="shared" si="6"/>
        <v>0.23410000000000003</v>
      </c>
    </row>
    <row r="117" spans="1:16">
      <c r="B117" s="95">
        <v>14</v>
      </c>
      <c r="C117" s="96" t="s">
        <v>50</v>
      </c>
      <c r="D117" s="70">
        <f t="shared" si="10"/>
        <v>5.8823529411764705E-2</v>
      </c>
      <c r="E117" s="97">
        <v>9.9580000000000002</v>
      </c>
      <c r="F117" s="98">
        <v>4.4329999999999998</v>
      </c>
      <c r="G117" s="94">
        <f t="shared" si="8"/>
        <v>14.391</v>
      </c>
      <c r="H117" s="95">
        <v>1.73</v>
      </c>
      <c r="I117" s="96" t="s">
        <v>51</v>
      </c>
      <c r="J117" s="71">
        <f t="shared" si="11"/>
        <v>1.73</v>
      </c>
      <c r="K117" s="95">
        <v>2712</v>
      </c>
      <c r="L117" s="96" t="s">
        <v>49</v>
      </c>
      <c r="M117" s="70">
        <f t="shared" si="5"/>
        <v>0.2712</v>
      </c>
      <c r="N117" s="95">
        <v>2485</v>
      </c>
      <c r="O117" s="96" t="s">
        <v>49</v>
      </c>
      <c r="P117" s="70">
        <f t="shared" si="6"/>
        <v>0.2485</v>
      </c>
    </row>
    <row r="118" spans="1:16">
      <c r="B118" s="95">
        <v>15</v>
      </c>
      <c r="C118" s="96" t="s">
        <v>50</v>
      </c>
      <c r="D118" s="70">
        <f t="shared" si="10"/>
        <v>6.3025210084033612E-2</v>
      </c>
      <c r="E118" s="97">
        <v>10.09</v>
      </c>
      <c r="F118" s="98">
        <v>4.2649999999999997</v>
      </c>
      <c r="G118" s="94">
        <f t="shared" si="8"/>
        <v>14.355</v>
      </c>
      <c r="H118" s="95">
        <v>1.85</v>
      </c>
      <c r="I118" s="96" t="s">
        <v>51</v>
      </c>
      <c r="J118" s="71">
        <f t="shared" si="11"/>
        <v>1.85</v>
      </c>
      <c r="K118" s="95">
        <v>2840</v>
      </c>
      <c r="L118" s="96" t="s">
        <v>49</v>
      </c>
      <c r="M118" s="70">
        <f t="shared" si="5"/>
        <v>0.28399999999999997</v>
      </c>
      <c r="N118" s="95">
        <v>2628</v>
      </c>
      <c r="O118" s="96" t="s">
        <v>49</v>
      </c>
      <c r="P118" s="70">
        <f t="shared" si="6"/>
        <v>0.26280000000000003</v>
      </c>
    </row>
    <row r="119" spans="1:16">
      <c r="B119" s="95">
        <v>16</v>
      </c>
      <c r="C119" s="96" t="s">
        <v>50</v>
      </c>
      <c r="D119" s="70">
        <f t="shared" si="10"/>
        <v>6.7226890756302518E-2</v>
      </c>
      <c r="E119" s="97">
        <v>10.199999999999999</v>
      </c>
      <c r="F119" s="98">
        <v>4.1109999999999998</v>
      </c>
      <c r="G119" s="94">
        <f t="shared" si="8"/>
        <v>14.311</v>
      </c>
      <c r="H119" s="95">
        <v>1.98</v>
      </c>
      <c r="I119" s="96" t="s">
        <v>51</v>
      </c>
      <c r="J119" s="71">
        <f t="shared" si="11"/>
        <v>1.98</v>
      </c>
      <c r="K119" s="95">
        <v>2964</v>
      </c>
      <c r="L119" s="96" t="s">
        <v>49</v>
      </c>
      <c r="M119" s="70">
        <f t="shared" si="5"/>
        <v>0.2964</v>
      </c>
      <c r="N119" s="95">
        <v>2768</v>
      </c>
      <c r="O119" s="96" t="s">
        <v>49</v>
      </c>
      <c r="P119" s="70">
        <f t="shared" si="6"/>
        <v>0.27679999999999999</v>
      </c>
    </row>
    <row r="120" spans="1:16">
      <c r="B120" s="95">
        <v>17</v>
      </c>
      <c r="C120" s="96" t="s">
        <v>50</v>
      </c>
      <c r="D120" s="70">
        <f t="shared" si="10"/>
        <v>7.1428571428571425E-2</v>
      </c>
      <c r="E120" s="97">
        <v>10.31</v>
      </c>
      <c r="F120" s="98">
        <v>3.9689999999999999</v>
      </c>
      <c r="G120" s="94">
        <f t="shared" si="8"/>
        <v>14.279</v>
      </c>
      <c r="H120" s="95">
        <v>2.1</v>
      </c>
      <c r="I120" s="96" t="s">
        <v>51</v>
      </c>
      <c r="J120" s="71">
        <f t="shared" si="11"/>
        <v>2.1</v>
      </c>
      <c r="K120" s="95">
        <v>3086</v>
      </c>
      <c r="L120" s="96" t="s">
        <v>49</v>
      </c>
      <c r="M120" s="70">
        <f t="shared" si="5"/>
        <v>0.30859999999999999</v>
      </c>
      <c r="N120" s="95">
        <v>2906</v>
      </c>
      <c r="O120" s="96" t="s">
        <v>49</v>
      </c>
      <c r="P120" s="70">
        <f t="shared" si="6"/>
        <v>0.29060000000000002</v>
      </c>
    </row>
    <row r="121" spans="1:16">
      <c r="B121" s="95">
        <v>18</v>
      </c>
      <c r="C121" s="96" t="s">
        <v>50</v>
      </c>
      <c r="D121" s="70">
        <f t="shared" si="10"/>
        <v>7.5630252100840331E-2</v>
      </c>
      <c r="E121" s="97">
        <v>10.42</v>
      </c>
      <c r="F121" s="98">
        <v>3.8380000000000001</v>
      </c>
      <c r="G121" s="94">
        <f t="shared" si="8"/>
        <v>14.257999999999999</v>
      </c>
      <c r="H121" s="95">
        <v>2.23</v>
      </c>
      <c r="I121" s="96" t="s">
        <v>51</v>
      </c>
      <c r="J121" s="71">
        <f t="shared" si="11"/>
        <v>2.23</v>
      </c>
      <c r="K121" s="95">
        <v>3205</v>
      </c>
      <c r="L121" s="96" t="s">
        <v>49</v>
      </c>
      <c r="M121" s="70">
        <f t="shared" si="5"/>
        <v>0.32050000000000001</v>
      </c>
      <c r="N121" s="95">
        <v>3043</v>
      </c>
      <c r="O121" s="96" t="s">
        <v>49</v>
      </c>
      <c r="P121" s="70">
        <f t="shared" si="6"/>
        <v>0.30430000000000001</v>
      </c>
    </row>
    <row r="122" spans="1:16">
      <c r="B122" s="95">
        <v>20</v>
      </c>
      <c r="C122" s="96" t="s">
        <v>50</v>
      </c>
      <c r="D122" s="70">
        <f t="shared" si="10"/>
        <v>8.4033613445378158E-2</v>
      </c>
      <c r="E122" s="97">
        <v>10.64</v>
      </c>
      <c r="F122" s="98">
        <v>3.605</v>
      </c>
      <c r="G122" s="94">
        <f t="shared" si="8"/>
        <v>14.245000000000001</v>
      </c>
      <c r="H122" s="95">
        <v>2.48</v>
      </c>
      <c r="I122" s="96" t="s">
        <v>51</v>
      </c>
      <c r="J122" s="71">
        <f t="shared" si="11"/>
        <v>2.48</v>
      </c>
      <c r="K122" s="95">
        <v>3443</v>
      </c>
      <c r="L122" s="96" t="s">
        <v>49</v>
      </c>
      <c r="M122" s="70">
        <f t="shared" si="5"/>
        <v>0.34429999999999999</v>
      </c>
      <c r="N122" s="95">
        <v>3311</v>
      </c>
      <c r="O122" s="96" t="s">
        <v>49</v>
      </c>
      <c r="P122" s="70">
        <f t="shared" si="6"/>
        <v>0.33110000000000001</v>
      </c>
    </row>
    <row r="123" spans="1:16">
      <c r="B123" s="95">
        <v>22.5</v>
      </c>
      <c r="C123" s="96" t="s">
        <v>50</v>
      </c>
      <c r="D123" s="70">
        <f t="shared" si="10"/>
        <v>9.4537815126050417E-2</v>
      </c>
      <c r="E123" s="97">
        <v>10.95</v>
      </c>
      <c r="F123" s="98">
        <v>3.355</v>
      </c>
      <c r="G123" s="94">
        <f t="shared" si="8"/>
        <v>14.305</v>
      </c>
      <c r="H123" s="95">
        <v>2.79</v>
      </c>
      <c r="I123" s="96" t="s">
        <v>51</v>
      </c>
      <c r="J123" s="71">
        <f t="shared" si="11"/>
        <v>2.79</v>
      </c>
      <c r="K123" s="95">
        <v>3728</v>
      </c>
      <c r="L123" s="96" t="s">
        <v>49</v>
      </c>
      <c r="M123" s="70">
        <f t="shared" si="5"/>
        <v>0.37280000000000002</v>
      </c>
      <c r="N123" s="95">
        <v>3638</v>
      </c>
      <c r="O123" s="96" t="s">
        <v>49</v>
      </c>
      <c r="P123" s="70">
        <f t="shared" si="6"/>
        <v>0.36380000000000001</v>
      </c>
    </row>
    <row r="124" spans="1:16">
      <c r="B124" s="95">
        <v>25</v>
      </c>
      <c r="C124" s="96" t="s">
        <v>50</v>
      </c>
      <c r="D124" s="70">
        <f t="shared" si="10"/>
        <v>0.10504201680672269</v>
      </c>
      <c r="E124" s="97">
        <v>11.31</v>
      </c>
      <c r="F124" s="98">
        <v>3.1419999999999999</v>
      </c>
      <c r="G124" s="94">
        <f t="shared" si="8"/>
        <v>14.452</v>
      </c>
      <c r="H124" s="95">
        <v>3.11</v>
      </c>
      <c r="I124" s="96" t="s">
        <v>51</v>
      </c>
      <c r="J124" s="71">
        <f t="shared" si="11"/>
        <v>3.11</v>
      </c>
      <c r="K124" s="95">
        <v>3995</v>
      </c>
      <c r="L124" s="96" t="s">
        <v>49</v>
      </c>
      <c r="M124" s="70">
        <f t="shared" si="5"/>
        <v>0.39950000000000002</v>
      </c>
      <c r="N124" s="95">
        <v>3954</v>
      </c>
      <c r="O124" s="96" t="s">
        <v>49</v>
      </c>
      <c r="P124" s="70">
        <f t="shared" si="6"/>
        <v>0.39540000000000003</v>
      </c>
    </row>
    <row r="125" spans="1:16">
      <c r="B125" s="72">
        <v>27.5</v>
      </c>
      <c r="C125" s="74" t="s">
        <v>50</v>
      </c>
      <c r="D125" s="70">
        <f t="shared" si="10"/>
        <v>0.11554621848739496</v>
      </c>
      <c r="E125" s="97">
        <v>11.73</v>
      </c>
      <c r="F125" s="98">
        <v>2.9580000000000002</v>
      </c>
      <c r="G125" s="94">
        <f t="shared" si="8"/>
        <v>14.688000000000001</v>
      </c>
      <c r="H125" s="95">
        <v>3.42</v>
      </c>
      <c r="I125" s="96" t="s">
        <v>51</v>
      </c>
      <c r="J125" s="71">
        <f t="shared" si="11"/>
        <v>3.42</v>
      </c>
      <c r="K125" s="95">
        <v>4244</v>
      </c>
      <c r="L125" s="96" t="s">
        <v>49</v>
      </c>
      <c r="M125" s="70">
        <f t="shared" si="5"/>
        <v>0.4244</v>
      </c>
      <c r="N125" s="95">
        <v>4259</v>
      </c>
      <c r="O125" s="96" t="s">
        <v>49</v>
      </c>
      <c r="P125" s="70">
        <f t="shared" si="6"/>
        <v>0.42590000000000006</v>
      </c>
    </row>
    <row r="126" spans="1:16">
      <c r="B126" s="72">
        <v>30</v>
      </c>
      <c r="C126" s="74" t="s">
        <v>50</v>
      </c>
      <c r="D126" s="70">
        <f t="shared" si="10"/>
        <v>0.12605042016806722</v>
      </c>
      <c r="E126" s="97">
        <v>12.21</v>
      </c>
      <c r="F126" s="98">
        <v>2.7970000000000002</v>
      </c>
      <c r="G126" s="94">
        <f t="shared" si="8"/>
        <v>15.007000000000001</v>
      </c>
      <c r="H126" s="72">
        <v>3.72</v>
      </c>
      <c r="I126" s="74" t="s">
        <v>51</v>
      </c>
      <c r="J126" s="71">
        <f t="shared" si="11"/>
        <v>3.72</v>
      </c>
      <c r="K126" s="72">
        <v>4474</v>
      </c>
      <c r="L126" s="74" t="s">
        <v>49</v>
      </c>
      <c r="M126" s="70">
        <f t="shared" si="5"/>
        <v>0.44740000000000002</v>
      </c>
      <c r="N126" s="72">
        <v>4552</v>
      </c>
      <c r="O126" s="74" t="s">
        <v>49</v>
      </c>
      <c r="P126" s="70">
        <f t="shared" si="6"/>
        <v>0.45519999999999994</v>
      </c>
    </row>
    <row r="127" spans="1:16">
      <c r="B127" s="72">
        <v>32.5</v>
      </c>
      <c r="C127" s="74" t="s">
        <v>50</v>
      </c>
      <c r="D127" s="70">
        <f t="shared" si="10"/>
        <v>0.13655462184873948</v>
      </c>
      <c r="E127" s="97">
        <v>12.75</v>
      </c>
      <c r="F127" s="98">
        <v>2.6549999999999998</v>
      </c>
      <c r="G127" s="94">
        <f t="shared" si="8"/>
        <v>15.404999999999999</v>
      </c>
      <c r="H127" s="72">
        <v>4.0199999999999996</v>
      </c>
      <c r="I127" s="74" t="s">
        <v>51</v>
      </c>
      <c r="J127" s="71">
        <f t="shared" si="11"/>
        <v>4.0199999999999996</v>
      </c>
      <c r="K127" s="72">
        <v>4687</v>
      </c>
      <c r="L127" s="74" t="s">
        <v>49</v>
      </c>
      <c r="M127" s="70">
        <f t="shared" si="5"/>
        <v>0.46870000000000001</v>
      </c>
      <c r="N127" s="72">
        <v>4831</v>
      </c>
      <c r="O127" s="74" t="s">
        <v>49</v>
      </c>
      <c r="P127" s="70">
        <f t="shared" si="6"/>
        <v>0.48310000000000003</v>
      </c>
    </row>
    <row r="128" spans="1:16">
      <c r="A128" s="99"/>
      <c r="B128" s="95">
        <v>35</v>
      </c>
      <c r="C128" s="96" t="s">
        <v>50</v>
      </c>
      <c r="D128" s="70">
        <f t="shared" si="10"/>
        <v>0.14705882352941177</v>
      </c>
      <c r="E128" s="97">
        <v>13.33</v>
      </c>
      <c r="F128" s="98">
        <v>2.5289999999999999</v>
      </c>
      <c r="G128" s="94">
        <f t="shared" si="8"/>
        <v>15.859</v>
      </c>
      <c r="H128" s="95">
        <v>4.3099999999999996</v>
      </c>
      <c r="I128" s="96" t="s">
        <v>51</v>
      </c>
      <c r="J128" s="71">
        <f t="shared" si="11"/>
        <v>4.3099999999999996</v>
      </c>
      <c r="K128" s="72">
        <v>4883</v>
      </c>
      <c r="L128" s="74" t="s">
        <v>49</v>
      </c>
      <c r="M128" s="70">
        <f t="shared" si="5"/>
        <v>0.48830000000000001</v>
      </c>
      <c r="N128" s="72">
        <v>5097</v>
      </c>
      <c r="O128" s="74" t="s">
        <v>49</v>
      </c>
      <c r="P128" s="70">
        <f t="shared" si="6"/>
        <v>0.50970000000000004</v>
      </c>
    </row>
    <row r="129" spans="1:16">
      <c r="A129" s="99"/>
      <c r="B129" s="95">
        <v>37.5</v>
      </c>
      <c r="C129" s="96" t="s">
        <v>50</v>
      </c>
      <c r="D129" s="70">
        <f t="shared" si="10"/>
        <v>0.15756302521008403</v>
      </c>
      <c r="E129" s="97">
        <v>13.96</v>
      </c>
      <c r="F129" s="98">
        <v>2.415</v>
      </c>
      <c r="G129" s="94">
        <f t="shared" si="8"/>
        <v>16.375</v>
      </c>
      <c r="H129" s="95">
        <v>4.59</v>
      </c>
      <c r="I129" s="96" t="s">
        <v>51</v>
      </c>
      <c r="J129" s="71">
        <f t="shared" si="11"/>
        <v>4.59</v>
      </c>
      <c r="K129" s="72">
        <v>5063</v>
      </c>
      <c r="L129" s="74" t="s">
        <v>49</v>
      </c>
      <c r="M129" s="70">
        <f t="shared" si="5"/>
        <v>0.50629999999999997</v>
      </c>
      <c r="N129" s="72">
        <v>5350</v>
      </c>
      <c r="O129" s="74" t="s">
        <v>49</v>
      </c>
      <c r="P129" s="70">
        <f t="shared" si="6"/>
        <v>0.53499999999999992</v>
      </c>
    </row>
    <row r="130" spans="1:16">
      <c r="A130" s="99"/>
      <c r="B130" s="95">
        <v>40</v>
      </c>
      <c r="C130" s="96" t="s">
        <v>50</v>
      </c>
      <c r="D130" s="70">
        <f t="shared" si="10"/>
        <v>0.16806722689075632</v>
      </c>
      <c r="E130" s="97">
        <v>14.63</v>
      </c>
      <c r="F130" s="98">
        <v>2.3130000000000002</v>
      </c>
      <c r="G130" s="94">
        <f t="shared" si="8"/>
        <v>16.943000000000001</v>
      </c>
      <c r="H130" s="95">
        <v>4.8600000000000003</v>
      </c>
      <c r="I130" s="96" t="s">
        <v>51</v>
      </c>
      <c r="J130" s="71">
        <f t="shared" si="11"/>
        <v>4.8600000000000003</v>
      </c>
      <c r="K130" s="72">
        <v>5227</v>
      </c>
      <c r="L130" s="74" t="s">
        <v>49</v>
      </c>
      <c r="M130" s="70">
        <f t="shared" si="5"/>
        <v>0.52270000000000005</v>
      </c>
      <c r="N130" s="72">
        <v>5589</v>
      </c>
      <c r="O130" s="74" t="s">
        <v>49</v>
      </c>
      <c r="P130" s="70">
        <f t="shared" si="6"/>
        <v>0.55890000000000006</v>
      </c>
    </row>
    <row r="131" spans="1:16">
      <c r="A131" s="99"/>
      <c r="B131" s="95">
        <v>45</v>
      </c>
      <c r="C131" s="96" t="s">
        <v>50</v>
      </c>
      <c r="D131" s="70">
        <f t="shared" si="10"/>
        <v>0.18907563025210083</v>
      </c>
      <c r="E131" s="97">
        <v>16.059999999999999</v>
      </c>
      <c r="F131" s="98">
        <v>2.1349999999999998</v>
      </c>
      <c r="G131" s="94">
        <f t="shared" si="8"/>
        <v>18.195</v>
      </c>
      <c r="H131" s="95">
        <v>5.38</v>
      </c>
      <c r="I131" s="96" t="s">
        <v>51</v>
      </c>
      <c r="J131" s="71">
        <f t="shared" si="11"/>
        <v>5.38</v>
      </c>
      <c r="K131" s="72">
        <v>5539</v>
      </c>
      <c r="L131" s="74" t="s">
        <v>49</v>
      </c>
      <c r="M131" s="70">
        <f t="shared" si="5"/>
        <v>0.55389999999999995</v>
      </c>
      <c r="N131" s="72">
        <v>6027</v>
      </c>
      <c r="O131" s="74" t="s">
        <v>49</v>
      </c>
      <c r="P131" s="70">
        <f t="shared" si="6"/>
        <v>0.60270000000000001</v>
      </c>
    </row>
    <row r="132" spans="1:16">
      <c r="A132" s="99"/>
      <c r="B132" s="95">
        <v>50</v>
      </c>
      <c r="C132" s="96" t="s">
        <v>50</v>
      </c>
      <c r="D132" s="70">
        <f t="shared" si="10"/>
        <v>0.21008403361344538</v>
      </c>
      <c r="E132" s="97">
        <v>17.559999999999999</v>
      </c>
      <c r="F132" s="98">
        <v>1.9850000000000001</v>
      </c>
      <c r="G132" s="94">
        <f t="shared" si="8"/>
        <v>19.544999999999998</v>
      </c>
      <c r="H132" s="95">
        <v>5.87</v>
      </c>
      <c r="I132" s="96" t="s">
        <v>51</v>
      </c>
      <c r="J132" s="71">
        <f t="shared" si="11"/>
        <v>5.87</v>
      </c>
      <c r="K132" s="72">
        <v>5800</v>
      </c>
      <c r="L132" s="74" t="s">
        <v>49</v>
      </c>
      <c r="M132" s="70">
        <f t="shared" si="5"/>
        <v>0.57999999999999996</v>
      </c>
      <c r="N132" s="72">
        <v>6416</v>
      </c>
      <c r="O132" s="74" t="s">
        <v>49</v>
      </c>
      <c r="P132" s="70">
        <f t="shared" si="6"/>
        <v>0.64160000000000006</v>
      </c>
    </row>
    <row r="133" spans="1:16">
      <c r="A133" s="99"/>
      <c r="B133" s="95">
        <v>55</v>
      </c>
      <c r="C133" s="96" t="s">
        <v>50</v>
      </c>
      <c r="D133" s="70">
        <f t="shared" si="10"/>
        <v>0.23109243697478993</v>
      </c>
      <c r="E133" s="97">
        <v>19.100000000000001</v>
      </c>
      <c r="F133" s="98">
        <v>1.8580000000000001</v>
      </c>
      <c r="G133" s="94">
        <f t="shared" si="8"/>
        <v>20.958000000000002</v>
      </c>
      <c r="H133" s="95">
        <v>6.32</v>
      </c>
      <c r="I133" s="96" t="s">
        <v>51</v>
      </c>
      <c r="J133" s="71">
        <f t="shared" si="11"/>
        <v>6.32</v>
      </c>
      <c r="K133" s="72">
        <v>6021</v>
      </c>
      <c r="L133" s="74" t="s">
        <v>49</v>
      </c>
      <c r="M133" s="70">
        <f t="shared" si="5"/>
        <v>0.60209999999999997</v>
      </c>
      <c r="N133" s="72">
        <v>6762</v>
      </c>
      <c r="O133" s="74" t="s">
        <v>49</v>
      </c>
      <c r="P133" s="70">
        <f t="shared" si="6"/>
        <v>0.67619999999999991</v>
      </c>
    </row>
    <row r="134" spans="1:16">
      <c r="A134" s="99"/>
      <c r="B134" s="95">
        <v>60</v>
      </c>
      <c r="C134" s="96" t="s">
        <v>50</v>
      </c>
      <c r="D134" s="70">
        <f t="shared" si="10"/>
        <v>0.25210084033613445</v>
      </c>
      <c r="E134" s="97">
        <v>20.65</v>
      </c>
      <c r="F134" s="98">
        <v>1.7470000000000001</v>
      </c>
      <c r="G134" s="94">
        <f t="shared" si="8"/>
        <v>22.396999999999998</v>
      </c>
      <c r="H134" s="95">
        <v>6.74</v>
      </c>
      <c r="I134" s="96" t="s">
        <v>51</v>
      </c>
      <c r="J134" s="71">
        <f t="shared" si="11"/>
        <v>6.74</v>
      </c>
      <c r="K134" s="72">
        <v>6209</v>
      </c>
      <c r="L134" s="74" t="s">
        <v>49</v>
      </c>
      <c r="M134" s="70">
        <f t="shared" si="5"/>
        <v>0.62090000000000001</v>
      </c>
      <c r="N134" s="72">
        <v>7070</v>
      </c>
      <c r="O134" s="74" t="s">
        <v>49</v>
      </c>
      <c r="P134" s="70">
        <f t="shared" si="6"/>
        <v>0.70700000000000007</v>
      </c>
    </row>
    <row r="135" spans="1:16">
      <c r="A135" s="99"/>
      <c r="B135" s="95">
        <v>65</v>
      </c>
      <c r="C135" s="96" t="s">
        <v>50</v>
      </c>
      <c r="D135" s="70">
        <f t="shared" si="10"/>
        <v>0.27310924369747897</v>
      </c>
      <c r="E135" s="97">
        <v>22.2</v>
      </c>
      <c r="F135" s="98">
        <v>1.651</v>
      </c>
      <c r="G135" s="94">
        <f t="shared" si="8"/>
        <v>23.850999999999999</v>
      </c>
      <c r="H135" s="95">
        <v>7.14</v>
      </c>
      <c r="I135" s="96" t="s">
        <v>51</v>
      </c>
      <c r="J135" s="71">
        <f t="shared" si="11"/>
        <v>7.14</v>
      </c>
      <c r="K135" s="72">
        <v>6370</v>
      </c>
      <c r="L135" s="74" t="s">
        <v>49</v>
      </c>
      <c r="M135" s="70">
        <f t="shared" si="5"/>
        <v>0.63700000000000001</v>
      </c>
      <c r="N135" s="72">
        <v>7344</v>
      </c>
      <c r="O135" s="74" t="s">
        <v>49</v>
      </c>
      <c r="P135" s="70">
        <f t="shared" si="6"/>
        <v>0.73440000000000005</v>
      </c>
    </row>
    <row r="136" spans="1:16">
      <c r="A136" s="99"/>
      <c r="B136" s="95">
        <v>70</v>
      </c>
      <c r="C136" s="96" t="s">
        <v>50</v>
      </c>
      <c r="D136" s="70">
        <f t="shared" si="10"/>
        <v>0.29411764705882354</v>
      </c>
      <c r="E136" s="97">
        <v>23.73</v>
      </c>
      <c r="F136" s="98">
        <v>1.5649999999999999</v>
      </c>
      <c r="G136" s="94">
        <f t="shared" si="8"/>
        <v>25.295000000000002</v>
      </c>
      <c r="H136" s="95">
        <v>7.51</v>
      </c>
      <c r="I136" s="96" t="s">
        <v>51</v>
      </c>
      <c r="J136" s="71">
        <f t="shared" si="11"/>
        <v>7.51</v>
      </c>
      <c r="K136" s="72">
        <v>6510</v>
      </c>
      <c r="L136" s="74" t="s">
        <v>49</v>
      </c>
      <c r="M136" s="70">
        <f t="shared" si="5"/>
        <v>0.65100000000000002</v>
      </c>
      <c r="N136" s="72">
        <v>7591</v>
      </c>
      <c r="O136" s="74" t="s">
        <v>49</v>
      </c>
      <c r="P136" s="70">
        <f t="shared" si="6"/>
        <v>0.7591</v>
      </c>
    </row>
    <row r="137" spans="1:16">
      <c r="A137" s="99"/>
      <c r="B137" s="95">
        <v>80</v>
      </c>
      <c r="C137" s="96" t="s">
        <v>50</v>
      </c>
      <c r="D137" s="70">
        <f t="shared" si="10"/>
        <v>0.33613445378151263</v>
      </c>
      <c r="E137" s="97">
        <v>26.69</v>
      </c>
      <c r="F137" s="98">
        <v>1.421</v>
      </c>
      <c r="G137" s="94">
        <f t="shared" si="8"/>
        <v>28.111000000000001</v>
      </c>
      <c r="H137" s="95">
        <v>8.1999999999999993</v>
      </c>
      <c r="I137" s="96" t="s">
        <v>51</v>
      </c>
      <c r="J137" s="71">
        <f t="shared" si="11"/>
        <v>8.1999999999999993</v>
      </c>
      <c r="K137" s="72">
        <v>6774</v>
      </c>
      <c r="L137" s="74" t="s">
        <v>49</v>
      </c>
      <c r="M137" s="70">
        <f t="shared" si="5"/>
        <v>0.6774</v>
      </c>
      <c r="N137" s="72">
        <v>8014</v>
      </c>
      <c r="O137" s="74" t="s">
        <v>49</v>
      </c>
      <c r="P137" s="70">
        <f t="shared" si="6"/>
        <v>0.80139999999999989</v>
      </c>
    </row>
    <row r="138" spans="1:16">
      <c r="A138" s="99"/>
      <c r="B138" s="95">
        <v>90</v>
      </c>
      <c r="C138" s="96" t="s">
        <v>50</v>
      </c>
      <c r="D138" s="70">
        <f t="shared" si="10"/>
        <v>0.37815126050420167</v>
      </c>
      <c r="E138" s="97">
        <v>29.47</v>
      </c>
      <c r="F138" s="98">
        <v>1.3029999999999999</v>
      </c>
      <c r="G138" s="94">
        <f t="shared" si="8"/>
        <v>30.773</v>
      </c>
      <c r="H138" s="95">
        <v>8.83</v>
      </c>
      <c r="I138" s="96" t="s">
        <v>51</v>
      </c>
      <c r="J138" s="71">
        <f t="shared" si="11"/>
        <v>8.83</v>
      </c>
      <c r="K138" s="72">
        <v>6983</v>
      </c>
      <c r="L138" s="74" t="s">
        <v>49</v>
      </c>
      <c r="M138" s="70">
        <f t="shared" si="5"/>
        <v>0.69829999999999992</v>
      </c>
      <c r="N138" s="72">
        <v>8365</v>
      </c>
      <c r="O138" s="74" t="s">
        <v>49</v>
      </c>
      <c r="P138" s="70">
        <f t="shared" si="6"/>
        <v>0.83650000000000002</v>
      </c>
    </row>
    <row r="139" spans="1:16">
      <c r="A139" s="99"/>
      <c r="B139" s="95">
        <v>100</v>
      </c>
      <c r="C139" s="96" t="s">
        <v>50</v>
      </c>
      <c r="D139" s="70">
        <f t="shared" si="10"/>
        <v>0.42016806722689076</v>
      </c>
      <c r="E139" s="97">
        <v>32.07</v>
      </c>
      <c r="F139" s="98">
        <v>1.206</v>
      </c>
      <c r="G139" s="94">
        <f t="shared" si="8"/>
        <v>33.276000000000003</v>
      </c>
      <c r="H139" s="95">
        <v>9.4</v>
      </c>
      <c r="I139" s="96" t="s">
        <v>51</v>
      </c>
      <c r="J139" s="71">
        <f t="shared" si="11"/>
        <v>9.4</v>
      </c>
      <c r="K139" s="72">
        <v>7153</v>
      </c>
      <c r="L139" s="74" t="s">
        <v>49</v>
      </c>
      <c r="M139" s="70">
        <f t="shared" si="5"/>
        <v>0.71529999999999994</v>
      </c>
      <c r="N139" s="72">
        <v>8661</v>
      </c>
      <c r="O139" s="74" t="s">
        <v>49</v>
      </c>
      <c r="P139" s="70">
        <f t="shared" si="6"/>
        <v>0.86609999999999998</v>
      </c>
    </row>
    <row r="140" spans="1:16">
      <c r="A140" s="99"/>
      <c r="B140" s="95">
        <v>110</v>
      </c>
      <c r="C140" s="100" t="s">
        <v>50</v>
      </c>
      <c r="D140" s="70">
        <f t="shared" si="10"/>
        <v>0.46218487394957986</v>
      </c>
      <c r="E140" s="97">
        <v>34.49</v>
      </c>
      <c r="F140" s="98">
        <v>1.123</v>
      </c>
      <c r="G140" s="94">
        <f t="shared" si="8"/>
        <v>35.613</v>
      </c>
      <c r="H140" s="95">
        <v>9.94</v>
      </c>
      <c r="I140" s="96" t="s">
        <v>51</v>
      </c>
      <c r="J140" s="71">
        <f t="shared" si="11"/>
        <v>9.94</v>
      </c>
      <c r="K140" s="72">
        <v>7295</v>
      </c>
      <c r="L140" s="74" t="s">
        <v>49</v>
      </c>
      <c r="M140" s="70">
        <f t="shared" si="5"/>
        <v>0.72950000000000004</v>
      </c>
      <c r="N140" s="72">
        <v>8916</v>
      </c>
      <c r="O140" s="74" t="s">
        <v>49</v>
      </c>
      <c r="P140" s="70">
        <f t="shared" si="6"/>
        <v>0.89160000000000006</v>
      </c>
    </row>
    <row r="141" spans="1:16">
      <c r="B141" s="95">
        <v>120</v>
      </c>
      <c r="C141" s="74" t="s">
        <v>50</v>
      </c>
      <c r="D141" s="70">
        <f t="shared" si="10"/>
        <v>0.50420168067226889</v>
      </c>
      <c r="E141" s="97">
        <v>36.729999999999997</v>
      </c>
      <c r="F141" s="98">
        <v>1.052</v>
      </c>
      <c r="G141" s="94">
        <f t="shared" si="8"/>
        <v>37.781999999999996</v>
      </c>
      <c r="H141" s="72">
        <v>10.44</v>
      </c>
      <c r="I141" s="74" t="s">
        <v>51</v>
      </c>
      <c r="J141" s="71">
        <f t="shared" si="11"/>
        <v>10.44</v>
      </c>
      <c r="K141" s="72">
        <v>7416</v>
      </c>
      <c r="L141" s="74" t="s">
        <v>49</v>
      </c>
      <c r="M141" s="70">
        <f t="shared" si="5"/>
        <v>0.74160000000000004</v>
      </c>
      <c r="N141" s="72">
        <v>9138</v>
      </c>
      <c r="O141" s="74" t="s">
        <v>49</v>
      </c>
      <c r="P141" s="70">
        <f t="shared" si="6"/>
        <v>0.91379999999999995</v>
      </c>
    </row>
    <row r="142" spans="1:16">
      <c r="B142" s="95">
        <v>130</v>
      </c>
      <c r="C142" s="74" t="s">
        <v>50</v>
      </c>
      <c r="D142" s="70">
        <f t="shared" si="10"/>
        <v>0.54621848739495793</v>
      </c>
      <c r="E142" s="97">
        <v>38.81</v>
      </c>
      <c r="F142" s="98">
        <v>0.99009999999999998</v>
      </c>
      <c r="G142" s="94">
        <f t="shared" si="8"/>
        <v>39.8001</v>
      </c>
      <c r="H142" s="72">
        <v>10.92</v>
      </c>
      <c r="I142" s="74" t="s">
        <v>51</v>
      </c>
      <c r="J142" s="71">
        <f t="shared" si="11"/>
        <v>10.92</v>
      </c>
      <c r="K142" s="72">
        <v>7521</v>
      </c>
      <c r="L142" s="74" t="s">
        <v>49</v>
      </c>
      <c r="M142" s="70">
        <f t="shared" si="5"/>
        <v>0.75209999999999999</v>
      </c>
      <c r="N142" s="72">
        <v>9334</v>
      </c>
      <c r="O142" s="74" t="s">
        <v>49</v>
      </c>
      <c r="P142" s="70">
        <f t="shared" si="6"/>
        <v>0.93340000000000001</v>
      </c>
    </row>
    <row r="143" spans="1:16">
      <c r="B143" s="95">
        <v>140</v>
      </c>
      <c r="C143" s="74" t="s">
        <v>50</v>
      </c>
      <c r="D143" s="70">
        <f t="shared" si="10"/>
        <v>0.58823529411764708</v>
      </c>
      <c r="E143" s="97">
        <v>40.74</v>
      </c>
      <c r="F143" s="98">
        <v>0.93579999999999997</v>
      </c>
      <c r="G143" s="94">
        <f t="shared" si="8"/>
        <v>41.675800000000002</v>
      </c>
      <c r="H143" s="72">
        <v>11.37</v>
      </c>
      <c r="I143" s="74" t="s">
        <v>51</v>
      </c>
      <c r="J143" s="71">
        <f t="shared" si="11"/>
        <v>11.37</v>
      </c>
      <c r="K143" s="72">
        <v>7614</v>
      </c>
      <c r="L143" s="74" t="s">
        <v>49</v>
      </c>
      <c r="M143" s="70">
        <f t="shared" si="5"/>
        <v>0.76139999999999997</v>
      </c>
      <c r="N143" s="72">
        <v>9508</v>
      </c>
      <c r="O143" s="74" t="s">
        <v>49</v>
      </c>
      <c r="P143" s="70">
        <f t="shared" si="6"/>
        <v>0.95079999999999987</v>
      </c>
    </row>
    <row r="144" spans="1:16">
      <c r="B144" s="95">
        <v>150</v>
      </c>
      <c r="C144" s="74" t="s">
        <v>50</v>
      </c>
      <c r="D144" s="70">
        <f t="shared" si="10"/>
        <v>0.63025210084033612</v>
      </c>
      <c r="E144" s="97">
        <v>42.53</v>
      </c>
      <c r="F144" s="98">
        <v>0.88780000000000003</v>
      </c>
      <c r="G144" s="94">
        <f t="shared" si="8"/>
        <v>43.4178</v>
      </c>
      <c r="H144" s="72">
        <v>11.81</v>
      </c>
      <c r="I144" s="74" t="s">
        <v>51</v>
      </c>
      <c r="J144" s="71">
        <f t="shared" si="11"/>
        <v>11.81</v>
      </c>
      <c r="K144" s="72">
        <v>7696</v>
      </c>
      <c r="L144" s="74" t="s">
        <v>49</v>
      </c>
      <c r="M144" s="70">
        <f t="shared" si="5"/>
        <v>0.76959999999999995</v>
      </c>
      <c r="N144" s="72">
        <v>9666</v>
      </c>
      <c r="O144" s="74" t="s">
        <v>49</v>
      </c>
      <c r="P144" s="70">
        <f t="shared" si="6"/>
        <v>0.96660000000000001</v>
      </c>
    </row>
    <row r="145" spans="2:16">
      <c r="B145" s="95">
        <v>160</v>
      </c>
      <c r="C145" s="74" t="s">
        <v>50</v>
      </c>
      <c r="D145" s="70">
        <f t="shared" si="10"/>
        <v>0.67226890756302526</v>
      </c>
      <c r="E145" s="97">
        <v>44.2</v>
      </c>
      <c r="F145" s="98">
        <v>0.84489999999999998</v>
      </c>
      <c r="G145" s="94">
        <f t="shared" si="8"/>
        <v>45.044900000000005</v>
      </c>
      <c r="H145" s="72">
        <v>12.23</v>
      </c>
      <c r="I145" s="74" t="s">
        <v>51</v>
      </c>
      <c r="J145" s="71">
        <f t="shared" si="11"/>
        <v>12.23</v>
      </c>
      <c r="K145" s="72">
        <v>7770</v>
      </c>
      <c r="L145" s="74" t="s">
        <v>49</v>
      </c>
      <c r="M145" s="70">
        <f t="shared" si="5"/>
        <v>0.77699999999999991</v>
      </c>
      <c r="N145" s="72">
        <v>9808</v>
      </c>
      <c r="O145" s="74" t="s">
        <v>49</v>
      </c>
      <c r="P145" s="70">
        <f t="shared" si="6"/>
        <v>0.98080000000000001</v>
      </c>
    </row>
    <row r="146" spans="2:16">
      <c r="B146" s="95">
        <v>170</v>
      </c>
      <c r="C146" s="74" t="s">
        <v>50</v>
      </c>
      <c r="D146" s="70">
        <f t="shared" si="10"/>
        <v>0.7142857142857143</v>
      </c>
      <c r="E146" s="97">
        <v>45.75</v>
      </c>
      <c r="F146" s="98">
        <v>0.80630000000000002</v>
      </c>
      <c r="G146" s="94">
        <f t="shared" si="8"/>
        <v>46.5563</v>
      </c>
      <c r="H146" s="72">
        <v>12.63</v>
      </c>
      <c r="I146" s="74" t="s">
        <v>51</v>
      </c>
      <c r="J146" s="71">
        <f t="shared" si="11"/>
        <v>12.63</v>
      </c>
      <c r="K146" s="72">
        <v>7838</v>
      </c>
      <c r="L146" s="74" t="s">
        <v>49</v>
      </c>
      <c r="M146" s="70">
        <f t="shared" si="5"/>
        <v>0.78380000000000005</v>
      </c>
      <c r="N146" s="72">
        <v>9939</v>
      </c>
      <c r="O146" s="74" t="s">
        <v>49</v>
      </c>
      <c r="P146" s="71">
        <f t="shared" si="6"/>
        <v>0.99390000000000001</v>
      </c>
    </row>
    <row r="147" spans="2:16">
      <c r="B147" s="95">
        <v>180</v>
      </c>
      <c r="C147" s="74" t="s">
        <v>50</v>
      </c>
      <c r="D147" s="70">
        <f t="shared" si="10"/>
        <v>0.75630252100840334</v>
      </c>
      <c r="E147" s="97">
        <v>47.21</v>
      </c>
      <c r="F147" s="98">
        <v>0.77139999999999997</v>
      </c>
      <c r="G147" s="94">
        <f t="shared" si="8"/>
        <v>47.981400000000001</v>
      </c>
      <c r="H147" s="72">
        <v>13.03</v>
      </c>
      <c r="I147" s="74" t="s">
        <v>51</v>
      </c>
      <c r="J147" s="71">
        <f t="shared" si="11"/>
        <v>13.03</v>
      </c>
      <c r="K147" s="72">
        <v>7900</v>
      </c>
      <c r="L147" s="74" t="s">
        <v>49</v>
      </c>
      <c r="M147" s="70">
        <f t="shared" si="5"/>
        <v>0.79</v>
      </c>
      <c r="N147" s="72">
        <v>1.01</v>
      </c>
      <c r="O147" s="73" t="s">
        <v>51</v>
      </c>
      <c r="P147" s="71">
        <f t="shared" ref="P147:P153" si="12">N147</f>
        <v>1.01</v>
      </c>
    </row>
    <row r="148" spans="2:16">
      <c r="B148" s="95">
        <v>200</v>
      </c>
      <c r="C148" s="74" t="s">
        <v>50</v>
      </c>
      <c r="D148" s="70">
        <f t="shared" si="10"/>
        <v>0.84033613445378152</v>
      </c>
      <c r="E148" s="97">
        <v>49.84</v>
      </c>
      <c r="F148" s="98">
        <v>0.7107</v>
      </c>
      <c r="G148" s="94">
        <f t="shared" si="8"/>
        <v>50.550700000000006</v>
      </c>
      <c r="H148" s="72">
        <v>13.78</v>
      </c>
      <c r="I148" s="74" t="s">
        <v>51</v>
      </c>
      <c r="J148" s="71">
        <f t="shared" si="11"/>
        <v>13.78</v>
      </c>
      <c r="K148" s="72">
        <v>8045</v>
      </c>
      <c r="L148" s="74" t="s">
        <v>49</v>
      </c>
      <c r="M148" s="70">
        <f t="shared" ref="M148:M160" si="13">K148/1000/10</f>
        <v>0.80449999999999999</v>
      </c>
      <c r="N148" s="72">
        <v>1.03</v>
      </c>
      <c r="O148" s="74" t="s">
        <v>51</v>
      </c>
      <c r="P148" s="71">
        <f t="shared" si="12"/>
        <v>1.03</v>
      </c>
    </row>
    <row r="149" spans="2:16">
      <c r="B149" s="95">
        <v>225</v>
      </c>
      <c r="C149" s="74" t="s">
        <v>50</v>
      </c>
      <c r="D149" s="70">
        <f t="shared" si="10"/>
        <v>0.94537815126050417</v>
      </c>
      <c r="E149" s="97">
        <v>52.71</v>
      </c>
      <c r="F149" s="98">
        <v>0.64810000000000001</v>
      </c>
      <c r="G149" s="94">
        <f t="shared" ref="G149:G212" si="14">E149+F149</f>
        <v>53.3581</v>
      </c>
      <c r="H149" s="72">
        <v>14.67</v>
      </c>
      <c r="I149" s="74" t="s">
        <v>51</v>
      </c>
      <c r="J149" s="71">
        <f t="shared" si="11"/>
        <v>14.67</v>
      </c>
      <c r="K149" s="72">
        <v>8220</v>
      </c>
      <c r="L149" s="74" t="s">
        <v>49</v>
      </c>
      <c r="M149" s="70">
        <f t="shared" si="13"/>
        <v>0.82200000000000006</v>
      </c>
      <c r="N149" s="72">
        <v>1.05</v>
      </c>
      <c r="O149" s="74" t="s">
        <v>51</v>
      </c>
      <c r="P149" s="71">
        <f t="shared" si="12"/>
        <v>1.05</v>
      </c>
    </row>
    <row r="150" spans="2:16">
      <c r="B150" s="95">
        <v>250</v>
      </c>
      <c r="C150" s="74" t="s">
        <v>50</v>
      </c>
      <c r="D150" s="70">
        <f t="shared" si="10"/>
        <v>1.0504201680672269</v>
      </c>
      <c r="E150" s="97">
        <v>55.2</v>
      </c>
      <c r="F150" s="98">
        <v>0.59640000000000004</v>
      </c>
      <c r="G150" s="94">
        <f t="shared" si="14"/>
        <v>55.796400000000006</v>
      </c>
      <c r="H150" s="72">
        <v>15.52</v>
      </c>
      <c r="I150" s="74" t="s">
        <v>51</v>
      </c>
      <c r="J150" s="71">
        <f t="shared" si="11"/>
        <v>15.52</v>
      </c>
      <c r="K150" s="72">
        <v>8372</v>
      </c>
      <c r="L150" s="74" t="s">
        <v>49</v>
      </c>
      <c r="M150" s="70">
        <f t="shared" si="13"/>
        <v>0.83719999999999994</v>
      </c>
      <c r="N150" s="72">
        <v>1.07</v>
      </c>
      <c r="O150" s="74" t="s">
        <v>51</v>
      </c>
      <c r="P150" s="71">
        <f t="shared" si="12"/>
        <v>1.07</v>
      </c>
    </row>
    <row r="151" spans="2:16">
      <c r="B151" s="95">
        <v>275</v>
      </c>
      <c r="C151" s="74" t="s">
        <v>50</v>
      </c>
      <c r="D151" s="70">
        <f t="shared" ref="D151:D164" si="15">B151/$C$5</f>
        <v>1.1554621848739495</v>
      </c>
      <c r="E151" s="97">
        <v>57.39</v>
      </c>
      <c r="F151" s="98">
        <v>0.55300000000000005</v>
      </c>
      <c r="G151" s="94">
        <f t="shared" si="14"/>
        <v>57.942999999999998</v>
      </c>
      <c r="H151" s="72">
        <v>16.34</v>
      </c>
      <c r="I151" s="74" t="s">
        <v>51</v>
      </c>
      <c r="J151" s="71">
        <f t="shared" si="11"/>
        <v>16.34</v>
      </c>
      <c r="K151" s="72">
        <v>8506</v>
      </c>
      <c r="L151" s="74" t="s">
        <v>49</v>
      </c>
      <c r="M151" s="70">
        <f t="shared" si="13"/>
        <v>0.85060000000000002</v>
      </c>
      <c r="N151" s="72">
        <v>1.0900000000000001</v>
      </c>
      <c r="O151" s="74" t="s">
        <v>51</v>
      </c>
      <c r="P151" s="71">
        <f t="shared" si="12"/>
        <v>1.0900000000000001</v>
      </c>
    </row>
    <row r="152" spans="2:16">
      <c r="B152" s="95">
        <v>300</v>
      </c>
      <c r="C152" s="74" t="s">
        <v>50</v>
      </c>
      <c r="D152" s="70">
        <f t="shared" si="15"/>
        <v>1.2605042016806722</v>
      </c>
      <c r="E152" s="97">
        <v>59.32</v>
      </c>
      <c r="F152" s="98">
        <v>0.51600000000000001</v>
      </c>
      <c r="G152" s="94">
        <f t="shared" si="14"/>
        <v>59.835999999999999</v>
      </c>
      <c r="H152" s="72">
        <v>17.13</v>
      </c>
      <c r="I152" s="74" t="s">
        <v>51</v>
      </c>
      <c r="J152" s="71">
        <f t="shared" si="11"/>
        <v>17.13</v>
      </c>
      <c r="K152" s="72">
        <v>8628</v>
      </c>
      <c r="L152" s="74" t="s">
        <v>49</v>
      </c>
      <c r="M152" s="70">
        <f t="shared" si="13"/>
        <v>0.86280000000000001</v>
      </c>
      <c r="N152" s="72">
        <v>1.1000000000000001</v>
      </c>
      <c r="O152" s="74" t="s">
        <v>51</v>
      </c>
      <c r="P152" s="71">
        <f t="shared" si="12"/>
        <v>1.1000000000000001</v>
      </c>
    </row>
    <row r="153" spans="2:16">
      <c r="B153" s="95">
        <v>325</v>
      </c>
      <c r="C153" s="74" t="s">
        <v>50</v>
      </c>
      <c r="D153" s="70">
        <f t="shared" si="15"/>
        <v>1.365546218487395</v>
      </c>
      <c r="E153" s="97">
        <v>61.04</v>
      </c>
      <c r="F153" s="98">
        <v>0.48399999999999999</v>
      </c>
      <c r="G153" s="94">
        <f t="shared" si="14"/>
        <v>61.524000000000001</v>
      </c>
      <c r="H153" s="72">
        <v>17.899999999999999</v>
      </c>
      <c r="I153" s="74" t="s">
        <v>51</v>
      </c>
      <c r="J153" s="71">
        <f t="shared" si="11"/>
        <v>17.899999999999999</v>
      </c>
      <c r="K153" s="72">
        <v>8739</v>
      </c>
      <c r="L153" s="74" t="s">
        <v>49</v>
      </c>
      <c r="M153" s="70">
        <f t="shared" si="13"/>
        <v>0.87390000000000012</v>
      </c>
      <c r="N153" s="72">
        <v>1.1200000000000001</v>
      </c>
      <c r="O153" s="74" t="s">
        <v>51</v>
      </c>
      <c r="P153" s="71">
        <f t="shared" si="12"/>
        <v>1.1200000000000001</v>
      </c>
    </row>
    <row r="154" spans="2:16">
      <c r="B154" s="95">
        <v>350</v>
      </c>
      <c r="C154" s="74" t="s">
        <v>50</v>
      </c>
      <c r="D154" s="70">
        <f t="shared" si="15"/>
        <v>1.4705882352941178</v>
      </c>
      <c r="E154" s="97">
        <v>62.59</v>
      </c>
      <c r="F154" s="98">
        <v>0.45600000000000002</v>
      </c>
      <c r="G154" s="94">
        <f t="shared" si="14"/>
        <v>63.046000000000006</v>
      </c>
      <c r="H154" s="72">
        <v>18.649999999999999</v>
      </c>
      <c r="I154" s="74" t="s">
        <v>51</v>
      </c>
      <c r="J154" s="71">
        <f t="shared" si="11"/>
        <v>18.649999999999999</v>
      </c>
      <c r="K154" s="72">
        <v>8842</v>
      </c>
      <c r="L154" s="74" t="s">
        <v>49</v>
      </c>
      <c r="M154" s="70">
        <f t="shared" si="13"/>
        <v>0.8842000000000001</v>
      </c>
      <c r="N154" s="72">
        <v>1.1299999999999999</v>
      </c>
      <c r="O154" s="74" t="s">
        <v>51</v>
      </c>
      <c r="P154" s="71">
        <f t="shared" ref="P154:P217" si="16">N154</f>
        <v>1.1299999999999999</v>
      </c>
    </row>
    <row r="155" spans="2:16">
      <c r="B155" s="95">
        <v>375</v>
      </c>
      <c r="C155" s="74" t="s">
        <v>50</v>
      </c>
      <c r="D155" s="70">
        <f t="shared" si="15"/>
        <v>1.5756302521008403</v>
      </c>
      <c r="E155" s="97">
        <v>63.99</v>
      </c>
      <c r="F155" s="98">
        <v>0.43140000000000001</v>
      </c>
      <c r="G155" s="94">
        <f t="shared" si="14"/>
        <v>64.421400000000006</v>
      </c>
      <c r="H155" s="72">
        <v>19.38</v>
      </c>
      <c r="I155" s="74" t="s">
        <v>51</v>
      </c>
      <c r="J155" s="71">
        <f t="shared" si="11"/>
        <v>19.38</v>
      </c>
      <c r="K155" s="72">
        <v>8937</v>
      </c>
      <c r="L155" s="74" t="s">
        <v>49</v>
      </c>
      <c r="M155" s="70">
        <f t="shared" si="13"/>
        <v>0.89369999999999994</v>
      </c>
      <c r="N155" s="72">
        <v>1.1399999999999999</v>
      </c>
      <c r="O155" s="74" t="s">
        <v>51</v>
      </c>
      <c r="P155" s="71">
        <f t="shared" si="16"/>
        <v>1.1399999999999999</v>
      </c>
    </row>
    <row r="156" spans="2:16">
      <c r="B156" s="95">
        <v>400</v>
      </c>
      <c r="C156" s="74" t="s">
        <v>50</v>
      </c>
      <c r="D156" s="70">
        <f t="shared" si="15"/>
        <v>1.680672268907563</v>
      </c>
      <c r="E156" s="97">
        <v>65.27</v>
      </c>
      <c r="F156" s="98">
        <v>0.40949999999999998</v>
      </c>
      <c r="G156" s="94">
        <f t="shared" si="14"/>
        <v>65.67949999999999</v>
      </c>
      <c r="H156" s="72">
        <v>20.09</v>
      </c>
      <c r="I156" s="74" t="s">
        <v>51</v>
      </c>
      <c r="J156" s="71">
        <f t="shared" si="11"/>
        <v>20.09</v>
      </c>
      <c r="K156" s="72">
        <v>9027</v>
      </c>
      <c r="L156" s="74" t="s">
        <v>49</v>
      </c>
      <c r="M156" s="70">
        <f t="shared" si="13"/>
        <v>0.90269999999999995</v>
      </c>
      <c r="N156" s="72">
        <v>1.1499999999999999</v>
      </c>
      <c r="O156" s="74" t="s">
        <v>51</v>
      </c>
      <c r="P156" s="71">
        <f t="shared" si="16"/>
        <v>1.1499999999999999</v>
      </c>
    </row>
    <row r="157" spans="2:16">
      <c r="B157" s="95">
        <v>450</v>
      </c>
      <c r="C157" s="74" t="s">
        <v>50</v>
      </c>
      <c r="D157" s="70">
        <f t="shared" si="15"/>
        <v>1.8907563025210083</v>
      </c>
      <c r="E157" s="97">
        <v>67.5</v>
      </c>
      <c r="F157" s="98">
        <v>0.37219999999999998</v>
      </c>
      <c r="G157" s="94">
        <f t="shared" si="14"/>
        <v>67.872200000000007</v>
      </c>
      <c r="H157" s="72">
        <v>21.49</v>
      </c>
      <c r="I157" s="74" t="s">
        <v>51</v>
      </c>
      <c r="J157" s="71">
        <f t="shared" si="11"/>
        <v>21.49</v>
      </c>
      <c r="K157" s="72">
        <v>9296</v>
      </c>
      <c r="L157" s="74" t="s">
        <v>49</v>
      </c>
      <c r="M157" s="70">
        <f t="shared" si="13"/>
        <v>0.92959999999999998</v>
      </c>
      <c r="N157" s="72">
        <v>1.17</v>
      </c>
      <c r="O157" s="74" t="s">
        <v>51</v>
      </c>
      <c r="P157" s="71">
        <f t="shared" si="16"/>
        <v>1.17</v>
      </c>
    </row>
    <row r="158" spans="2:16">
      <c r="B158" s="95">
        <v>500</v>
      </c>
      <c r="C158" s="74" t="s">
        <v>50</v>
      </c>
      <c r="D158" s="70">
        <f t="shared" si="15"/>
        <v>2.1008403361344539</v>
      </c>
      <c r="E158" s="97">
        <v>69.61</v>
      </c>
      <c r="F158" s="98">
        <v>0.34150000000000003</v>
      </c>
      <c r="G158" s="94">
        <f t="shared" si="14"/>
        <v>69.951499999999996</v>
      </c>
      <c r="H158" s="72">
        <v>22.84</v>
      </c>
      <c r="I158" s="74" t="s">
        <v>51</v>
      </c>
      <c r="J158" s="71">
        <f t="shared" si="11"/>
        <v>22.84</v>
      </c>
      <c r="K158" s="72">
        <v>9540</v>
      </c>
      <c r="L158" s="74" t="s">
        <v>49</v>
      </c>
      <c r="M158" s="70">
        <f t="shared" si="13"/>
        <v>0.95399999999999996</v>
      </c>
      <c r="N158" s="72">
        <v>1.19</v>
      </c>
      <c r="O158" s="74" t="s">
        <v>51</v>
      </c>
      <c r="P158" s="71">
        <f t="shared" si="16"/>
        <v>1.19</v>
      </c>
    </row>
    <row r="159" spans="2:16">
      <c r="B159" s="95">
        <v>550</v>
      </c>
      <c r="C159" s="74" t="s">
        <v>50</v>
      </c>
      <c r="D159" s="70">
        <f t="shared" si="15"/>
        <v>2.3109243697478989</v>
      </c>
      <c r="E159" s="97">
        <v>71.239999999999995</v>
      </c>
      <c r="F159" s="98">
        <v>0.31590000000000001</v>
      </c>
      <c r="G159" s="94">
        <f t="shared" si="14"/>
        <v>71.555899999999994</v>
      </c>
      <c r="H159" s="72">
        <v>24.15</v>
      </c>
      <c r="I159" s="74" t="s">
        <v>51</v>
      </c>
      <c r="J159" s="71">
        <f t="shared" si="11"/>
        <v>24.15</v>
      </c>
      <c r="K159" s="72">
        <v>9763</v>
      </c>
      <c r="L159" s="74" t="s">
        <v>49</v>
      </c>
      <c r="M159" s="70">
        <f t="shared" si="13"/>
        <v>0.97629999999999995</v>
      </c>
      <c r="N159" s="72">
        <v>1.21</v>
      </c>
      <c r="O159" s="74" t="s">
        <v>51</v>
      </c>
      <c r="P159" s="71">
        <f t="shared" si="16"/>
        <v>1.21</v>
      </c>
    </row>
    <row r="160" spans="2:16">
      <c r="B160" s="95">
        <v>600</v>
      </c>
      <c r="C160" s="74" t="s">
        <v>50</v>
      </c>
      <c r="D160" s="70">
        <f t="shared" si="15"/>
        <v>2.5210084033613445</v>
      </c>
      <c r="E160" s="97">
        <v>72.47</v>
      </c>
      <c r="F160" s="98">
        <v>0.29409999999999997</v>
      </c>
      <c r="G160" s="94">
        <f t="shared" si="14"/>
        <v>72.764099999999999</v>
      </c>
      <c r="H160" s="72">
        <v>25.45</v>
      </c>
      <c r="I160" s="74" t="s">
        <v>51</v>
      </c>
      <c r="J160" s="71">
        <f t="shared" si="11"/>
        <v>25.45</v>
      </c>
      <c r="K160" s="72">
        <v>9971</v>
      </c>
      <c r="L160" s="74" t="s">
        <v>49</v>
      </c>
      <c r="M160" s="70">
        <f t="shared" si="13"/>
        <v>0.99709999999999999</v>
      </c>
      <c r="N160" s="72">
        <v>1.22</v>
      </c>
      <c r="O160" s="74" t="s">
        <v>51</v>
      </c>
      <c r="P160" s="71">
        <f t="shared" si="16"/>
        <v>1.22</v>
      </c>
    </row>
    <row r="161" spans="2:16">
      <c r="B161" s="95">
        <v>650</v>
      </c>
      <c r="C161" s="74" t="s">
        <v>50</v>
      </c>
      <c r="D161" s="70">
        <f t="shared" si="15"/>
        <v>2.73109243697479</v>
      </c>
      <c r="E161" s="97">
        <v>73.7</v>
      </c>
      <c r="F161" s="98">
        <v>0.27529999999999999</v>
      </c>
      <c r="G161" s="94">
        <f t="shared" si="14"/>
        <v>73.975300000000004</v>
      </c>
      <c r="H161" s="72">
        <v>26.72</v>
      </c>
      <c r="I161" s="74" t="s">
        <v>51</v>
      </c>
      <c r="J161" s="71">
        <f t="shared" si="11"/>
        <v>26.72</v>
      </c>
      <c r="K161" s="72">
        <v>1.02</v>
      </c>
      <c r="L161" s="73" t="s">
        <v>51</v>
      </c>
      <c r="M161" s="71">
        <f t="shared" ref="M161:M163" si="17">K161</f>
        <v>1.02</v>
      </c>
      <c r="N161" s="72">
        <v>1.24</v>
      </c>
      <c r="O161" s="74" t="s">
        <v>51</v>
      </c>
      <c r="P161" s="71">
        <f t="shared" si="16"/>
        <v>1.24</v>
      </c>
    </row>
    <row r="162" spans="2:16">
      <c r="B162" s="95">
        <v>700</v>
      </c>
      <c r="C162" s="74" t="s">
        <v>50</v>
      </c>
      <c r="D162" s="70">
        <f t="shared" si="15"/>
        <v>2.9411764705882355</v>
      </c>
      <c r="E162" s="97">
        <v>74.77</v>
      </c>
      <c r="F162" s="98">
        <v>0.25900000000000001</v>
      </c>
      <c r="G162" s="94">
        <f t="shared" si="14"/>
        <v>75.028999999999996</v>
      </c>
      <c r="H162" s="72">
        <v>27.97</v>
      </c>
      <c r="I162" s="74" t="s">
        <v>51</v>
      </c>
      <c r="J162" s="71">
        <f t="shared" si="11"/>
        <v>27.97</v>
      </c>
      <c r="K162" s="72">
        <v>1.04</v>
      </c>
      <c r="L162" s="74" t="s">
        <v>51</v>
      </c>
      <c r="M162" s="71">
        <f t="shared" si="17"/>
        <v>1.04</v>
      </c>
      <c r="N162" s="72">
        <v>1.25</v>
      </c>
      <c r="O162" s="74" t="s">
        <v>51</v>
      </c>
      <c r="P162" s="71">
        <f t="shared" si="16"/>
        <v>1.25</v>
      </c>
    </row>
    <row r="163" spans="2:16">
      <c r="B163" s="95">
        <v>800</v>
      </c>
      <c r="C163" s="74" t="s">
        <v>50</v>
      </c>
      <c r="D163" s="70">
        <f t="shared" si="15"/>
        <v>3.3613445378151261</v>
      </c>
      <c r="E163" s="97">
        <v>76.53</v>
      </c>
      <c r="F163" s="98">
        <v>0.23180000000000001</v>
      </c>
      <c r="G163" s="94">
        <f t="shared" si="14"/>
        <v>76.761800000000008</v>
      </c>
      <c r="H163" s="72">
        <v>30.42</v>
      </c>
      <c r="I163" s="74" t="s">
        <v>51</v>
      </c>
      <c r="J163" s="71">
        <f t="shared" si="11"/>
        <v>30.42</v>
      </c>
      <c r="K163" s="72">
        <v>1.1000000000000001</v>
      </c>
      <c r="L163" s="74" t="s">
        <v>51</v>
      </c>
      <c r="M163" s="71">
        <f t="shared" si="17"/>
        <v>1.1000000000000001</v>
      </c>
      <c r="N163" s="72">
        <v>1.27</v>
      </c>
      <c r="O163" s="74" t="s">
        <v>51</v>
      </c>
      <c r="P163" s="71">
        <f t="shared" si="16"/>
        <v>1.27</v>
      </c>
    </row>
    <row r="164" spans="2:16">
      <c r="B164" s="95">
        <v>900</v>
      </c>
      <c r="C164" s="74" t="s">
        <v>50</v>
      </c>
      <c r="D164" s="70">
        <f t="shared" si="15"/>
        <v>3.7815126050420167</v>
      </c>
      <c r="E164" s="97">
        <v>77.88</v>
      </c>
      <c r="F164" s="98">
        <v>0.21010000000000001</v>
      </c>
      <c r="G164" s="94">
        <f t="shared" si="14"/>
        <v>78.090099999999993</v>
      </c>
      <c r="H164" s="72">
        <v>32.83</v>
      </c>
      <c r="I164" s="74" t="s">
        <v>51</v>
      </c>
      <c r="J164" s="71">
        <f t="shared" si="11"/>
        <v>32.83</v>
      </c>
      <c r="K164" s="72">
        <v>1.1499999999999999</v>
      </c>
      <c r="L164" s="74" t="s">
        <v>51</v>
      </c>
      <c r="M164" s="71">
        <f t="shared" ref="M164:M227" si="18">K164</f>
        <v>1.1499999999999999</v>
      </c>
      <c r="N164" s="72">
        <v>1.29</v>
      </c>
      <c r="O164" s="74" t="s">
        <v>51</v>
      </c>
      <c r="P164" s="71">
        <f t="shared" si="16"/>
        <v>1.29</v>
      </c>
    </row>
    <row r="165" spans="2:16">
      <c r="B165" s="95">
        <v>1</v>
      </c>
      <c r="C165" s="73" t="s">
        <v>52</v>
      </c>
      <c r="D165" s="70">
        <f t="shared" ref="D165:D228" si="19">B165*1000/$C$5</f>
        <v>4.2016806722689077</v>
      </c>
      <c r="E165" s="97">
        <v>78.92</v>
      </c>
      <c r="F165" s="98">
        <v>0.19239999999999999</v>
      </c>
      <c r="G165" s="94">
        <f t="shared" si="14"/>
        <v>79.112400000000008</v>
      </c>
      <c r="H165" s="72">
        <v>35.200000000000003</v>
      </c>
      <c r="I165" s="74" t="s">
        <v>51</v>
      </c>
      <c r="J165" s="71">
        <f t="shared" si="11"/>
        <v>35.200000000000003</v>
      </c>
      <c r="K165" s="72">
        <v>1.21</v>
      </c>
      <c r="L165" s="74" t="s">
        <v>51</v>
      </c>
      <c r="M165" s="71">
        <f t="shared" si="18"/>
        <v>1.21</v>
      </c>
      <c r="N165" s="72">
        <v>1.31</v>
      </c>
      <c r="O165" s="74" t="s">
        <v>51</v>
      </c>
      <c r="P165" s="71">
        <f t="shared" si="16"/>
        <v>1.31</v>
      </c>
    </row>
    <row r="166" spans="2:16">
      <c r="B166" s="95">
        <v>1.1000000000000001</v>
      </c>
      <c r="C166" s="74" t="s">
        <v>52</v>
      </c>
      <c r="D166" s="70">
        <f t="shared" si="19"/>
        <v>4.6218487394957979</v>
      </c>
      <c r="E166" s="97">
        <v>79.73</v>
      </c>
      <c r="F166" s="98">
        <v>0.17760000000000001</v>
      </c>
      <c r="G166" s="94">
        <f t="shared" si="14"/>
        <v>79.907600000000002</v>
      </c>
      <c r="H166" s="72">
        <v>37.549999999999997</v>
      </c>
      <c r="I166" s="74" t="s">
        <v>51</v>
      </c>
      <c r="J166" s="71">
        <f t="shared" si="11"/>
        <v>37.549999999999997</v>
      </c>
      <c r="K166" s="72">
        <v>1.25</v>
      </c>
      <c r="L166" s="74" t="s">
        <v>51</v>
      </c>
      <c r="M166" s="71">
        <f t="shared" si="18"/>
        <v>1.25</v>
      </c>
      <c r="N166" s="72">
        <v>1.33</v>
      </c>
      <c r="O166" s="74" t="s">
        <v>51</v>
      </c>
      <c r="P166" s="71">
        <f t="shared" si="16"/>
        <v>1.33</v>
      </c>
    </row>
    <row r="167" spans="2:16">
      <c r="B167" s="95">
        <v>1.2</v>
      </c>
      <c r="C167" s="74" t="s">
        <v>52</v>
      </c>
      <c r="D167" s="70">
        <f t="shared" si="19"/>
        <v>5.0420168067226889</v>
      </c>
      <c r="E167" s="97">
        <v>80.34</v>
      </c>
      <c r="F167" s="98">
        <v>0.1651</v>
      </c>
      <c r="G167" s="94">
        <f t="shared" si="14"/>
        <v>80.505099999999999</v>
      </c>
      <c r="H167" s="72">
        <v>39.880000000000003</v>
      </c>
      <c r="I167" s="74" t="s">
        <v>51</v>
      </c>
      <c r="J167" s="71">
        <f t="shared" si="11"/>
        <v>39.880000000000003</v>
      </c>
      <c r="K167" s="72">
        <v>1.3</v>
      </c>
      <c r="L167" s="74" t="s">
        <v>51</v>
      </c>
      <c r="M167" s="71">
        <f t="shared" si="18"/>
        <v>1.3</v>
      </c>
      <c r="N167" s="72">
        <v>1.34</v>
      </c>
      <c r="O167" s="74" t="s">
        <v>51</v>
      </c>
      <c r="P167" s="71">
        <f t="shared" si="16"/>
        <v>1.34</v>
      </c>
    </row>
    <row r="168" spans="2:16">
      <c r="B168" s="95">
        <v>1.3</v>
      </c>
      <c r="C168" s="74" t="s">
        <v>52</v>
      </c>
      <c r="D168" s="70">
        <f t="shared" si="19"/>
        <v>5.46218487394958</v>
      </c>
      <c r="E168" s="97">
        <v>80.790000000000006</v>
      </c>
      <c r="F168" s="98">
        <v>0.15429999999999999</v>
      </c>
      <c r="G168" s="94">
        <f t="shared" si="14"/>
        <v>80.944300000000013</v>
      </c>
      <c r="H168" s="72">
        <v>42.19</v>
      </c>
      <c r="I168" s="74" t="s">
        <v>51</v>
      </c>
      <c r="J168" s="71">
        <f t="shared" si="11"/>
        <v>42.19</v>
      </c>
      <c r="K168" s="72">
        <v>1.34</v>
      </c>
      <c r="L168" s="74" t="s">
        <v>51</v>
      </c>
      <c r="M168" s="71">
        <f t="shared" si="18"/>
        <v>1.34</v>
      </c>
      <c r="N168" s="72">
        <v>1.36</v>
      </c>
      <c r="O168" s="74" t="s">
        <v>51</v>
      </c>
      <c r="P168" s="71">
        <f t="shared" si="16"/>
        <v>1.36</v>
      </c>
    </row>
    <row r="169" spans="2:16">
      <c r="B169" s="95">
        <v>1.4</v>
      </c>
      <c r="C169" s="74" t="s">
        <v>52</v>
      </c>
      <c r="D169" s="70">
        <f t="shared" si="19"/>
        <v>5.882352941176471</v>
      </c>
      <c r="E169" s="97">
        <v>81.11</v>
      </c>
      <c r="F169" s="98">
        <v>0.1449</v>
      </c>
      <c r="G169" s="94">
        <f t="shared" si="14"/>
        <v>81.254900000000006</v>
      </c>
      <c r="H169" s="72">
        <v>44.49</v>
      </c>
      <c r="I169" s="74" t="s">
        <v>51</v>
      </c>
      <c r="J169" s="71">
        <f t="shared" si="11"/>
        <v>44.49</v>
      </c>
      <c r="K169" s="72">
        <v>1.39</v>
      </c>
      <c r="L169" s="74" t="s">
        <v>51</v>
      </c>
      <c r="M169" s="71">
        <f t="shared" si="18"/>
        <v>1.39</v>
      </c>
      <c r="N169" s="72">
        <v>1.37</v>
      </c>
      <c r="O169" s="74" t="s">
        <v>51</v>
      </c>
      <c r="P169" s="71">
        <f t="shared" si="16"/>
        <v>1.37</v>
      </c>
    </row>
    <row r="170" spans="2:16">
      <c r="B170" s="95">
        <v>1.5</v>
      </c>
      <c r="C170" s="74" t="s">
        <v>52</v>
      </c>
      <c r="D170" s="70">
        <f t="shared" si="19"/>
        <v>6.3025210084033612</v>
      </c>
      <c r="E170" s="97">
        <v>81.319999999999993</v>
      </c>
      <c r="F170" s="98">
        <v>0.13669999999999999</v>
      </c>
      <c r="G170" s="94">
        <f t="shared" si="14"/>
        <v>81.456699999999998</v>
      </c>
      <c r="H170" s="72">
        <v>46.78</v>
      </c>
      <c r="I170" s="74" t="s">
        <v>51</v>
      </c>
      <c r="J170" s="71">
        <f t="shared" si="11"/>
        <v>46.78</v>
      </c>
      <c r="K170" s="72">
        <v>1.43</v>
      </c>
      <c r="L170" s="74" t="s">
        <v>51</v>
      </c>
      <c r="M170" s="71">
        <f t="shared" si="18"/>
        <v>1.43</v>
      </c>
      <c r="N170" s="72">
        <v>1.39</v>
      </c>
      <c r="O170" s="74" t="s">
        <v>51</v>
      </c>
      <c r="P170" s="71">
        <f t="shared" si="16"/>
        <v>1.39</v>
      </c>
    </row>
    <row r="171" spans="2:16">
      <c r="B171" s="95">
        <v>1.6</v>
      </c>
      <c r="C171" s="74" t="s">
        <v>52</v>
      </c>
      <c r="D171" s="70">
        <f t="shared" si="19"/>
        <v>6.7226890756302522</v>
      </c>
      <c r="E171" s="97">
        <v>81.44</v>
      </c>
      <c r="F171" s="98">
        <v>0.12939999999999999</v>
      </c>
      <c r="G171" s="94">
        <f t="shared" si="14"/>
        <v>81.569400000000002</v>
      </c>
      <c r="H171" s="72">
        <v>49.07</v>
      </c>
      <c r="I171" s="74" t="s">
        <v>51</v>
      </c>
      <c r="J171" s="71">
        <f t="shared" si="11"/>
        <v>49.07</v>
      </c>
      <c r="K171" s="72">
        <v>1.46</v>
      </c>
      <c r="L171" s="74" t="s">
        <v>51</v>
      </c>
      <c r="M171" s="71">
        <f t="shared" si="18"/>
        <v>1.46</v>
      </c>
      <c r="N171" s="72">
        <v>1.4</v>
      </c>
      <c r="O171" s="74" t="s">
        <v>51</v>
      </c>
      <c r="P171" s="71">
        <f t="shared" si="16"/>
        <v>1.4</v>
      </c>
    </row>
    <row r="172" spans="2:16">
      <c r="B172" s="95">
        <v>1.7</v>
      </c>
      <c r="C172" s="74" t="s">
        <v>52</v>
      </c>
      <c r="D172" s="70">
        <f t="shared" si="19"/>
        <v>7.1428571428571432</v>
      </c>
      <c r="E172" s="97">
        <v>81.489999999999995</v>
      </c>
      <c r="F172" s="98">
        <v>0.1229</v>
      </c>
      <c r="G172" s="94">
        <f t="shared" si="14"/>
        <v>81.612899999999996</v>
      </c>
      <c r="H172" s="72">
        <v>51.36</v>
      </c>
      <c r="I172" s="74" t="s">
        <v>51</v>
      </c>
      <c r="J172" s="71">
        <f t="shared" si="11"/>
        <v>51.36</v>
      </c>
      <c r="K172" s="72">
        <v>1.5</v>
      </c>
      <c r="L172" s="74" t="s">
        <v>51</v>
      </c>
      <c r="M172" s="71">
        <f t="shared" si="18"/>
        <v>1.5</v>
      </c>
      <c r="N172" s="72">
        <v>1.42</v>
      </c>
      <c r="O172" s="74" t="s">
        <v>51</v>
      </c>
      <c r="P172" s="71">
        <f t="shared" si="16"/>
        <v>1.42</v>
      </c>
    </row>
    <row r="173" spans="2:16">
      <c r="B173" s="95">
        <v>1.8</v>
      </c>
      <c r="C173" s="74" t="s">
        <v>52</v>
      </c>
      <c r="D173" s="70">
        <f t="shared" si="19"/>
        <v>7.5630252100840334</v>
      </c>
      <c r="E173" s="97">
        <v>81.459999999999994</v>
      </c>
      <c r="F173" s="98">
        <v>0.1171</v>
      </c>
      <c r="G173" s="94">
        <f t="shared" si="14"/>
        <v>81.577099999999987</v>
      </c>
      <c r="H173" s="72">
        <v>53.64</v>
      </c>
      <c r="I173" s="74" t="s">
        <v>51</v>
      </c>
      <c r="J173" s="71">
        <f t="shared" si="11"/>
        <v>53.64</v>
      </c>
      <c r="K173" s="72">
        <v>1.54</v>
      </c>
      <c r="L173" s="74" t="s">
        <v>51</v>
      </c>
      <c r="M173" s="71">
        <f t="shared" si="18"/>
        <v>1.54</v>
      </c>
      <c r="N173" s="72">
        <v>1.43</v>
      </c>
      <c r="O173" s="74" t="s">
        <v>51</v>
      </c>
      <c r="P173" s="71">
        <f t="shared" si="16"/>
        <v>1.43</v>
      </c>
    </row>
    <row r="174" spans="2:16">
      <c r="B174" s="95">
        <v>2</v>
      </c>
      <c r="C174" s="74" t="s">
        <v>52</v>
      </c>
      <c r="D174" s="70">
        <f t="shared" si="19"/>
        <v>8.4033613445378155</v>
      </c>
      <c r="E174" s="97">
        <v>81.23</v>
      </c>
      <c r="F174" s="98">
        <v>0.107</v>
      </c>
      <c r="G174" s="94">
        <f t="shared" si="14"/>
        <v>81.337000000000003</v>
      </c>
      <c r="H174" s="72">
        <v>58.22</v>
      </c>
      <c r="I174" s="74" t="s">
        <v>51</v>
      </c>
      <c r="J174" s="71">
        <f t="shared" si="11"/>
        <v>58.22</v>
      </c>
      <c r="K174" s="72">
        <v>1.67</v>
      </c>
      <c r="L174" s="74" t="s">
        <v>51</v>
      </c>
      <c r="M174" s="71">
        <f t="shared" si="18"/>
        <v>1.67</v>
      </c>
      <c r="N174" s="72">
        <v>1.45</v>
      </c>
      <c r="O174" s="74" t="s">
        <v>51</v>
      </c>
      <c r="P174" s="71">
        <f t="shared" si="16"/>
        <v>1.45</v>
      </c>
    </row>
    <row r="175" spans="2:16">
      <c r="B175" s="95">
        <v>2.25</v>
      </c>
      <c r="C175" s="74" t="s">
        <v>52</v>
      </c>
      <c r="D175" s="70">
        <f t="shared" si="19"/>
        <v>9.4537815126050422</v>
      </c>
      <c r="E175" s="97">
        <v>80.69</v>
      </c>
      <c r="F175" s="98">
        <v>9.6740000000000007E-2</v>
      </c>
      <c r="G175" s="94">
        <f t="shared" si="14"/>
        <v>80.786739999999995</v>
      </c>
      <c r="H175" s="72">
        <v>63.98</v>
      </c>
      <c r="I175" s="74" t="s">
        <v>51</v>
      </c>
      <c r="J175" s="71">
        <f t="shared" si="11"/>
        <v>63.98</v>
      </c>
      <c r="K175" s="72">
        <v>1.87</v>
      </c>
      <c r="L175" s="74" t="s">
        <v>51</v>
      </c>
      <c r="M175" s="71">
        <f t="shared" si="18"/>
        <v>1.87</v>
      </c>
      <c r="N175" s="72">
        <v>1.48</v>
      </c>
      <c r="O175" s="74" t="s">
        <v>51</v>
      </c>
      <c r="P175" s="71">
        <f t="shared" si="16"/>
        <v>1.48</v>
      </c>
    </row>
    <row r="176" spans="2:16">
      <c r="B176" s="95">
        <v>2.5</v>
      </c>
      <c r="C176" s="74" t="s">
        <v>52</v>
      </c>
      <c r="D176" s="70">
        <f t="shared" si="19"/>
        <v>10.504201680672269</v>
      </c>
      <c r="E176" s="97">
        <v>79.94</v>
      </c>
      <c r="F176" s="98">
        <v>8.838E-2</v>
      </c>
      <c r="G176" s="94">
        <f t="shared" si="14"/>
        <v>80.028379999999999</v>
      </c>
      <c r="H176" s="72">
        <v>69.78</v>
      </c>
      <c r="I176" s="74" t="s">
        <v>51</v>
      </c>
      <c r="J176" s="71">
        <f t="shared" ref="J176:J202" si="20">H176</f>
        <v>69.78</v>
      </c>
      <c r="K176" s="72">
        <v>2.04</v>
      </c>
      <c r="L176" s="74" t="s">
        <v>51</v>
      </c>
      <c r="M176" s="71">
        <f t="shared" si="18"/>
        <v>2.04</v>
      </c>
      <c r="N176" s="72">
        <v>1.51</v>
      </c>
      <c r="O176" s="74" t="s">
        <v>51</v>
      </c>
      <c r="P176" s="71">
        <f t="shared" si="16"/>
        <v>1.51</v>
      </c>
    </row>
    <row r="177" spans="1:16">
      <c r="A177" s="4"/>
      <c r="B177" s="95">
        <v>2.75</v>
      </c>
      <c r="C177" s="74" t="s">
        <v>52</v>
      </c>
      <c r="D177" s="70">
        <f t="shared" si="19"/>
        <v>11.554621848739496</v>
      </c>
      <c r="E177" s="97">
        <v>79.03</v>
      </c>
      <c r="F177" s="98">
        <v>8.1420000000000006E-2</v>
      </c>
      <c r="G177" s="94">
        <f t="shared" si="14"/>
        <v>79.111419999999995</v>
      </c>
      <c r="H177" s="72">
        <v>75.64</v>
      </c>
      <c r="I177" s="74" t="s">
        <v>51</v>
      </c>
      <c r="J177" s="71">
        <f t="shared" si="20"/>
        <v>75.64</v>
      </c>
      <c r="K177" s="72">
        <v>2.21</v>
      </c>
      <c r="L177" s="74" t="s">
        <v>51</v>
      </c>
      <c r="M177" s="71">
        <f t="shared" si="18"/>
        <v>2.21</v>
      </c>
      <c r="N177" s="72">
        <v>1.54</v>
      </c>
      <c r="O177" s="74" t="s">
        <v>51</v>
      </c>
      <c r="P177" s="71">
        <f t="shared" si="16"/>
        <v>1.54</v>
      </c>
    </row>
    <row r="178" spans="1:16">
      <c r="B178" s="72">
        <v>3</v>
      </c>
      <c r="C178" s="74" t="s">
        <v>52</v>
      </c>
      <c r="D178" s="70">
        <f t="shared" si="19"/>
        <v>12.605042016806722</v>
      </c>
      <c r="E178" s="97">
        <v>78</v>
      </c>
      <c r="F178" s="98">
        <v>7.5539999999999996E-2</v>
      </c>
      <c r="G178" s="94">
        <f t="shared" si="14"/>
        <v>78.075540000000004</v>
      </c>
      <c r="H178" s="72">
        <v>81.58</v>
      </c>
      <c r="I178" s="74" t="s">
        <v>51</v>
      </c>
      <c r="J178" s="71">
        <f t="shared" si="20"/>
        <v>81.58</v>
      </c>
      <c r="K178" s="72">
        <v>2.37</v>
      </c>
      <c r="L178" s="74" t="s">
        <v>51</v>
      </c>
      <c r="M178" s="71">
        <f t="shared" si="18"/>
        <v>2.37</v>
      </c>
      <c r="N178" s="72">
        <v>1.57</v>
      </c>
      <c r="O178" s="74" t="s">
        <v>51</v>
      </c>
      <c r="P178" s="71">
        <f t="shared" si="16"/>
        <v>1.57</v>
      </c>
    </row>
    <row r="179" spans="1:16">
      <c r="B179" s="95">
        <v>3.25</v>
      </c>
      <c r="C179" s="96" t="s">
        <v>52</v>
      </c>
      <c r="D179" s="70">
        <f t="shared" si="19"/>
        <v>13.655462184873949</v>
      </c>
      <c r="E179" s="97">
        <v>76.89</v>
      </c>
      <c r="F179" s="98">
        <v>7.0489999999999997E-2</v>
      </c>
      <c r="G179" s="94">
        <f t="shared" si="14"/>
        <v>76.960490000000007</v>
      </c>
      <c r="H179" s="72">
        <v>87.6</v>
      </c>
      <c r="I179" s="74" t="s">
        <v>51</v>
      </c>
      <c r="J179" s="71">
        <f t="shared" si="20"/>
        <v>87.6</v>
      </c>
      <c r="K179" s="72">
        <v>2.52</v>
      </c>
      <c r="L179" s="74" t="s">
        <v>51</v>
      </c>
      <c r="M179" s="71">
        <f t="shared" si="18"/>
        <v>2.52</v>
      </c>
      <c r="N179" s="72">
        <v>1.59</v>
      </c>
      <c r="O179" s="74" t="s">
        <v>51</v>
      </c>
      <c r="P179" s="71">
        <f t="shared" si="16"/>
        <v>1.59</v>
      </c>
    </row>
    <row r="180" spans="1:16">
      <c r="B180" s="95">
        <v>3.5</v>
      </c>
      <c r="C180" s="96" t="s">
        <v>52</v>
      </c>
      <c r="D180" s="70">
        <f t="shared" si="19"/>
        <v>14.705882352941176</v>
      </c>
      <c r="E180" s="97">
        <v>75.73</v>
      </c>
      <c r="F180" s="98">
        <v>6.6110000000000002E-2</v>
      </c>
      <c r="G180" s="94">
        <f t="shared" si="14"/>
        <v>75.796109999999999</v>
      </c>
      <c r="H180" s="72">
        <v>93.71</v>
      </c>
      <c r="I180" s="74" t="s">
        <v>51</v>
      </c>
      <c r="J180" s="71">
        <f t="shared" si="20"/>
        <v>93.71</v>
      </c>
      <c r="K180" s="72">
        <v>2.66</v>
      </c>
      <c r="L180" s="74" t="s">
        <v>51</v>
      </c>
      <c r="M180" s="71">
        <f t="shared" si="18"/>
        <v>2.66</v>
      </c>
      <c r="N180" s="72">
        <v>1.62</v>
      </c>
      <c r="O180" s="74" t="s">
        <v>51</v>
      </c>
      <c r="P180" s="71">
        <f t="shared" si="16"/>
        <v>1.62</v>
      </c>
    </row>
    <row r="181" spans="1:16">
      <c r="B181" s="95">
        <v>3.75</v>
      </c>
      <c r="C181" s="96" t="s">
        <v>52</v>
      </c>
      <c r="D181" s="70">
        <f t="shared" si="19"/>
        <v>15.756302521008404</v>
      </c>
      <c r="E181" s="97">
        <v>74.53</v>
      </c>
      <c r="F181" s="98">
        <v>6.2280000000000002E-2</v>
      </c>
      <c r="G181" s="94">
        <f t="shared" si="14"/>
        <v>74.592280000000002</v>
      </c>
      <c r="H181" s="72">
        <v>99.91</v>
      </c>
      <c r="I181" s="74" t="s">
        <v>51</v>
      </c>
      <c r="J181" s="71">
        <f t="shared" si="20"/>
        <v>99.91</v>
      </c>
      <c r="K181" s="72">
        <v>2.81</v>
      </c>
      <c r="L181" s="74" t="s">
        <v>51</v>
      </c>
      <c r="M181" s="71">
        <f t="shared" si="18"/>
        <v>2.81</v>
      </c>
      <c r="N181" s="72">
        <v>1.65</v>
      </c>
      <c r="O181" s="74" t="s">
        <v>51</v>
      </c>
      <c r="P181" s="71">
        <f t="shared" si="16"/>
        <v>1.65</v>
      </c>
    </row>
    <row r="182" spans="1:16">
      <c r="B182" s="95">
        <v>4</v>
      </c>
      <c r="C182" s="96" t="s">
        <v>52</v>
      </c>
      <c r="D182" s="70">
        <f t="shared" si="19"/>
        <v>16.806722689075631</v>
      </c>
      <c r="E182" s="97">
        <v>73.33</v>
      </c>
      <c r="F182" s="98">
        <v>5.8880000000000002E-2</v>
      </c>
      <c r="G182" s="94">
        <f t="shared" si="14"/>
        <v>73.38888</v>
      </c>
      <c r="H182" s="72">
        <v>106.22</v>
      </c>
      <c r="I182" s="74" t="s">
        <v>51</v>
      </c>
      <c r="J182" s="71">
        <f t="shared" si="20"/>
        <v>106.22</v>
      </c>
      <c r="K182" s="72">
        <v>2.95</v>
      </c>
      <c r="L182" s="74" t="s">
        <v>51</v>
      </c>
      <c r="M182" s="71">
        <f t="shared" si="18"/>
        <v>2.95</v>
      </c>
      <c r="N182" s="72">
        <v>1.67</v>
      </c>
      <c r="O182" s="74" t="s">
        <v>51</v>
      </c>
      <c r="P182" s="71">
        <f t="shared" si="16"/>
        <v>1.67</v>
      </c>
    </row>
    <row r="183" spans="1:16">
      <c r="B183" s="95">
        <v>4.5</v>
      </c>
      <c r="C183" s="96" t="s">
        <v>52</v>
      </c>
      <c r="D183" s="70">
        <f t="shared" si="19"/>
        <v>18.907563025210084</v>
      </c>
      <c r="E183" s="97">
        <v>70.930000000000007</v>
      </c>
      <c r="F183" s="98">
        <v>5.3150000000000003E-2</v>
      </c>
      <c r="G183" s="94">
        <f t="shared" si="14"/>
        <v>70.983150000000009</v>
      </c>
      <c r="H183" s="72">
        <v>119.15</v>
      </c>
      <c r="I183" s="74" t="s">
        <v>51</v>
      </c>
      <c r="J183" s="71">
        <f t="shared" si="20"/>
        <v>119.15</v>
      </c>
      <c r="K183" s="72">
        <v>3.48</v>
      </c>
      <c r="L183" s="74" t="s">
        <v>51</v>
      </c>
      <c r="M183" s="71">
        <f t="shared" si="18"/>
        <v>3.48</v>
      </c>
      <c r="N183" s="72">
        <v>1.72</v>
      </c>
      <c r="O183" s="74" t="s">
        <v>51</v>
      </c>
      <c r="P183" s="71">
        <f t="shared" si="16"/>
        <v>1.72</v>
      </c>
    </row>
    <row r="184" spans="1:16">
      <c r="B184" s="95">
        <v>5</v>
      </c>
      <c r="C184" s="96" t="s">
        <v>52</v>
      </c>
      <c r="D184" s="70">
        <f t="shared" si="19"/>
        <v>21.008403361344538</v>
      </c>
      <c r="E184" s="97">
        <v>68.650000000000006</v>
      </c>
      <c r="F184" s="98">
        <v>4.8489999999999998E-2</v>
      </c>
      <c r="G184" s="94">
        <f t="shared" si="14"/>
        <v>68.698490000000007</v>
      </c>
      <c r="H184" s="72">
        <v>132.51</v>
      </c>
      <c r="I184" s="74" t="s">
        <v>51</v>
      </c>
      <c r="J184" s="71">
        <f t="shared" si="20"/>
        <v>132.51</v>
      </c>
      <c r="K184" s="72">
        <v>3.96</v>
      </c>
      <c r="L184" s="74" t="s">
        <v>51</v>
      </c>
      <c r="M184" s="71">
        <f t="shared" si="18"/>
        <v>3.96</v>
      </c>
      <c r="N184" s="72">
        <v>1.78</v>
      </c>
      <c r="O184" s="74" t="s">
        <v>51</v>
      </c>
      <c r="P184" s="71">
        <f t="shared" si="16"/>
        <v>1.78</v>
      </c>
    </row>
    <row r="185" spans="1:16">
      <c r="B185" s="95">
        <v>5.5</v>
      </c>
      <c r="C185" s="96" t="s">
        <v>52</v>
      </c>
      <c r="D185" s="70">
        <f t="shared" si="19"/>
        <v>23.109243697478991</v>
      </c>
      <c r="E185" s="97">
        <v>66.55</v>
      </c>
      <c r="F185" s="98">
        <v>4.462E-2</v>
      </c>
      <c r="G185" s="94">
        <f t="shared" si="14"/>
        <v>66.594619999999992</v>
      </c>
      <c r="H185" s="72">
        <v>146.31</v>
      </c>
      <c r="I185" s="74" t="s">
        <v>51</v>
      </c>
      <c r="J185" s="71">
        <f t="shared" si="20"/>
        <v>146.31</v>
      </c>
      <c r="K185" s="72">
        <v>4.42</v>
      </c>
      <c r="L185" s="74" t="s">
        <v>51</v>
      </c>
      <c r="M185" s="71">
        <f t="shared" si="18"/>
        <v>4.42</v>
      </c>
      <c r="N185" s="72">
        <v>1.83</v>
      </c>
      <c r="O185" s="74" t="s">
        <v>51</v>
      </c>
      <c r="P185" s="71">
        <f t="shared" si="16"/>
        <v>1.83</v>
      </c>
    </row>
    <row r="186" spans="1:16">
      <c r="B186" s="95">
        <v>6</v>
      </c>
      <c r="C186" s="96" t="s">
        <v>52</v>
      </c>
      <c r="D186" s="70">
        <f t="shared" si="19"/>
        <v>25.210084033613445</v>
      </c>
      <c r="E186" s="97">
        <v>64.680000000000007</v>
      </c>
      <c r="F186" s="98">
        <v>4.1349999999999998E-2</v>
      </c>
      <c r="G186" s="94">
        <f t="shared" si="14"/>
        <v>64.721350000000001</v>
      </c>
      <c r="H186" s="72">
        <v>160.53</v>
      </c>
      <c r="I186" s="74" t="s">
        <v>51</v>
      </c>
      <c r="J186" s="71">
        <f t="shared" si="20"/>
        <v>160.53</v>
      </c>
      <c r="K186" s="72">
        <v>4.8600000000000003</v>
      </c>
      <c r="L186" s="74" t="s">
        <v>51</v>
      </c>
      <c r="M186" s="71">
        <f t="shared" si="18"/>
        <v>4.8600000000000003</v>
      </c>
      <c r="N186" s="72">
        <v>1.89</v>
      </c>
      <c r="O186" s="74" t="s">
        <v>51</v>
      </c>
      <c r="P186" s="71">
        <f t="shared" si="16"/>
        <v>1.89</v>
      </c>
    </row>
    <row r="187" spans="1:16">
      <c r="B187" s="95">
        <v>6.5</v>
      </c>
      <c r="C187" s="96" t="s">
        <v>52</v>
      </c>
      <c r="D187" s="70">
        <f t="shared" si="19"/>
        <v>27.310924369747898</v>
      </c>
      <c r="E187" s="97">
        <v>63.09</v>
      </c>
      <c r="F187" s="98">
        <v>3.8550000000000001E-2</v>
      </c>
      <c r="G187" s="94">
        <f t="shared" si="14"/>
        <v>63.128550000000004</v>
      </c>
      <c r="H187" s="72">
        <v>175.13</v>
      </c>
      <c r="I187" s="74" t="s">
        <v>51</v>
      </c>
      <c r="J187" s="71">
        <f t="shared" si="20"/>
        <v>175.13</v>
      </c>
      <c r="K187" s="72">
        <v>5.28</v>
      </c>
      <c r="L187" s="74" t="s">
        <v>51</v>
      </c>
      <c r="M187" s="71">
        <f t="shared" si="18"/>
        <v>5.28</v>
      </c>
      <c r="N187" s="72">
        <v>1.95</v>
      </c>
      <c r="O187" s="74" t="s">
        <v>51</v>
      </c>
      <c r="P187" s="71">
        <f t="shared" si="16"/>
        <v>1.95</v>
      </c>
    </row>
    <row r="188" spans="1:16">
      <c r="B188" s="95">
        <v>7</v>
      </c>
      <c r="C188" s="96" t="s">
        <v>52</v>
      </c>
      <c r="D188" s="70">
        <f t="shared" si="19"/>
        <v>29.411764705882351</v>
      </c>
      <c r="E188" s="97">
        <v>61.78</v>
      </c>
      <c r="F188" s="98">
        <v>3.6130000000000002E-2</v>
      </c>
      <c r="G188" s="94">
        <f t="shared" si="14"/>
        <v>61.816130000000001</v>
      </c>
      <c r="H188" s="72">
        <v>190.07</v>
      </c>
      <c r="I188" s="74" t="s">
        <v>51</v>
      </c>
      <c r="J188" s="71">
        <f t="shared" si="20"/>
        <v>190.07</v>
      </c>
      <c r="K188" s="72">
        <v>5.7</v>
      </c>
      <c r="L188" s="74" t="s">
        <v>51</v>
      </c>
      <c r="M188" s="71">
        <f t="shared" si="18"/>
        <v>5.7</v>
      </c>
      <c r="N188" s="72">
        <v>2</v>
      </c>
      <c r="O188" s="74" t="s">
        <v>51</v>
      </c>
      <c r="P188" s="71">
        <f t="shared" si="16"/>
        <v>2</v>
      </c>
    </row>
    <row r="189" spans="1:16">
      <c r="B189" s="95">
        <v>8</v>
      </c>
      <c r="C189" s="96" t="s">
        <v>52</v>
      </c>
      <c r="D189" s="70">
        <f t="shared" si="19"/>
        <v>33.613445378151262</v>
      </c>
      <c r="E189" s="97">
        <v>58.48</v>
      </c>
      <c r="F189" s="98">
        <v>3.2129999999999999E-2</v>
      </c>
      <c r="G189" s="94">
        <f t="shared" si="14"/>
        <v>58.512129999999999</v>
      </c>
      <c r="H189" s="72">
        <v>221.11</v>
      </c>
      <c r="I189" s="74" t="s">
        <v>51</v>
      </c>
      <c r="J189" s="71">
        <f t="shared" si="20"/>
        <v>221.11</v>
      </c>
      <c r="K189" s="72">
        <v>7.2</v>
      </c>
      <c r="L189" s="74" t="s">
        <v>51</v>
      </c>
      <c r="M189" s="71">
        <f t="shared" si="18"/>
        <v>7.2</v>
      </c>
      <c r="N189" s="72">
        <v>2.12</v>
      </c>
      <c r="O189" s="74" t="s">
        <v>51</v>
      </c>
      <c r="P189" s="71">
        <f t="shared" si="16"/>
        <v>2.12</v>
      </c>
    </row>
    <row r="190" spans="1:16">
      <c r="B190" s="95">
        <v>9</v>
      </c>
      <c r="C190" s="96" t="s">
        <v>52</v>
      </c>
      <c r="D190" s="70">
        <f t="shared" si="19"/>
        <v>37.815126050420169</v>
      </c>
      <c r="E190" s="97">
        <v>55.39</v>
      </c>
      <c r="F190" s="98">
        <v>2.896E-2</v>
      </c>
      <c r="G190" s="94">
        <f t="shared" si="14"/>
        <v>55.418959999999998</v>
      </c>
      <c r="H190" s="72">
        <v>253.9</v>
      </c>
      <c r="I190" s="74" t="s">
        <v>51</v>
      </c>
      <c r="J190" s="71">
        <f t="shared" si="20"/>
        <v>253.9</v>
      </c>
      <c r="K190" s="72">
        <v>8.57</v>
      </c>
      <c r="L190" s="74" t="s">
        <v>51</v>
      </c>
      <c r="M190" s="71">
        <f t="shared" si="18"/>
        <v>8.57</v>
      </c>
      <c r="N190" s="72">
        <v>2.25</v>
      </c>
      <c r="O190" s="74" t="s">
        <v>51</v>
      </c>
      <c r="P190" s="71">
        <f t="shared" si="16"/>
        <v>2.25</v>
      </c>
    </row>
    <row r="191" spans="1:16">
      <c r="B191" s="95">
        <v>10</v>
      </c>
      <c r="C191" s="96" t="s">
        <v>52</v>
      </c>
      <c r="D191" s="70">
        <f t="shared" si="19"/>
        <v>42.016806722689076</v>
      </c>
      <c r="E191" s="97">
        <v>52.65</v>
      </c>
      <c r="F191" s="98">
        <v>2.639E-2</v>
      </c>
      <c r="G191" s="94">
        <f t="shared" si="14"/>
        <v>52.676389999999998</v>
      </c>
      <c r="H191" s="72">
        <v>288.45</v>
      </c>
      <c r="I191" s="74" t="s">
        <v>51</v>
      </c>
      <c r="J191" s="71">
        <f t="shared" si="20"/>
        <v>288.45</v>
      </c>
      <c r="K191" s="72">
        <v>9.8699999999999992</v>
      </c>
      <c r="L191" s="74" t="s">
        <v>51</v>
      </c>
      <c r="M191" s="71">
        <f t="shared" si="18"/>
        <v>9.8699999999999992</v>
      </c>
      <c r="N191" s="72">
        <v>2.38</v>
      </c>
      <c r="O191" s="74" t="s">
        <v>51</v>
      </c>
      <c r="P191" s="71">
        <f t="shared" si="16"/>
        <v>2.38</v>
      </c>
    </row>
    <row r="192" spans="1:16">
      <c r="B192" s="95">
        <v>11</v>
      </c>
      <c r="C192" s="96" t="s">
        <v>52</v>
      </c>
      <c r="D192" s="70">
        <f t="shared" si="19"/>
        <v>46.218487394957982</v>
      </c>
      <c r="E192" s="97">
        <v>50.22</v>
      </c>
      <c r="F192" s="98">
        <v>2.426E-2</v>
      </c>
      <c r="G192" s="94">
        <f t="shared" si="14"/>
        <v>50.244259999999997</v>
      </c>
      <c r="H192" s="72">
        <v>324.74</v>
      </c>
      <c r="I192" s="74" t="s">
        <v>51</v>
      </c>
      <c r="J192" s="71">
        <f t="shared" si="20"/>
        <v>324.74</v>
      </c>
      <c r="K192" s="72">
        <v>11.13</v>
      </c>
      <c r="L192" s="74" t="s">
        <v>51</v>
      </c>
      <c r="M192" s="71">
        <f t="shared" si="18"/>
        <v>11.13</v>
      </c>
      <c r="N192" s="72">
        <v>2.52</v>
      </c>
      <c r="O192" s="74" t="s">
        <v>51</v>
      </c>
      <c r="P192" s="71">
        <f t="shared" si="16"/>
        <v>2.52</v>
      </c>
    </row>
    <row r="193" spans="2:16">
      <c r="B193" s="95">
        <v>12</v>
      </c>
      <c r="C193" s="96" t="s">
        <v>52</v>
      </c>
      <c r="D193" s="70">
        <f t="shared" si="19"/>
        <v>50.420168067226889</v>
      </c>
      <c r="E193" s="97">
        <v>48.04</v>
      </c>
      <c r="F193" s="98">
        <v>2.2460000000000001E-2</v>
      </c>
      <c r="G193" s="94">
        <f t="shared" si="14"/>
        <v>48.062460000000002</v>
      </c>
      <c r="H193" s="72">
        <v>362.73</v>
      </c>
      <c r="I193" s="74" t="s">
        <v>51</v>
      </c>
      <c r="J193" s="71">
        <f t="shared" si="20"/>
        <v>362.73</v>
      </c>
      <c r="K193" s="72">
        <v>12.37</v>
      </c>
      <c r="L193" s="74" t="s">
        <v>51</v>
      </c>
      <c r="M193" s="71">
        <f t="shared" si="18"/>
        <v>12.37</v>
      </c>
      <c r="N193" s="72">
        <v>2.66</v>
      </c>
      <c r="O193" s="74" t="s">
        <v>51</v>
      </c>
      <c r="P193" s="71">
        <f t="shared" si="16"/>
        <v>2.66</v>
      </c>
    </row>
    <row r="194" spans="2:16">
      <c r="B194" s="95">
        <v>13</v>
      </c>
      <c r="C194" s="96" t="s">
        <v>52</v>
      </c>
      <c r="D194" s="70">
        <f t="shared" si="19"/>
        <v>54.621848739495796</v>
      </c>
      <c r="E194" s="97">
        <v>46.08</v>
      </c>
      <c r="F194" s="98">
        <v>2.0930000000000001E-2</v>
      </c>
      <c r="G194" s="94">
        <f t="shared" si="14"/>
        <v>46.100929999999998</v>
      </c>
      <c r="H194" s="72">
        <v>402.39</v>
      </c>
      <c r="I194" s="74" t="s">
        <v>51</v>
      </c>
      <c r="J194" s="71">
        <f t="shared" si="20"/>
        <v>402.39</v>
      </c>
      <c r="K194" s="72">
        <v>13.59</v>
      </c>
      <c r="L194" s="74" t="s">
        <v>51</v>
      </c>
      <c r="M194" s="71">
        <f t="shared" si="18"/>
        <v>13.59</v>
      </c>
      <c r="N194" s="72">
        <v>2.81</v>
      </c>
      <c r="O194" s="74" t="s">
        <v>51</v>
      </c>
      <c r="P194" s="71">
        <f t="shared" si="16"/>
        <v>2.81</v>
      </c>
    </row>
    <row r="195" spans="2:16">
      <c r="B195" s="95">
        <v>14</v>
      </c>
      <c r="C195" s="96" t="s">
        <v>52</v>
      </c>
      <c r="D195" s="70">
        <f t="shared" si="19"/>
        <v>58.823529411764703</v>
      </c>
      <c r="E195" s="97">
        <v>44.3</v>
      </c>
      <c r="F195" s="98">
        <v>1.9599999999999999E-2</v>
      </c>
      <c r="G195" s="94">
        <f t="shared" si="14"/>
        <v>44.319599999999994</v>
      </c>
      <c r="H195" s="72">
        <v>443.69</v>
      </c>
      <c r="I195" s="74" t="s">
        <v>51</v>
      </c>
      <c r="J195" s="71">
        <f t="shared" si="20"/>
        <v>443.69</v>
      </c>
      <c r="K195" s="72">
        <v>14.79</v>
      </c>
      <c r="L195" s="74" t="s">
        <v>51</v>
      </c>
      <c r="M195" s="71">
        <f t="shared" si="18"/>
        <v>14.79</v>
      </c>
      <c r="N195" s="72">
        <v>2.97</v>
      </c>
      <c r="O195" s="74" t="s">
        <v>51</v>
      </c>
      <c r="P195" s="71">
        <f t="shared" si="16"/>
        <v>2.97</v>
      </c>
    </row>
    <row r="196" spans="2:16">
      <c r="B196" s="95">
        <v>15</v>
      </c>
      <c r="C196" s="96" t="s">
        <v>52</v>
      </c>
      <c r="D196" s="70">
        <f t="shared" si="19"/>
        <v>63.025210084033617</v>
      </c>
      <c r="E196" s="97">
        <v>42.69</v>
      </c>
      <c r="F196" s="98">
        <v>1.8429999999999998E-2</v>
      </c>
      <c r="G196" s="94">
        <f t="shared" si="14"/>
        <v>42.70843</v>
      </c>
      <c r="H196" s="72">
        <v>486.6</v>
      </c>
      <c r="I196" s="74" t="s">
        <v>51</v>
      </c>
      <c r="J196" s="71">
        <f t="shared" si="20"/>
        <v>486.6</v>
      </c>
      <c r="K196" s="72">
        <v>16</v>
      </c>
      <c r="L196" s="74" t="s">
        <v>51</v>
      </c>
      <c r="M196" s="71">
        <f t="shared" si="18"/>
        <v>16</v>
      </c>
      <c r="N196" s="72">
        <v>3.14</v>
      </c>
      <c r="O196" s="74" t="s">
        <v>51</v>
      </c>
      <c r="P196" s="71">
        <f t="shared" si="16"/>
        <v>3.14</v>
      </c>
    </row>
    <row r="197" spans="2:16">
      <c r="B197" s="95">
        <v>16</v>
      </c>
      <c r="C197" s="96" t="s">
        <v>52</v>
      </c>
      <c r="D197" s="70">
        <f t="shared" si="19"/>
        <v>67.226890756302524</v>
      </c>
      <c r="E197" s="97">
        <v>41.21</v>
      </c>
      <c r="F197" s="98">
        <v>1.7399999999999999E-2</v>
      </c>
      <c r="G197" s="94">
        <f t="shared" si="14"/>
        <v>41.227400000000003</v>
      </c>
      <c r="H197" s="72">
        <v>531.09</v>
      </c>
      <c r="I197" s="74" t="s">
        <v>51</v>
      </c>
      <c r="J197" s="71">
        <f t="shared" si="20"/>
        <v>531.09</v>
      </c>
      <c r="K197" s="72">
        <v>17.2</v>
      </c>
      <c r="L197" s="74" t="s">
        <v>51</v>
      </c>
      <c r="M197" s="71">
        <f t="shared" si="18"/>
        <v>17.2</v>
      </c>
      <c r="N197" s="72">
        <v>3.3</v>
      </c>
      <c r="O197" s="74" t="s">
        <v>51</v>
      </c>
      <c r="P197" s="71">
        <f t="shared" si="16"/>
        <v>3.3</v>
      </c>
    </row>
    <row r="198" spans="2:16">
      <c r="B198" s="95">
        <v>17</v>
      </c>
      <c r="C198" s="96" t="s">
        <v>52</v>
      </c>
      <c r="D198" s="70">
        <f t="shared" si="19"/>
        <v>71.428571428571431</v>
      </c>
      <c r="E198" s="97">
        <v>39.86</v>
      </c>
      <c r="F198" s="98">
        <v>1.6490000000000001E-2</v>
      </c>
      <c r="G198" s="94">
        <f t="shared" si="14"/>
        <v>39.876489999999997</v>
      </c>
      <c r="H198" s="72">
        <v>577.13</v>
      </c>
      <c r="I198" s="74" t="s">
        <v>51</v>
      </c>
      <c r="J198" s="71">
        <f t="shared" si="20"/>
        <v>577.13</v>
      </c>
      <c r="K198" s="72">
        <v>18.399999999999999</v>
      </c>
      <c r="L198" s="74" t="s">
        <v>51</v>
      </c>
      <c r="M198" s="71">
        <f t="shared" si="18"/>
        <v>18.399999999999999</v>
      </c>
      <c r="N198" s="72">
        <v>3.48</v>
      </c>
      <c r="O198" s="74" t="s">
        <v>51</v>
      </c>
      <c r="P198" s="71">
        <f t="shared" si="16"/>
        <v>3.48</v>
      </c>
    </row>
    <row r="199" spans="2:16">
      <c r="B199" s="95">
        <v>18</v>
      </c>
      <c r="C199" s="96" t="s">
        <v>52</v>
      </c>
      <c r="D199" s="70">
        <f t="shared" si="19"/>
        <v>75.630252100840337</v>
      </c>
      <c r="E199" s="97">
        <v>38.61</v>
      </c>
      <c r="F199" s="98">
        <v>1.567E-2</v>
      </c>
      <c r="G199" s="94">
        <f t="shared" si="14"/>
        <v>38.62567</v>
      </c>
      <c r="H199" s="72">
        <v>624.70000000000005</v>
      </c>
      <c r="I199" s="74" t="s">
        <v>51</v>
      </c>
      <c r="J199" s="71">
        <f t="shared" si="20"/>
        <v>624.70000000000005</v>
      </c>
      <c r="K199" s="72">
        <v>19.59</v>
      </c>
      <c r="L199" s="74" t="s">
        <v>51</v>
      </c>
      <c r="M199" s="71">
        <f t="shared" si="18"/>
        <v>19.59</v>
      </c>
      <c r="N199" s="72">
        <v>3.66</v>
      </c>
      <c r="O199" s="74" t="s">
        <v>51</v>
      </c>
      <c r="P199" s="71">
        <f t="shared" si="16"/>
        <v>3.66</v>
      </c>
    </row>
    <row r="200" spans="2:16">
      <c r="B200" s="95">
        <v>20</v>
      </c>
      <c r="C200" s="96" t="s">
        <v>52</v>
      </c>
      <c r="D200" s="70">
        <f t="shared" si="19"/>
        <v>84.033613445378151</v>
      </c>
      <c r="E200" s="97">
        <v>36.4</v>
      </c>
      <c r="F200" s="98">
        <v>1.427E-2</v>
      </c>
      <c r="G200" s="94">
        <f t="shared" si="14"/>
        <v>36.414270000000002</v>
      </c>
      <c r="H200" s="72">
        <v>724.27</v>
      </c>
      <c r="I200" s="74" t="s">
        <v>51</v>
      </c>
      <c r="J200" s="71">
        <f t="shared" si="20"/>
        <v>724.27</v>
      </c>
      <c r="K200" s="72">
        <v>24.14</v>
      </c>
      <c r="L200" s="74" t="s">
        <v>51</v>
      </c>
      <c r="M200" s="71">
        <f t="shared" si="18"/>
        <v>24.14</v>
      </c>
      <c r="N200" s="72">
        <v>4.04</v>
      </c>
      <c r="O200" s="74" t="s">
        <v>51</v>
      </c>
      <c r="P200" s="71">
        <f t="shared" si="16"/>
        <v>4.04</v>
      </c>
    </row>
    <row r="201" spans="2:16">
      <c r="B201" s="95">
        <v>22.5</v>
      </c>
      <c r="C201" s="96" t="s">
        <v>52</v>
      </c>
      <c r="D201" s="70">
        <f t="shared" si="19"/>
        <v>94.537815126050418</v>
      </c>
      <c r="E201" s="97">
        <v>34.049999999999997</v>
      </c>
      <c r="F201" s="98">
        <v>1.2840000000000001E-2</v>
      </c>
      <c r="G201" s="94">
        <f t="shared" si="14"/>
        <v>34.062839999999994</v>
      </c>
      <c r="H201" s="72">
        <v>856.82</v>
      </c>
      <c r="I201" s="74" t="s">
        <v>51</v>
      </c>
      <c r="J201" s="71">
        <f t="shared" si="20"/>
        <v>856.82</v>
      </c>
      <c r="K201" s="72">
        <v>30.58</v>
      </c>
      <c r="L201" s="74" t="s">
        <v>51</v>
      </c>
      <c r="M201" s="71">
        <f t="shared" si="18"/>
        <v>30.58</v>
      </c>
      <c r="N201" s="72">
        <v>4.54</v>
      </c>
      <c r="O201" s="74" t="s">
        <v>51</v>
      </c>
      <c r="P201" s="71">
        <f t="shared" si="16"/>
        <v>4.54</v>
      </c>
    </row>
    <row r="202" spans="2:16">
      <c r="B202" s="95">
        <v>25</v>
      </c>
      <c r="C202" s="96" t="s">
        <v>52</v>
      </c>
      <c r="D202" s="70">
        <f t="shared" si="19"/>
        <v>105.04201680672269</v>
      </c>
      <c r="E202" s="97">
        <v>32.06</v>
      </c>
      <c r="F202" s="98">
        <v>1.1690000000000001E-2</v>
      </c>
      <c r="G202" s="94">
        <f t="shared" si="14"/>
        <v>32.071690000000004</v>
      </c>
      <c r="H202" s="72">
        <v>998.04</v>
      </c>
      <c r="I202" s="74" t="s">
        <v>51</v>
      </c>
      <c r="J202" s="71">
        <f t="shared" si="20"/>
        <v>998.04</v>
      </c>
      <c r="K202" s="72">
        <v>36.54</v>
      </c>
      <c r="L202" s="74" t="s">
        <v>51</v>
      </c>
      <c r="M202" s="71">
        <f t="shared" si="18"/>
        <v>36.54</v>
      </c>
      <c r="N202" s="72">
        <v>5.08</v>
      </c>
      <c r="O202" s="74" t="s">
        <v>51</v>
      </c>
      <c r="P202" s="71">
        <f t="shared" si="16"/>
        <v>5.08</v>
      </c>
    </row>
    <row r="203" spans="2:16">
      <c r="B203" s="95">
        <v>27.5</v>
      </c>
      <c r="C203" s="96" t="s">
        <v>52</v>
      </c>
      <c r="D203" s="70">
        <f t="shared" si="19"/>
        <v>115.54621848739495</v>
      </c>
      <c r="E203" s="97">
        <v>30.36</v>
      </c>
      <c r="F203" s="98">
        <v>1.073E-2</v>
      </c>
      <c r="G203" s="94">
        <f t="shared" si="14"/>
        <v>30.370729999999998</v>
      </c>
      <c r="H203" s="72">
        <v>1.1499999999999999</v>
      </c>
      <c r="I203" s="73" t="s">
        <v>5</v>
      </c>
      <c r="J203" s="75">
        <f t="shared" ref="J203:J228" si="21">H203*1000</f>
        <v>1150</v>
      </c>
      <c r="K203" s="72">
        <v>42.24</v>
      </c>
      <c r="L203" s="74" t="s">
        <v>51</v>
      </c>
      <c r="M203" s="71">
        <f t="shared" si="18"/>
        <v>42.24</v>
      </c>
      <c r="N203" s="72">
        <v>5.64</v>
      </c>
      <c r="O203" s="74" t="s">
        <v>51</v>
      </c>
      <c r="P203" s="71">
        <f t="shared" si="16"/>
        <v>5.64</v>
      </c>
    </row>
    <row r="204" spans="2:16">
      <c r="B204" s="95">
        <v>30</v>
      </c>
      <c r="C204" s="96" t="s">
        <v>52</v>
      </c>
      <c r="D204" s="70">
        <f t="shared" si="19"/>
        <v>126.05042016806723</v>
      </c>
      <c r="E204" s="97">
        <v>28.89</v>
      </c>
      <c r="F204" s="98">
        <v>9.9290000000000003E-3</v>
      </c>
      <c r="G204" s="94">
        <f t="shared" si="14"/>
        <v>28.899929</v>
      </c>
      <c r="H204" s="72">
        <v>1.31</v>
      </c>
      <c r="I204" s="74" t="s">
        <v>5</v>
      </c>
      <c r="J204" s="75">
        <f t="shared" si="21"/>
        <v>1310</v>
      </c>
      <c r="K204" s="72">
        <v>47.77</v>
      </c>
      <c r="L204" s="74" t="s">
        <v>51</v>
      </c>
      <c r="M204" s="71">
        <f t="shared" si="18"/>
        <v>47.77</v>
      </c>
      <c r="N204" s="72">
        <v>6.22</v>
      </c>
      <c r="O204" s="74" t="s">
        <v>51</v>
      </c>
      <c r="P204" s="71">
        <f t="shared" si="16"/>
        <v>6.22</v>
      </c>
    </row>
    <row r="205" spans="2:16">
      <c r="B205" s="95">
        <v>32.5</v>
      </c>
      <c r="C205" s="96" t="s">
        <v>52</v>
      </c>
      <c r="D205" s="70">
        <f t="shared" si="19"/>
        <v>136.55462184873949</v>
      </c>
      <c r="E205" s="97">
        <v>27.61</v>
      </c>
      <c r="F205" s="98">
        <v>9.2409999999999992E-3</v>
      </c>
      <c r="G205" s="94">
        <f t="shared" si="14"/>
        <v>27.619240999999999</v>
      </c>
      <c r="H205" s="72">
        <v>1.47</v>
      </c>
      <c r="I205" s="74" t="s">
        <v>5</v>
      </c>
      <c r="J205" s="75">
        <f t="shared" si="21"/>
        <v>1470</v>
      </c>
      <c r="K205" s="72">
        <v>53.19</v>
      </c>
      <c r="L205" s="74" t="s">
        <v>51</v>
      </c>
      <c r="M205" s="71">
        <f t="shared" si="18"/>
        <v>53.19</v>
      </c>
      <c r="N205" s="72">
        <v>6.84</v>
      </c>
      <c r="O205" s="74" t="s">
        <v>51</v>
      </c>
      <c r="P205" s="71">
        <f t="shared" si="16"/>
        <v>6.84</v>
      </c>
    </row>
    <row r="206" spans="2:16">
      <c r="B206" s="95">
        <v>35</v>
      </c>
      <c r="C206" s="96" t="s">
        <v>52</v>
      </c>
      <c r="D206" s="70">
        <f t="shared" si="19"/>
        <v>147.05882352941177</v>
      </c>
      <c r="E206" s="97">
        <v>26.47</v>
      </c>
      <c r="F206" s="98">
        <v>8.6470000000000002E-3</v>
      </c>
      <c r="G206" s="94">
        <f t="shared" si="14"/>
        <v>26.478646999999999</v>
      </c>
      <c r="H206" s="72">
        <v>1.64</v>
      </c>
      <c r="I206" s="74" t="s">
        <v>5</v>
      </c>
      <c r="J206" s="75">
        <f t="shared" si="21"/>
        <v>1640</v>
      </c>
      <c r="K206" s="72">
        <v>58.54</v>
      </c>
      <c r="L206" s="74" t="s">
        <v>51</v>
      </c>
      <c r="M206" s="71">
        <f t="shared" si="18"/>
        <v>58.54</v>
      </c>
      <c r="N206" s="72">
        <v>7.47</v>
      </c>
      <c r="O206" s="74" t="s">
        <v>51</v>
      </c>
      <c r="P206" s="71">
        <f t="shared" si="16"/>
        <v>7.47</v>
      </c>
    </row>
    <row r="207" spans="2:16">
      <c r="B207" s="95">
        <v>37.5</v>
      </c>
      <c r="C207" s="96" t="s">
        <v>52</v>
      </c>
      <c r="D207" s="70">
        <f t="shared" si="19"/>
        <v>157.56302521008402</v>
      </c>
      <c r="E207" s="97">
        <v>25.47</v>
      </c>
      <c r="F207" s="98">
        <v>8.1270000000000005E-3</v>
      </c>
      <c r="G207" s="94">
        <f t="shared" si="14"/>
        <v>25.478127000000001</v>
      </c>
      <c r="H207" s="72">
        <v>1.82</v>
      </c>
      <c r="I207" s="74" t="s">
        <v>5</v>
      </c>
      <c r="J207" s="75">
        <f t="shared" si="21"/>
        <v>1820</v>
      </c>
      <c r="K207" s="72">
        <v>63.83</v>
      </c>
      <c r="L207" s="74" t="s">
        <v>51</v>
      </c>
      <c r="M207" s="71">
        <f t="shared" si="18"/>
        <v>63.83</v>
      </c>
      <c r="N207" s="72">
        <v>8.1300000000000008</v>
      </c>
      <c r="O207" s="74" t="s">
        <v>51</v>
      </c>
      <c r="P207" s="71">
        <f t="shared" si="16"/>
        <v>8.1300000000000008</v>
      </c>
    </row>
    <row r="208" spans="2:16">
      <c r="B208" s="95">
        <v>40</v>
      </c>
      <c r="C208" s="96" t="s">
        <v>52</v>
      </c>
      <c r="D208" s="70">
        <f t="shared" si="19"/>
        <v>168.0672268907563</v>
      </c>
      <c r="E208" s="97">
        <v>24.57</v>
      </c>
      <c r="F208" s="98">
        <v>7.6689999999999996E-3</v>
      </c>
      <c r="G208" s="94">
        <f t="shared" si="14"/>
        <v>24.577669</v>
      </c>
      <c r="H208" s="72">
        <v>2.0099999999999998</v>
      </c>
      <c r="I208" s="74" t="s">
        <v>5</v>
      </c>
      <c r="J208" s="75">
        <f t="shared" si="21"/>
        <v>2009.9999999999998</v>
      </c>
      <c r="K208" s="72">
        <v>69.09</v>
      </c>
      <c r="L208" s="74" t="s">
        <v>51</v>
      </c>
      <c r="M208" s="71">
        <f t="shared" si="18"/>
        <v>69.09</v>
      </c>
      <c r="N208" s="72">
        <v>8.8000000000000007</v>
      </c>
      <c r="O208" s="74" t="s">
        <v>51</v>
      </c>
      <c r="P208" s="71">
        <f t="shared" si="16"/>
        <v>8.8000000000000007</v>
      </c>
    </row>
    <row r="209" spans="2:16">
      <c r="B209" s="95">
        <v>45</v>
      </c>
      <c r="C209" s="96" t="s">
        <v>52</v>
      </c>
      <c r="D209" s="70">
        <f t="shared" si="19"/>
        <v>189.07563025210084</v>
      </c>
      <c r="E209" s="97">
        <v>23.02</v>
      </c>
      <c r="F209" s="98">
        <v>6.8970000000000004E-3</v>
      </c>
      <c r="G209" s="94">
        <f t="shared" si="14"/>
        <v>23.026896999999998</v>
      </c>
      <c r="H209" s="72">
        <v>2.4</v>
      </c>
      <c r="I209" s="74" t="s">
        <v>5</v>
      </c>
      <c r="J209" s="75">
        <f t="shared" si="21"/>
        <v>2400</v>
      </c>
      <c r="K209" s="72">
        <v>88.65</v>
      </c>
      <c r="L209" s="74" t="s">
        <v>51</v>
      </c>
      <c r="M209" s="71">
        <f t="shared" si="18"/>
        <v>88.65</v>
      </c>
      <c r="N209" s="72">
        <v>10.210000000000001</v>
      </c>
      <c r="O209" s="74" t="s">
        <v>51</v>
      </c>
      <c r="P209" s="71">
        <f t="shared" si="16"/>
        <v>10.210000000000001</v>
      </c>
    </row>
    <row r="210" spans="2:16">
      <c r="B210" s="95">
        <v>50</v>
      </c>
      <c r="C210" s="96" t="s">
        <v>52</v>
      </c>
      <c r="D210" s="70">
        <f t="shared" si="19"/>
        <v>210.08403361344537</v>
      </c>
      <c r="E210" s="97">
        <v>21.75</v>
      </c>
      <c r="F210" s="98">
        <v>6.2729999999999999E-3</v>
      </c>
      <c r="G210" s="94">
        <f t="shared" si="14"/>
        <v>21.756273</v>
      </c>
      <c r="H210" s="72">
        <v>2.82</v>
      </c>
      <c r="I210" s="74" t="s">
        <v>5</v>
      </c>
      <c r="J210" s="75">
        <f t="shared" si="21"/>
        <v>2820</v>
      </c>
      <c r="K210" s="72">
        <v>106.51</v>
      </c>
      <c r="L210" s="74" t="s">
        <v>51</v>
      </c>
      <c r="M210" s="71">
        <f t="shared" si="18"/>
        <v>106.51</v>
      </c>
      <c r="N210" s="72">
        <v>11.69</v>
      </c>
      <c r="O210" s="74" t="s">
        <v>51</v>
      </c>
      <c r="P210" s="71">
        <f t="shared" si="16"/>
        <v>11.69</v>
      </c>
    </row>
    <row r="211" spans="2:16">
      <c r="B211" s="95">
        <v>55</v>
      </c>
      <c r="C211" s="96" t="s">
        <v>52</v>
      </c>
      <c r="D211" s="70">
        <f t="shared" si="19"/>
        <v>231.0924369747899</v>
      </c>
      <c r="E211" s="97">
        <v>20.69</v>
      </c>
      <c r="F211" s="98">
        <v>5.7559999999999998E-3</v>
      </c>
      <c r="G211" s="94">
        <f t="shared" si="14"/>
        <v>20.695756000000003</v>
      </c>
      <c r="H211" s="72">
        <v>3.26</v>
      </c>
      <c r="I211" s="74" t="s">
        <v>5</v>
      </c>
      <c r="J211" s="75">
        <f t="shared" si="21"/>
        <v>3260</v>
      </c>
      <c r="K211" s="72">
        <v>123.38</v>
      </c>
      <c r="L211" s="74" t="s">
        <v>51</v>
      </c>
      <c r="M211" s="71">
        <f t="shared" si="18"/>
        <v>123.38</v>
      </c>
      <c r="N211" s="72">
        <v>13.23</v>
      </c>
      <c r="O211" s="74" t="s">
        <v>51</v>
      </c>
      <c r="P211" s="71">
        <f t="shared" si="16"/>
        <v>13.23</v>
      </c>
    </row>
    <row r="212" spans="2:16">
      <c r="B212" s="95">
        <v>60</v>
      </c>
      <c r="C212" s="96" t="s">
        <v>52</v>
      </c>
      <c r="D212" s="70">
        <f t="shared" si="19"/>
        <v>252.10084033613447</v>
      </c>
      <c r="E212" s="97">
        <v>19.78</v>
      </c>
      <c r="F212" s="98">
        <v>5.3210000000000002E-3</v>
      </c>
      <c r="G212" s="94">
        <f t="shared" si="14"/>
        <v>19.785321</v>
      </c>
      <c r="H212" s="72">
        <v>3.72</v>
      </c>
      <c r="I212" s="74" t="s">
        <v>5</v>
      </c>
      <c r="J212" s="75">
        <f t="shared" si="21"/>
        <v>3720</v>
      </c>
      <c r="K212" s="72">
        <v>139.6</v>
      </c>
      <c r="L212" s="74" t="s">
        <v>51</v>
      </c>
      <c r="M212" s="71">
        <f t="shared" si="18"/>
        <v>139.6</v>
      </c>
      <c r="N212" s="72">
        <v>14.82</v>
      </c>
      <c r="O212" s="74" t="s">
        <v>51</v>
      </c>
      <c r="P212" s="71">
        <f t="shared" si="16"/>
        <v>14.82</v>
      </c>
    </row>
    <row r="213" spans="2:16">
      <c r="B213" s="95">
        <v>65</v>
      </c>
      <c r="C213" s="96" t="s">
        <v>52</v>
      </c>
      <c r="D213" s="70">
        <f t="shared" si="19"/>
        <v>273.10924369747897</v>
      </c>
      <c r="E213" s="97">
        <v>19</v>
      </c>
      <c r="F213" s="98">
        <v>4.9490000000000003E-3</v>
      </c>
      <c r="G213" s="94">
        <f t="shared" ref="G213:G228" si="22">E213+F213</f>
        <v>19.004949</v>
      </c>
      <c r="H213" s="72">
        <v>4.2</v>
      </c>
      <c r="I213" s="74" t="s">
        <v>5</v>
      </c>
      <c r="J213" s="75">
        <f t="shared" si="21"/>
        <v>4200</v>
      </c>
      <c r="K213" s="72">
        <v>155.35</v>
      </c>
      <c r="L213" s="74" t="s">
        <v>51</v>
      </c>
      <c r="M213" s="71">
        <f t="shared" si="18"/>
        <v>155.35</v>
      </c>
      <c r="N213" s="72">
        <v>16.45</v>
      </c>
      <c r="O213" s="74" t="s">
        <v>51</v>
      </c>
      <c r="P213" s="71">
        <f t="shared" si="16"/>
        <v>16.45</v>
      </c>
    </row>
    <row r="214" spans="2:16">
      <c r="B214" s="95">
        <v>70</v>
      </c>
      <c r="C214" s="96" t="s">
        <v>52</v>
      </c>
      <c r="D214" s="70">
        <f t="shared" si="19"/>
        <v>294.11764705882354</v>
      </c>
      <c r="E214" s="97">
        <v>18.329999999999998</v>
      </c>
      <c r="F214" s="98">
        <v>4.6280000000000002E-3</v>
      </c>
      <c r="G214" s="94">
        <f t="shared" si="22"/>
        <v>18.334627999999999</v>
      </c>
      <c r="H214" s="72">
        <v>4.7</v>
      </c>
      <c r="I214" s="74" t="s">
        <v>5</v>
      </c>
      <c r="J214" s="75">
        <f t="shared" si="21"/>
        <v>4700</v>
      </c>
      <c r="K214" s="72">
        <v>170.72</v>
      </c>
      <c r="L214" s="74" t="s">
        <v>51</v>
      </c>
      <c r="M214" s="71">
        <f t="shared" si="18"/>
        <v>170.72</v>
      </c>
      <c r="N214" s="72">
        <v>18.13</v>
      </c>
      <c r="O214" s="74" t="s">
        <v>51</v>
      </c>
      <c r="P214" s="71">
        <f t="shared" si="16"/>
        <v>18.13</v>
      </c>
    </row>
    <row r="215" spans="2:16">
      <c r="B215" s="95">
        <v>80</v>
      </c>
      <c r="C215" s="96" t="s">
        <v>52</v>
      </c>
      <c r="D215" s="70">
        <f t="shared" si="19"/>
        <v>336.1344537815126</v>
      </c>
      <c r="E215" s="97">
        <v>17.21</v>
      </c>
      <c r="F215" s="98">
        <v>4.1009999999999996E-3</v>
      </c>
      <c r="G215" s="94">
        <f t="shared" si="22"/>
        <v>17.214100999999999</v>
      </c>
      <c r="H215" s="72">
        <v>5.75</v>
      </c>
      <c r="I215" s="74" t="s">
        <v>5</v>
      </c>
      <c r="J215" s="75">
        <f t="shared" si="21"/>
        <v>5750</v>
      </c>
      <c r="K215" s="72">
        <v>226.42</v>
      </c>
      <c r="L215" s="74" t="s">
        <v>51</v>
      </c>
      <c r="M215" s="71">
        <f t="shared" si="18"/>
        <v>226.42</v>
      </c>
      <c r="N215" s="72">
        <v>21.6</v>
      </c>
      <c r="O215" s="74" t="s">
        <v>51</v>
      </c>
      <c r="P215" s="71">
        <f t="shared" si="16"/>
        <v>21.6</v>
      </c>
    </row>
    <row r="216" spans="2:16">
      <c r="B216" s="95">
        <v>90</v>
      </c>
      <c r="C216" s="96" t="s">
        <v>52</v>
      </c>
      <c r="D216" s="70">
        <f t="shared" si="19"/>
        <v>378.15126050420167</v>
      </c>
      <c r="E216" s="97">
        <v>16.329999999999998</v>
      </c>
      <c r="F216" s="98">
        <v>3.686E-3</v>
      </c>
      <c r="G216" s="94">
        <f t="shared" si="22"/>
        <v>16.333685999999997</v>
      </c>
      <c r="H216" s="72">
        <v>6.87</v>
      </c>
      <c r="I216" s="74" t="s">
        <v>5</v>
      </c>
      <c r="J216" s="75">
        <f t="shared" si="21"/>
        <v>6870</v>
      </c>
      <c r="K216" s="72">
        <v>275.83999999999997</v>
      </c>
      <c r="L216" s="74" t="s">
        <v>51</v>
      </c>
      <c r="M216" s="71">
        <f t="shared" si="18"/>
        <v>275.83999999999997</v>
      </c>
      <c r="N216" s="72">
        <v>25.2</v>
      </c>
      <c r="O216" s="74" t="s">
        <v>51</v>
      </c>
      <c r="P216" s="71">
        <f t="shared" si="16"/>
        <v>25.2</v>
      </c>
    </row>
    <row r="217" spans="2:16">
      <c r="B217" s="95">
        <v>100</v>
      </c>
      <c r="C217" s="96" t="s">
        <v>52</v>
      </c>
      <c r="D217" s="70">
        <f t="shared" si="19"/>
        <v>420.16806722689074</v>
      </c>
      <c r="E217" s="97">
        <v>15.63</v>
      </c>
      <c r="F217" s="98">
        <v>3.3500000000000001E-3</v>
      </c>
      <c r="G217" s="94">
        <f t="shared" si="22"/>
        <v>15.63335</v>
      </c>
      <c r="H217" s="72">
        <v>8.0299999999999994</v>
      </c>
      <c r="I217" s="74" t="s">
        <v>5</v>
      </c>
      <c r="J217" s="75">
        <f t="shared" si="21"/>
        <v>8029.9999999999991</v>
      </c>
      <c r="K217" s="72">
        <v>321.60000000000002</v>
      </c>
      <c r="L217" s="74" t="s">
        <v>51</v>
      </c>
      <c r="M217" s="71">
        <f t="shared" si="18"/>
        <v>321.60000000000002</v>
      </c>
      <c r="N217" s="72">
        <v>28.89</v>
      </c>
      <c r="O217" s="74" t="s">
        <v>51</v>
      </c>
      <c r="P217" s="71">
        <f t="shared" si="16"/>
        <v>28.89</v>
      </c>
    </row>
    <row r="218" spans="2:16">
      <c r="B218" s="95">
        <v>110</v>
      </c>
      <c r="C218" s="96" t="s">
        <v>52</v>
      </c>
      <c r="D218" s="70">
        <f t="shared" si="19"/>
        <v>462.18487394957981</v>
      </c>
      <c r="E218" s="97">
        <v>15.05</v>
      </c>
      <c r="F218" s="98">
        <v>3.0720000000000001E-3</v>
      </c>
      <c r="G218" s="94">
        <f t="shared" si="22"/>
        <v>15.053072</v>
      </c>
      <c r="H218" s="72">
        <v>9.25</v>
      </c>
      <c r="I218" s="74" t="s">
        <v>5</v>
      </c>
      <c r="J218" s="75">
        <f t="shared" si="21"/>
        <v>9250</v>
      </c>
      <c r="K218" s="72">
        <v>364.84</v>
      </c>
      <c r="L218" s="74" t="s">
        <v>51</v>
      </c>
      <c r="M218" s="71">
        <f t="shared" si="18"/>
        <v>364.84</v>
      </c>
      <c r="N218" s="72">
        <v>32.659999999999997</v>
      </c>
      <c r="O218" s="74" t="s">
        <v>51</v>
      </c>
      <c r="P218" s="71">
        <f t="shared" ref="P218:P228" si="23">N218</f>
        <v>32.659999999999997</v>
      </c>
    </row>
    <row r="219" spans="2:16">
      <c r="B219" s="95">
        <v>120</v>
      </c>
      <c r="C219" s="96" t="s">
        <v>52</v>
      </c>
      <c r="D219" s="70">
        <f t="shared" si="19"/>
        <v>504.20168067226894</v>
      </c>
      <c r="E219" s="97">
        <v>14.57</v>
      </c>
      <c r="F219" s="98">
        <v>2.8379999999999998E-3</v>
      </c>
      <c r="G219" s="94">
        <f t="shared" si="22"/>
        <v>14.572838000000001</v>
      </c>
      <c r="H219" s="72">
        <v>10.51</v>
      </c>
      <c r="I219" s="74" t="s">
        <v>5</v>
      </c>
      <c r="J219" s="75">
        <f t="shared" si="21"/>
        <v>10510</v>
      </c>
      <c r="K219" s="72">
        <v>406.13</v>
      </c>
      <c r="L219" s="74" t="s">
        <v>51</v>
      </c>
      <c r="M219" s="71">
        <f t="shared" si="18"/>
        <v>406.13</v>
      </c>
      <c r="N219" s="72">
        <v>36.479999999999997</v>
      </c>
      <c r="O219" s="74" t="s">
        <v>51</v>
      </c>
      <c r="P219" s="71">
        <f t="shared" si="23"/>
        <v>36.479999999999997</v>
      </c>
    </row>
    <row r="220" spans="2:16">
      <c r="B220" s="95">
        <v>130</v>
      </c>
      <c r="C220" s="96" t="s">
        <v>52</v>
      </c>
      <c r="D220" s="70">
        <f t="shared" si="19"/>
        <v>546.21848739495795</v>
      </c>
      <c r="E220" s="97">
        <v>14.16</v>
      </c>
      <c r="F220" s="98">
        <v>2.6389999999999999E-3</v>
      </c>
      <c r="G220" s="94">
        <f t="shared" si="22"/>
        <v>14.162639</v>
      </c>
      <c r="H220" s="72">
        <v>11.81</v>
      </c>
      <c r="I220" s="74" t="s">
        <v>5</v>
      </c>
      <c r="J220" s="75">
        <f t="shared" si="21"/>
        <v>11810</v>
      </c>
      <c r="K220" s="72">
        <v>445.84</v>
      </c>
      <c r="L220" s="74" t="s">
        <v>51</v>
      </c>
      <c r="M220" s="71">
        <f t="shared" si="18"/>
        <v>445.84</v>
      </c>
      <c r="N220" s="72">
        <v>40.35</v>
      </c>
      <c r="O220" s="74" t="s">
        <v>51</v>
      </c>
      <c r="P220" s="71">
        <f t="shared" si="23"/>
        <v>40.35</v>
      </c>
    </row>
    <row r="221" spans="2:16">
      <c r="B221" s="95">
        <v>140</v>
      </c>
      <c r="C221" s="96" t="s">
        <v>52</v>
      </c>
      <c r="D221" s="70">
        <f t="shared" si="19"/>
        <v>588.23529411764707</v>
      </c>
      <c r="E221" s="97">
        <v>13.82</v>
      </c>
      <c r="F221" s="98">
        <v>2.467E-3</v>
      </c>
      <c r="G221" s="94">
        <f t="shared" si="22"/>
        <v>13.822467</v>
      </c>
      <c r="H221" s="72">
        <v>13.15</v>
      </c>
      <c r="I221" s="74" t="s">
        <v>5</v>
      </c>
      <c r="J221" s="75">
        <f t="shared" si="21"/>
        <v>13150</v>
      </c>
      <c r="K221" s="72">
        <v>484.19</v>
      </c>
      <c r="L221" s="74" t="s">
        <v>51</v>
      </c>
      <c r="M221" s="71">
        <f t="shared" si="18"/>
        <v>484.19</v>
      </c>
      <c r="N221" s="72">
        <v>44.24</v>
      </c>
      <c r="O221" s="74" t="s">
        <v>51</v>
      </c>
      <c r="P221" s="71">
        <f t="shared" si="23"/>
        <v>44.24</v>
      </c>
    </row>
    <row r="222" spans="2:16">
      <c r="B222" s="95">
        <v>150</v>
      </c>
      <c r="C222" s="96" t="s">
        <v>52</v>
      </c>
      <c r="D222" s="70">
        <f t="shared" si="19"/>
        <v>630.25210084033608</v>
      </c>
      <c r="E222" s="97">
        <v>13.52</v>
      </c>
      <c r="F222" s="98">
        <v>2.3159999999999999E-3</v>
      </c>
      <c r="G222" s="94">
        <f t="shared" si="22"/>
        <v>13.522316</v>
      </c>
      <c r="H222" s="72">
        <v>14.51</v>
      </c>
      <c r="I222" s="74" t="s">
        <v>5</v>
      </c>
      <c r="J222" s="75">
        <f t="shared" si="21"/>
        <v>14510</v>
      </c>
      <c r="K222" s="72">
        <v>521.33000000000004</v>
      </c>
      <c r="L222" s="74" t="s">
        <v>51</v>
      </c>
      <c r="M222" s="71">
        <f t="shared" si="18"/>
        <v>521.33000000000004</v>
      </c>
      <c r="N222" s="72">
        <v>48.16</v>
      </c>
      <c r="O222" s="74" t="s">
        <v>51</v>
      </c>
      <c r="P222" s="71">
        <f t="shared" si="23"/>
        <v>48.16</v>
      </c>
    </row>
    <row r="223" spans="2:16">
      <c r="B223" s="95">
        <v>160</v>
      </c>
      <c r="C223" s="96" t="s">
        <v>52</v>
      </c>
      <c r="D223" s="70">
        <f t="shared" si="19"/>
        <v>672.26890756302521</v>
      </c>
      <c r="E223" s="97">
        <v>13.27</v>
      </c>
      <c r="F223" s="98">
        <v>2.1840000000000002E-3</v>
      </c>
      <c r="G223" s="94">
        <f t="shared" si="22"/>
        <v>13.272183999999999</v>
      </c>
      <c r="H223" s="72">
        <v>15.9</v>
      </c>
      <c r="I223" s="74" t="s">
        <v>5</v>
      </c>
      <c r="J223" s="75">
        <f t="shared" si="21"/>
        <v>15900</v>
      </c>
      <c r="K223" s="72">
        <v>557.37</v>
      </c>
      <c r="L223" s="74" t="s">
        <v>51</v>
      </c>
      <c r="M223" s="71">
        <f t="shared" si="18"/>
        <v>557.37</v>
      </c>
      <c r="N223" s="72">
        <v>52.09</v>
      </c>
      <c r="O223" s="74" t="s">
        <v>51</v>
      </c>
      <c r="P223" s="71">
        <f t="shared" si="23"/>
        <v>52.09</v>
      </c>
    </row>
    <row r="224" spans="2:16">
      <c r="B224" s="95">
        <v>170</v>
      </c>
      <c r="C224" s="96" t="s">
        <v>52</v>
      </c>
      <c r="D224" s="70">
        <f t="shared" si="19"/>
        <v>714.28571428571433</v>
      </c>
      <c r="E224" s="97">
        <v>13.05</v>
      </c>
      <c r="F224" s="98">
        <v>2.0660000000000001E-3</v>
      </c>
      <c r="G224" s="94">
        <f t="shared" si="22"/>
        <v>13.052066</v>
      </c>
      <c r="H224" s="72">
        <v>17.32</v>
      </c>
      <c r="I224" s="74" t="s">
        <v>5</v>
      </c>
      <c r="J224" s="75">
        <f t="shared" si="21"/>
        <v>17320</v>
      </c>
      <c r="K224" s="72">
        <v>592.41999999999996</v>
      </c>
      <c r="L224" s="74" t="s">
        <v>51</v>
      </c>
      <c r="M224" s="71">
        <f t="shared" si="18"/>
        <v>592.41999999999996</v>
      </c>
      <c r="N224" s="72">
        <v>56.03</v>
      </c>
      <c r="O224" s="74" t="s">
        <v>51</v>
      </c>
      <c r="P224" s="71">
        <f t="shared" si="23"/>
        <v>56.03</v>
      </c>
    </row>
    <row r="225" spans="1:16">
      <c r="B225" s="95">
        <v>180</v>
      </c>
      <c r="C225" s="96" t="s">
        <v>52</v>
      </c>
      <c r="D225" s="70">
        <f t="shared" si="19"/>
        <v>756.30252100840335</v>
      </c>
      <c r="E225" s="97">
        <v>12.86</v>
      </c>
      <c r="F225" s="98">
        <v>1.9610000000000001E-3</v>
      </c>
      <c r="G225" s="94">
        <f t="shared" si="22"/>
        <v>12.861960999999999</v>
      </c>
      <c r="H225" s="72">
        <v>18.760000000000002</v>
      </c>
      <c r="I225" s="74" t="s">
        <v>5</v>
      </c>
      <c r="J225" s="75">
        <f t="shared" si="21"/>
        <v>18760</v>
      </c>
      <c r="K225" s="72">
        <v>626.54</v>
      </c>
      <c r="L225" s="74" t="s">
        <v>51</v>
      </c>
      <c r="M225" s="71">
        <f t="shared" si="18"/>
        <v>626.54</v>
      </c>
      <c r="N225" s="72">
        <v>59.96</v>
      </c>
      <c r="O225" s="74" t="s">
        <v>51</v>
      </c>
      <c r="P225" s="71">
        <f t="shared" si="23"/>
        <v>59.96</v>
      </c>
    </row>
    <row r="226" spans="1:16">
      <c r="B226" s="95">
        <v>200</v>
      </c>
      <c r="C226" s="96" t="s">
        <v>52</v>
      </c>
      <c r="D226" s="70">
        <f t="shared" si="19"/>
        <v>840.33613445378148</v>
      </c>
      <c r="E226" s="97">
        <v>12.54</v>
      </c>
      <c r="F226" s="98">
        <v>1.7819999999999999E-3</v>
      </c>
      <c r="G226" s="94">
        <f t="shared" si="22"/>
        <v>12.541782</v>
      </c>
      <c r="H226" s="72">
        <v>21.7</v>
      </c>
      <c r="I226" s="74" t="s">
        <v>5</v>
      </c>
      <c r="J226" s="75">
        <f t="shared" si="21"/>
        <v>21700</v>
      </c>
      <c r="K226" s="72">
        <v>752.04</v>
      </c>
      <c r="L226" s="74" t="s">
        <v>51</v>
      </c>
      <c r="M226" s="71">
        <f t="shared" si="18"/>
        <v>752.04</v>
      </c>
      <c r="N226" s="72">
        <v>67.8</v>
      </c>
      <c r="O226" s="74" t="s">
        <v>51</v>
      </c>
      <c r="P226" s="71">
        <f t="shared" si="23"/>
        <v>67.8</v>
      </c>
    </row>
    <row r="227" spans="1:16">
      <c r="B227" s="95">
        <v>225</v>
      </c>
      <c r="C227" s="96" t="s">
        <v>52</v>
      </c>
      <c r="D227" s="70">
        <f t="shared" si="19"/>
        <v>945.37815126050418</v>
      </c>
      <c r="E227" s="97">
        <v>12.24</v>
      </c>
      <c r="F227" s="98">
        <v>1.6000000000000001E-3</v>
      </c>
      <c r="G227" s="94">
        <f t="shared" si="22"/>
        <v>12.2416</v>
      </c>
      <c r="H227" s="72">
        <v>25.47</v>
      </c>
      <c r="I227" s="74" t="s">
        <v>5</v>
      </c>
      <c r="J227" s="75">
        <f t="shared" si="21"/>
        <v>25470</v>
      </c>
      <c r="K227" s="72">
        <v>921.66</v>
      </c>
      <c r="L227" s="74" t="s">
        <v>51</v>
      </c>
      <c r="M227" s="71">
        <f t="shared" si="18"/>
        <v>921.66</v>
      </c>
      <c r="N227" s="72">
        <v>77.52</v>
      </c>
      <c r="O227" s="74" t="s">
        <v>51</v>
      </c>
      <c r="P227" s="71">
        <f t="shared" si="23"/>
        <v>77.52</v>
      </c>
    </row>
    <row r="228" spans="1:16">
      <c r="A228" s="4">
        <v>228</v>
      </c>
      <c r="B228" s="95">
        <v>238</v>
      </c>
      <c r="C228" s="96" t="s">
        <v>52</v>
      </c>
      <c r="D228" s="70">
        <f t="shared" si="19"/>
        <v>1000</v>
      </c>
      <c r="E228" s="97">
        <v>12.12</v>
      </c>
      <c r="F228" s="98">
        <v>1.5200000000000001E-3</v>
      </c>
      <c r="G228" s="94">
        <f t="shared" si="22"/>
        <v>12.121519999999999</v>
      </c>
      <c r="H228" s="72">
        <v>27.46</v>
      </c>
      <c r="I228" s="74" t="s">
        <v>5</v>
      </c>
      <c r="J228" s="75">
        <f t="shared" si="21"/>
        <v>27460</v>
      </c>
      <c r="K228" s="72">
        <v>963.79</v>
      </c>
      <c r="L228" s="74" t="s">
        <v>51</v>
      </c>
      <c r="M228" s="71">
        <f t="shared" ref="M228" si="24">K228</f>
        <v>963.79</v>
      </c>
      <c r="N228" s="72">
        <v>82.52</v>
      </c>
      <c r="O228" s="74" t="s">
        <v>51</v>
      </c>
      <c r="P228" s="71">
        <f t="shared" si="23"/>
        <v>82.52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475AE-0F89-4B78-BFA2-545117609050}">
  <dimension ref="A1:Y228"/>
  <sheetViews>
    <sheetView tabSelected="1" zoomScale="70" zoomScaleNormal="70" workbookViewId="0">
      <selection activeCell="C8" sqref="C8"/>
    </sheetView>
  </sheetViews>
  <sheetFormatPr defaultColWidth="9" defaultRowHeight="12"/>
  <cols>
    <col min="1" max="1" width="4.36328125" style="1" customWidth="1"/>
    <col min="2" max="2" width="9.90625" style="1" customWidth="1"/>
    <col min="3" max="3" width="8.6328125" style="1" customWidth="1"/>
    <col min="4" max="4" width="7.7265625" style="1" customWidth="1"/>
    <col min="5" max="6" width="8.90625" style="1" bestFit="1" customWidth="1"/>
    <col min="7" max="7" width="8.90625" style="1" customWidth="1"/>
    <col min="8" max="8" width="6.08984375" style="1" customWidth="1"/>
    <col min="9" max="9" width="5.36328125" style="1" customWidth="1"/>
    <col min="10" max="10" width="7.90625" style="1" customWidth="1"/>
    <col min="11" max="11" width="9.90625" style="1" customWidth="1"/>
    <col min="12" max="12" width="3.7265625" style="1" customWidth="1"/>
    <col min="13" max="13" width="7.453125" style="1" customWidth="1"/>
    <col min="14" max="14" width="6.36328125" style="1" customWidth="1"/>
    <col min="15" max="15" width="3.90625" style="1" customWidth="1"/>
    <col min="16" max="16" width="6.7265625" style="1" customWidth="1"/>
    <col min="17" max="17" width="3.08984375" style="1" customWidth="1"/>
    <col min="18" max="18" width="8" style="5" customWidth="1"/>
    <col min="19" max="19" width="9.6328125" style="55" customWidth="1"/>
    <col min="20" max="20" width="9" style="1"/>
    <col min="21" max="21" width="9.7265625" style="1" customWidth="1"/>
    <col min="22" max="22" width="8.90625" style="1" bestFit="1" customWidth="1"/>
    <col min="23" max="23" width="7.26953125" style="1" customWidth="1"/>
    <col min="24" max="24" width="9.08984375" style="1" customWidth="1"/>
    <col min="25" max="25" width="5.63281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03"/>
      <c r="T1" s="25"/>
      <c r="U1" s="25"/>
      <c r="V1" s="25"/>
      <c r="W1" s="25"/>
      <c r="X1" s="25"/>
      <c r="Y1" s="25"/>
    </row>
    <row r="2" spans="1:25" ht="19">
      <c r="A2" s="1">
        <v>2</v>
      </c>
      <c r="B2" s="6" t="s">
        <v>6</v>
      </c>
      <c r="F2" s="7"/>
      <c r="G2" s="7"/>
      <c r="L2" s="5" t="s">
        <v>55</v>
      </c>
      <c r="M2" s="8"/>
      <c r="N2" s="9" t="s">
        <v>7</v>
      </c>
      <c r="R2" s="46"/>
      <c r="S2" s="110"/>
      <c r="T2" s="25"/>
      <c r="U2" s="46"/>
      <c r="V2" s="111"/>
      <c r="W2" s="25"/>
      <c r="X2" s="25"/>
      <c r="Y2" s="25"/>
    </row>
    <row r="3" spans="1:25">
      <c r="A3" s="4">
        <v>3</v>
      </c>
      <c r="B3" s="12" t="s">
        <v>8</v>
      </c>
      <c r="C3" s="13" t="s">
        <v>9</v>
      </c>
      <c r="E3" s="12" t="s">
        <v>63</v>
      </c>
      <c r="F3" s="115"/>
      <c r="G3" s="14" t="s">
        <v>10</v>
      </c>
      <c r="H3" s="14"/>
      <c r="I3" s="14"/>
      <c r="K3" s="15"/>
      <c r="L3" s="5" t="s">
        <v>56</v>
      </c>
      <c r="M3" s="16"/>
      <c r="N3" s="9" t="s">
        <v>57</v>
      </c>
      <c r="O3" s="9"/>
      <c r="R3" s="25"/>
      <c r="S3" s="25"/>
      <c r="T3" s="25"/>
      <c r="U3" s="46"/>
      <c r="V3" s="104"/>
      <c r="W3" s="105"/>
      <c r="X3" s="25"/>
      <c r="Y3" s="25"/>
    </row>
    <row r="4" spans="1:25">
      <c r="A4" s="4">
        <v>4</v>
      </c>
      <c r="B4" s="12" t="s">
        <v>58</v>
      </c>
      <c r="C4" s="20">
        <v>92</v>
      </c>
      <c r="D4" s="21"/>
      <c r="F4" s="14" t="s">
        <v>4</v>
      </c>
      <c r="G4" s="14" t="s">
        <v>4</v>
      </c>
      <c r="H4" s="14" t="s">
        <v>11</v>
      </c>
      <c r="I4" s="14" t="s">
        <v>1</v>
      </c>
      <c r="J4" s="9"/>
      <c r="K4" s="22" t="s">
        <v>12</v>
      </c>
      <c r="L4" s="9"/>
      <c r="M4" s="9"/>
      <c r="N4" s="9"/>
      <c r="O4" s="9"/>
      <c r="R4" s="46"/>
      <c r="S4" s="23"/>
      <c r="T4" s="25"/>
      <c r="U4" s="25"/>
      <c r="V4" s="112"/>
      <c r="W4" s="25"/>
      <c r="X4" s="25"/>
      <c r="Y4" s="25"/>
    </row>
    <row r="5" spans="1:25">
      <c r="A5" s="1">
        <v>5</v>
      </c>
      <c r="B5" s="12" t="s">
        <v>13</v>
      </c>
      <c r="C5" s="20">
        <v>238</v>
      </c>
      <c r="D5" s="21" t="s">
        <v>14</v>
      </c>
      <c r="F5" s="14" t="s">
        <v>0</v>
      </c>
      <c r="G5" s="14" t="s">
        <v>15</v>
      </c>
      <c r="H5" s="14" t="s">
        <v>16</v>
      </c>
      <c r="I5" s="14" t="s">
        <v>16</v>
      </c>
      <c r="J5" s="24" t="s">
        <v>17</v>
      </c>
      <c r="K5" s="5" t="s">
        <v>18</v>
      </c>
      <c r="L5" s="14"/>
      <c r="M5" s="14"/>
      <c r="N5" s="9"/>
      <c r="O5" s="15" t="s">
        <v>62</v>
      </c>
      <c r="P5" s="1" t="str">
        <f ca="1">RIGHT(CELL("filename",A1),LEN(CELL("filename",A1))-FIND("]",CELL("filename",A1)))</f>
        <v>old238U_BaFe2(As,P)2_D6</v>
      </c>
      <c r="R5" s="46"/>
      <c r="S5" s="23"/>
      <c r="T5" s="106"/>
      <c r="U5" s="103"/>
      <c r="V5" s="85"/>
      <c r="W5" s="25"/>
      <c r="X5" s="25"/>
      <c r="Y5" s="25"/>
    </row>
    <row r="6" spans="1:25">
      <c r="A6" s="4">
        <v>6</v>
      </c>
      <c r="B6" s="12" t="s">
        <v>19</v>
      </c>
      <c r="C6" s="26" t="s">
        <v>78</v>
      </c>
      <c r="D6" s="21" t="s">
        <v>20</v>
      </c>
      <c r="F6" s="27" t="s">
        <v>69</v>
      </c>
      <c r="G6" s="28">
        <v>56</v>
      </c>
      <c r="H6" s="28">
        <v>20</v>
      </c>
      <c r="I6" s="29">
        <v>38.69</v>
      </c>
      <c r="J6" s="4">
        <v>1</v>
      </c>
      <c r="K6" s="30">
        <v>59.997999999999998</v>
      </c>
      <c r="L6" s="22" t="s">
        <v>59</v>
      </c>
      <c r="M6" s="9"/>
      <c r="N6" s="9"/>
      <c r="O6" s="15" t="s">
        <v>61</v>
      </c>
      <c r="P6" s="113" t="s">
        <v>73</v>
      </c>
      <c r="R6" s="46"/>
      <c r="S6" s="23"/>
      <c r="T6" s="58"/>
      <c r="U6" s="103"/>
      <c r="V6" s="85"/>
      <c r="W6" s="25"/>
      <c r="X6" s="25"/>
      <c r="Y6" s="25"/>
    </row>
    <row r="7" spans="1:25">
      <c r="A7" s="1">
        <v>7</v>
      </c>
      <c r="B7" s="31"/>
      <c r="C7" s="26" t="s">
        <v>77</v>
      </c>
      <c r="F7" s="32" t="s">
        <v>71</v>
      </c>
      <c r="G7" s="33">
        <v>26</v>
      </c>
      <c r="H7" s="33">
        <v>40</v>
      </c>
      <c r="I7" s="34">
        <v>31.47</v>
      </c>
      <c r="J7" s="4">
        <v>2</v>
      </c>
      <c r="K7" s="35">
        <v>599.98</v>
      </c>
      <c r="L7" s="22" t="s">
        <v>60</v>
      </c>
      <c r="M7" s="9"/>
      <c r="N7" s="9"/>
      <c r="O7" s="9"/>
      <c r="R7" s="46"/>
      <c r="S7" s="23"/>
      <c r="T7" s="25"/>
      <c r="U7" s="103"/>
      <c r="V7" s="85"/>
      <c r="W7" s="25"/>
      <c r="X7" s="36"/>
      <c r="Y7" s="25"/>
    </row>
    <row r="8" spans="1:25">
      <c r="A8" s="1">
        <v>8</v>
      </c>
      <c r="B8" s="12" t="s">
        <v>21</v>
      </c>
      <c r="C8" s="37">
        <v>6</v>
      </c>
      <c r="D8" s="38" t="s">
        <v>2</v>
      </c>
      <c r="F8" s="32" t="s">
        <v>72</v>
      </c>
      <c r="G8" s="33">
        <v>33</v>
      </c>
      <c r="H8" s="33">
        <v>20</v>
      </c>
      <c r="I8" s="34">
        <v>21.11</v>
      </c>
      <c r="J8" s="4">
        <v>3</v>
      </c>
      <c r="K8" s="35">
        <v>599.98</v>
      </c>
      <c r="L8" s="22" t="s">
        <v>22</v>
      </c>
      <c r="M8" s="9"/>
      <c r="N8" s="9"/>
      <c r="O8" s="9"/>
      <c r="R8" s="46"/>
      <c r="S8" s="23"/>
      <c r="T8" s="25"/>
      <c r="U8" s="103"/>
      <c r="V8" s="86"/>
      <c r="W8" s="25"/>
      <c r="X8" s="40"/>
      <c r="Y8" s="107"/>
    </row>
    <row r="9" spans="1:25">
      <c r="A9" s="1">
        <v>9</v>
      </c>
      <c r="B9" s="31"/>
      <c r="C9" s="37">
        <v>5.0901999999999998E+22</v>
      </c>
      <c r="D9" s="21" t="s">
        <v>3</v>
      </c>
      <c r="F9" s="32" t="s">
        <v>76</v>
      </c>
      <c r="G9" s="33">
        <v>15</v>
      </c>
      <c r="H9" s="33">
        <v>20</v>
      </c>
      <c r="I9" s="34">
        <v>8.73</v>
      </c>
      <c r="J9" s="4">
        <v>4</v>
      </c>
      <c r="K9" s="35">
        <v>1</v>
      </c>
      <c r="L9" s="22" t="s">
        <v>23</v>
      </c>
      <c r="M9" s="9"/>
      <c r="N9" s="9"/>
      <c r="O9" s="9"/>
      <c r="R9" s="46"/>
      <c r="S9" s="41"/>
      <c r="T9" s="108"/>
      <c r="U9" s="103"/>
      <c r="V9" s="86"/>
      <c r="W9" s="25"/>
      <c r="X9" s="40"/>
      <c r="Y9" s="107"/>
    </row>
    <row r="10" spans="1:25">
      <c r="A10" s="1">
        <v>10</v>
      </c>
      <c r="B10" s="12" t="s">
        <v>24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25</v>
      </c>
      <c r="M10" s="9"/>
      <c r="N10" s="9"/>
      <c r="O10" s="9"/>
      <c r="R10" s="46"/>
      <c r="S10" s="41"/>
      <c r="T10" s="58"/>
      <c r="U10" s="103"/>
      <c r="V10" s="86"/>
      <c r="W10" s="25"/>
      <c r="X10" s="40"/>
      <c r="Y10" s="107"/>
    </row>
    <row r="11" spans="1:25">
      <c r="A11" s="1">
        <v>11</v>
      </c>
      <c r="C11" s="43" t="s">
        <v>26</v>
      </c>
      <c r="D11" s="7" t="s">
        <v>27</v>
      </c>
      <c r="F11" s="32"/>
      <c r="G11" s="33"/>
      <c r="H11" s="33"/>
      <c r="I11" s="34"/>
      <c r="J11" s="4">
        <v>6</v>
      </c>
      <c r="K11" s="35">
        <v>1000</v>
      </c>
      <c r="L11" s="22" t="s">
        <v>28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29</v>
      </c>
      <c r="C12" s="44">
        <v>20</v>
      </c>
      <c r="D12" s="45">
        <f>$C$5/100</f>
        <v>2.38</v>
      </c>
      <c r="E12" s="21" t="s">
        <v>54</v>
      </c>
      <c r="F12" s="32"/>
      <c r="G12" s="33"/>
      <c r="H12" s="33"/>
      <c r="I12" s="34"/>
      <c r="J12" s="4">
        <v>7</v>
      </c>
      <c r="K12" s="35">
        <v>117.87</v>
      </c>
      <c r="L12" s="22" t="s">
        <v>30</v>
      </c>
      <c r="M12" s="9"/>
      <c r="R12" s="46"/>
      <c r="S12" s="47"/>
      <c r="T12" s="25"/>
      <c r="U12" s="25"/>
      <c r="V12" s="81"/>
      <c r="W12" s="81"/>
      <c r="X12" s="81"/>
      <c r="Y12" s="25"/>
    </row>
    <row r="13" spans="1:25">
      <c r="A13" s="1">
        <v>13</v>
      </c>
      <c r="B13" s="5" t="s">
        <v>31</v>
      </c>
      <c r="C13" s="48">
        <v>228</v>
      </c>
      <c r="D13" s="45">
        <f>$C$5*1000000</f>
        <v>238000000</v>
      </c>
      <c r="E13" s="21" t="s">
        <v>53</v>
      </c>
      <c r="F13" s="49"/>
      <c r="G13" s="50"/>
      <c r="H13" s="50"/>
      <c r="I13" s="51"/>
      <c r="J13" s="4">
        <v>8</v>
      </c>
      <c r="K13" s="52">
        <v>3.4675999999999998E-2</v>
      </c>
      <c r="L13" s="22" t="s">
        <v>32</v>
      </c>
      <c r="R13" s="46"/>
      <c r="S13" s="47"/>
      <c r="T13" s="25"/>
      <c r="U13" s="46"/>
      <c r="V13" s="81"/>
      <c r="W13" s="81"/>
      <c r="X13" s="39"/>
      <c r="Y13" s="25"/>
    </row>
    <row r="14" spans="1:25" ht="13">
      <c r="A14" s="1">
        <v>14</v>
      </c>
      <c r="B14" s="5" t="s">
        <v>64</v>
      </c>
      <c r="C14" s="78"/>
      <c r="D14" s="21" t="s">
        <v>65</v>
      </c>
      <c r="E14" s="25"/>
      <c r="F14" s="25"/>
      <c r="G14" s="25"/>
      <c r="H14" s="80">
        <f>SUM(H6:H13)</f>
        <v>100</v>
      </c>
      <c r="I14" s="80">
        <f>SUM(I6:I13)</f>
        <v>100</v>
      </c>
      <c r="J14" s="4">
        <v>0</v>
      </c>
      <c r="K14" s="53" t="s">
        <v>33</v>
      </c>
      <c r="L14" s="54"/>
      <c r="N14" s="43"/>
      <c r="O14" s="43"/>
      <c r="P14" s="43"/>
      <c r="R14" s="46"/>
      <c r="S14" s="47"/>
      <c r="T14" s="25"/>
      <c r="U14" s="46"/>
      <c r="V14" s="83"/>
      <c r="W14" s="83"/>
      <c r="X14" s="109"/>
      <c r="Y14" s="25"/>
    </row>
    <row r="15" spans="1:25" ht="13">
      <c r="A15" s="1">
        <v>15</v>
      </c>
      <c r="B15" s="5" t="s">
        <v>66</v>
      </c>
      <c r="C15" s="79"/>
      <c r="D15" s="77" t="s">
        <v>67</v>
      </c>
      <c r="E15" s="87"/>
      <c r="F15" s="87"/>
      <c r="G15" s="87"/>
      <c r="H15" s="58"/>
      <c r="I15" s="58"/>
      <c r="J15" s="88"/>
      <c r="K15" s="59"/>
      <c r="L15" s="60"/>
      <c r="M15" s="88"/>
      <c r="N15" s="21"/>
      <c r="O15" s="21"/>
      <c r="P15" s="88"/>
      <c r="R15" s="46"/>
      <c r="S15" s="47"/>
      <c r="T15" s="25"/>
      <c r="U15" s="25"/>
      <c r="V15" s="84"/>
      <c r="W15" s="84"/>
      <c r="X15" s="40"/>
      <c r="Y15" s="25"/>
    </row>
    <row r="16" spans="1:25">
      <c r="A16" s="1">
        <v>16</v>
      </c>
      <c r="B16" s="21"/>
      <c r="C16" s="56"/>
      <c r="D16" s="57"/>
      <c r="F16" s="61" t="s">
        <v>34</v>
      </c>
      <c r="G16" s="87"/>
      <c r="H16" s="62"/>
      <c r="I16" s="58"/>
      <c r="J16" s="89"/>
      <c r="K16" s="59"/>
      <c r="L16" s="60"/>
      <c r="M16" s="21"/>
      <c r="N16" s="21"/>
      <c r="O16" s="21"/>
      <c r="P16" s="21"/>
      <c r="R16" s="46"/>
      <c r="S16" s="47"/>
      <c r="T16" s="25"/>
      <c r="U16" s="25"/>
      <c r="V16" s="84"/>
      <c r="W16" s="84"/>
      <c r="X16" s="40"/>
      <c r="Y16" s="25"/>
    </row>
    <row r="17" spans="1:16">
      <c r="A17" s="1">
        <v>17</v>
      </c>
      <c r="B17" s="63" t="s">
        <v>35</v>
      </c>
      <c r="C17" s="11"/>
      <c r="D17" s="10"/>
      <c r="E17" s="63" t="s">
        <v>36</v>
      </c>
      <c r="F17" s="64" t="s">
        <v>37</v>
      </c>
      <c r="G17" s="65" t="s">
        <v>38</v>
      </c>
      <c r="H17" s="63" t="s">
        <v>39</v>
      </c>
      <c r="I17" s="11"/>
      <c r="J17" s="10"/>
      <c r="K17" s="63" t="s">
        <v>40</v>
      </c>
      <c r="L17" s="66"/>
      <c r="M17" s="67"/>
      <c r="N17" s="63" t="s">
        <v>41</v>
      </c>
      <c r="O17" s="11"/>
      <c r="P17" s="10"/>
    </row>
    <row r="18" spans="1:16">
      <c r="A18" s="1">
        <v>18</v>
      </c>
      <c r="B18" s="68" t="s">
        <v>42</v>
      </c>
      <c r="C18" s="25"/>
      <c r="D18" s="114" t="s">
        <v>43</v>
      </c>
      <c r="E18" s="118" t="s">
        <v>44</v>
      </c>
      <c r="F18" s="119"/>
      <c r="G18" s="120"/>
      <c r="H18" s="68" t="s">
        <v>45</v>
      </c>
      <c r="I18" s="25"/>
      <c r="J18" s="114" t="s">
        <v>46</v>
      </c>
      <c r="K18" s="68" t="s">
        <v>47</v>
      </c>
      <c r="L18" s="69"/>
      <c r="M18" s="114" t="s">
        <v>46</v>
      </c>
      <c r="N18" s="68" t="s">
        <v>47</v>
      </c>
      <c r="O18" s="25"/>
      <c r="P18" s="114" t="s">
        <v>46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90">
        <v>2.5</v>
      </c>
      <c r="C20" s="91" t="s">
        <v>48</v>
      </c>
      <c r="D20" s="101">
        <f>B20/1000/$C$5</f>
        <v>1.0504201680672269E-5</v>
      </c>
      <c r="E20" s="92">
        <v>0.16950000000000001</v>
      </c>
      <c r="F20" s="93">
        <v>1.8939999999999999</v>
      </c>
      <c r="G20" s="94">
        <f>E20+F20</f>
        <v>2.0634999999999999</v>
      </c>
      <c r="H20" s="90">
        <v>35</v>
      </c>
      <c r="I20" s="91" t="s">
        <v>49</v>
      </c>
      <c r="J20" s="76">
        <f>H20/1000/10</f>
        <v>3.5000000000000005E-3</v>
      </c>
      <c r="K20" s="90">
        <v>15</v>
      </c>
      <c r="L20" s="91" t="s">
        <v>49</v>
      </c>
      <c r="M20" s="76">
        <f t="shared" ref="M20:M83" si="0">K20/1000/10</f>
        <v>1.5E-3</v>
      </c>
      <c r="N20" s="90">
        <v>11</v>
      </c>
      <c r="O20" s="91" t="s">
        <v>49</v>
      </c>
      <c r="P20" s="76">
        <f t="shared" ref="P20:P83" si="1">N20/1000/10</f>
        <v>1.0999999999999998E-3</v>
      </c>
    </row>
    <row r="21" spans="1:16">
      <c r="B21" s="95">
        <v>2.75</v>
      </c>
      <c r="C21" s="96" t="s">
        <v>48</v>
      </c>
      <c r="D21" s="82">
        <f t="shared" ref="D21:D84" si="2">B21/1000/$C$5</f>
        <v>1.1554621848739495E-5</v>
      </c>
      <c r="E21" s="97">
        <v>0.17780000000000001</v>
      </c>
      <c r="F21" s="98">
        <v>1.9910000000000001</v>
      </c>
      <c r="G21" s="94">
        <f t="shared" ref="G21:G84" si="3">E21+F21</f>
        <v>2.1688000000000001</v>
      </c>
      <c r="H21" s="95">
        <v>37</v>
      </c>
      <c r="I21" s="96" t="s">
        <v>49</v>
      </c>
      <c r="J21" s="70">
        <f t="shared" ref="J21:J84" si="4">H21/1000/10</f>
        <v>3.6999999999999997E-3</v>
      </c>
      <c r="K21" s="95">
        <v>16</v>
      </c>
      <c r="L21" s="96" t="s">
        <v>49</v>
      </c>
      <c r="M21" s="70">
        <f t="shared" si="0"/>
        <v>1.6000000000000001E-3</v>
      </c>
      <c r="N21" s="95">
        <v>12</v>
      </c>
      <c r="O21" s="96" t="s">
        <v>49</v>
      </c>
      <c r="P21" s="70">
        <f t="shared" si="1"/>
        <v>1.2000000000000001E-3</v>
      </c>
    </row>
    <row r="22" spans="1:16">
      <c r="B22" s="95">
        <v>3</v>
      </c>
      <c r="C22" s="96" t="s">
        <v>48</v>
      </c>
      <c r="D22" s="82">
        <f t="shared" si="2"/>
        <v>1.2605042016806723E-5</v>
      </c>
      <c r="E22" s="97">
        <v>0.1857</v>
      </c>
      <c r="F22" s="98">
        <v>2.0830000000000002</v>
      </c>
      <c r="G22" s="94">
        <f t="shared" si="3"/>
        <v>2.2687000000000004</v>
      </c>
      <c r="H22" s="95">
        <v>38</v>
      </c>
      <c r="I22" s="96" t="s">
        <v>49</v>
      </c>
      <c r="J22" s="70">
        <f t="shared" si="4"/>
        <v>3.8E-3</v>
      </c>
      <c r="K22" s="95">
        <v>17</v>
      </c>
      <c r="L22" s="96" t="s">
        <v>49</v>
      </c>
      <c r="M22" s="70">
        <f t="shared" si="0"/>
        <v>1.7000000000000001E-3</v>
      </c>
      <c r="N22" s="95">
        <v>12</v>
      </c>
      <c r="O22" s="96" t="s">
        <v>49</v>
      </c>
      <c r="P22" s="70">
        <f t="shared" si="1"/>
        <v>1.2000000000000001E-3</v>
      </c>
    </row>
    <row r="23" spans="1:16">
      <c r="B23" s="95">
        <v>3.25</v>
      </c>
      <c r="C23" s="96" t="s">
        <v>48</v>
      </c>
      <c r="D23" s="82">
        <f t="shared" si="2"/>
        <v>1.3655462184873949E-5</v>
      </c>
      <c r="E23" s="97">
        <v>0.19320000000000001</v>
      </c>
      <c r="F23" s="98">
        <v>2.17</v>
      </c>
      <c r="G23" s="94">
        <f t="shared" si="3"/>
        <v>2.3632</v>
      </c>
      <c r="H23" s="95">
        <v>39</v>
      </c>
      <c r="I23" s="96" t="s">
        <v>49</v>
      </c>
      <c r="J23" s="70">
        <f t="shared" si="4"/>
        <v>3.8999999999999998E-3</v>
      </c>
      <c r="K23" s="95">
        <v>17</v>
      </c>
      <c r="L23" s="96" t="s">
        <v>49</v>
      </c>
      <c r="M23" s="70">
        <f t="shared" si="0"/>
        <v>1.7000000000000001E-3</v>
      </c>
      <c r="N23" s="95">
        <v>13</v>
      </c>
      <c r="O23" s="96" t="s">
        <v>49</v>
      </c>
      <c r="P23" s="70">
        <f t="shared" si="1"/>
        <v>1.2999999999999999E-3</v>
      </c>
    </row>
    <row r="24" spans="1:16">
      <c r="B24" s="95">
        <v>3.5</v>
      </c>
      <c r="C24" s="96" t="s">
        <v>48</v>
      </c>
      <c r="D24" s="82">
        <f t="shared" si="2"/>
        <v>1.4705882352941177E-5</v>
      </c>
      <c r="E24" s="97">
        <v>0.20050000000000001</v>
      </c>
      <c r="F24" s="98">
        <v>2.254</v>
      </c>
      <c r="G24" s="94">
        <f t="shared" si="3"/>
        <v>2.4544999999999999</v>
      </c>
      <c r="H24" s="95">
        <v>40</v>
      </c>
      <c r="I24" s="96" t="s">
        <v>49</v>
      </c>
      <c r="J24" s="70">
        <f t="shared" si="4"/>
        <v>4.0000000000000001E-3</v>
      </c>
      <c r="K24" s="95">
        <v>18</v>
      </c>
      <c r="L24" s="96" t="s">
        <v>49</v>
      </c>
      <c r="M24" s="70">
        <f t="shared" si="0"/>
        <v>1.8E-3</v>
      </c>
      <c r="N24" s="95">
        <v>13</v>
      </c>
      <c r="O24" s="96" t="s">
        <v>49</v>
      </c>
      <c r="P24" s="70">
        <f t="shared" si="1"/>
        <v>1.2999999999999999E-3</v>
      </c>
    </row>
    <row r="25" spans="1:16">
      <c r="B25" s="95">
        <v>3.75</v>
      </c>
      <c r="C25" s="96" t="s">
        <v>48</v>
      </c>
      <c r="D25" s="82">
        <f t="shared" si="2"/>
        <v>1.5756302521008403E-5</v>
      </c>
      <c r="E25" s="97">
        <v>0.20760000000000001</v>
      </c>
      <c r="F25" s="98">
        <v>2.3340000000000001</v>
      </c>
      <c r="G25" s="94">
        <f t="shared" si="3"/>
        <v>2.5415999999999999</v>
      </c>
      <c r="H25" s="95">
        <v>42</v>
      </c>
      <c r="I25" s="96" t="s">
        <v>49</v>
      </c>
      <c r="J25" s="70">
        <f t="shared" si="4"/>
        <v>4.2000000000000006E-3</v>
      </c>
      <c r="K25" s="95">
        <v>18</v>
      </c>
      <c r="L25" s="96" t="s">
        <v>49</v>
      </c>
      <c r="M25" s="70">
        <f t="shared" si="0"/>
        <v>1.8E-3</v>
      </c>
      <c r="N25" s="95">
        <v>13</v>
      </c>
      <c r="O25" s="96" t="s">
        <v>49</v>
      </c>
      <c r="P25" s="70">
        <f t="shared" si="1"/>
        <v>1.2999999999999999E-3</v>
      </c>
    </row>
    <row r="26" spans="1:16">
      <c r="B26" s="95">
        <v>4</v>
      </c>
      <c r="C26" s="96" t="s">
        <v>48</v>
      </c>
      <c r="D26" s="82">
        <f t="shared" si="2"/>
        <v>1.6806722689075631E-5</v>
      </c>
      <c r="E26" s="97">
        <v>0.21440000000000001</v>
      </c>
      <c r="F26" s="98">
        <v>2.411</v>
      </c>
      <c r="G26" s="94">
        <f t="shared" si="3"/>
        <v>2.6254</v>
      </c>
      <c r="H26" s="95">
        <v>43</v>
      </c>
      <c r="I26" s="96" t="s">
        <v>49</v>
      </c>
      <c r="J26" s="70">
        <f t="shared" si="4"/>
        <v>4.3E-3</v>
      </c>
      <c r="K26" s="95">
        <v>19</v>
      </c>
      <c r="L26" s="96" t="s">
        <v>49</v>
      </c>
      <c r="M26" s="70">
        <f t="shared" si="0"/>
        <v>1.9E-3</v>
      </c>
      <c r="N26" s="95">
        <v>14</v>
      </c>
      <c r="O26" s="96" t="s">
        <v>49</v>
      </c>
      <c r="P26" s="70">
        <f t="shared" si="1"/>
        <v>1.4E-3</v>
      </c>
    </row>
    <row r="27" spans="1:16">
      <c r="B27" s="95">
        <v>4.5</v>
      </c>
      <c r="C27" s="96" t="s">
        <v>48</v>
      </c>
      <c r="D27" s="82">
        <f t="shared" si="2"/>
        <v>1.8907563025210083E-5</v>
      </c>
      <c r="E27" s="97">
        <v>0.22739999999999999</v>
      </c>
      <c r="F27" s="98">
        <v>2.556</v>
      </c>
      <c r="G27" s="94">
        <f t="shared" si="3"/>
        <v>2.7833999999999999</v>
      </c>
      <c r="H27" s="95">
        <v>45</v>
      </c>
      <c r="I27" s="96" t="s">
        <v>49</v>
      </c>
      <c r="J27" s="70">
        <f t="shared" si="4"/>
        <v>4.4999999999999997E-3</v>
      </c>
      <c r="K27" s="95">
        <v>19</v>
      </c>
      <c r="L27" s="96" t="s">
        <v>49</v>
      </c>
      <c r="M27" s="70">
        <f t="shared" si="0"/>
        <v>1.9E-3</v>
      </c>
      <c r="N27" s="95">
        <v>14</v>
      </c>
      <c r="O27" s="96" t="s">
        <v>49</v>
      </c>
      <c r="P27" s="70">
        <f t="shared" si="1"/>
        <v>1.4E-3</v>
      </c>
    </row>
    <row r="28" spans="1:16">
      <c r="B28" s="95">
        <v>5</v>
      </c>
      <c r="C28" s="96" t="s">
        <v>48</v>
      </c>
      <c r="D28" s="82">
        <f t="shared" si="2"/>
        <v>2.1008403361344538E-5</v>
      </c>
      <c r="E28" s="97">
        <v>0.2397</v>
      </c>
      <c r="F28" s="98">
        <v>2.6909999999999998</v>
      </c>
      <c r="G28" s="94">
        <f t="shared" si="3"/>
        <v>2.9306999999999999</v>
      </c>
      <c r="H28" s="95">
        <v>47</v>
      </c>
      <c r="I28" s="96" t="s">
        <v>49</v>
      </c>
      <c r="J28" s="70">
        <f t="shared" si="4"/>
        <v>4.7000000000000002E-3</v>
      </c>
      <c r="K28" s="95">
        <v>20</v>
      </c>
      <c r="L28" s="96" t="s">
        <v>49</v>
      </c>
      <c r="M28" s="70">
        <f t="shared" si="0"/>
        <v>2E-3</v>
      </c>
      <c r="N28" s="95">
        <v>15</v>
      </c>
      <c r="O28" s="96" t="s">
        <v>49</v>
      </c>
      <c r="P28" s="70">
        <f t="shared" si="1"/>
        <v>1.5E-3</v>
      </c>
    </row>
    <row r="29" spans="1:16">
      <c r="B29" s="95">
        <v>5.5</v>
      </c>
      <c r="C29" s="96" t="s">
        <v>48</v>
      </c>
      <c r="D29" s="82">
        <f t="shared" si="2"/>
        <v>2.3109243697478991E-5</v>
      </c>
      <c r="E29" s="97">
        <v>0.25140000000000001</v>
      </c>
      <c r="F29" s="98">
        <v>2.8180000000000001</v>
      </c>
      <c r="G29" s="94">
        <f t="shared" si="3"/>
        <v>3.0693999999999999</v>
      </c>
      <c r="H29" s="95">
        <v>49</v>
      </c>
      <c r="I29" s="96" t="s">
        <v>49</v>
      </c>
      <c r="J29" s="70">
        <f t="shared" si="4"/>
        <v>4.8999999999999998E-3</v>
      </c>
      <c r="K29" s="95">
        <v>21</v>
      </c>
      <c r="L29" s="96" t="s">
        <v>49</v>
      </c>
      <c r="M29" s="70">
        <f t="shared" si="0"/>
        <v>2.1000000000000003E-3</v>
      </c>
      <c r="N29" s="95">
        <v>15</v>
      </c>
      <c r="O29" s="96" t="s">
        <v>49</v>
      </c>
      <c r="P29" s="70">
        <f t="shared" si="1"/>
        <v>1.5E-3</v>
      </c>
    </row>
    <row r="30" spans="1:16">
      <c r="B30" s="95">
        <v>6</v>
      </c>
      <c r="C30" s="96" t="s">
        <v>48</v>
      </c>
      <c r="D30" s="82">
        <f t="shared" si="2"/>
        <v>2.5210084033613446E-5</v>
      </c>
      <c r="E30" s="97">
        <v>0.2626</v>
      </c>
      <c r="F30" s="98">
        <v>2.9380000000000002</v>
      </c>
      <c r="G30" s="94">
        <f t="shared" si="3"/>
        <v>3.2006000000000001</v>
      </c>
      <c r="H30" s="95">
        <v>51</v>
      </c>
      <c r="I30" s="96" t="s">
        <v>49</v>
      </c>
      <c r="J30" s="70">
        <f t="shared" si="4"/>
        <v>5.0999999999999995E-3</v>
      </c>
      <c r="K30" s="95">
        <v>22</v>
      </c>
      <c r="L30" s="96" t="s">
        <v>49</v>
      </c>
      <c r="M30" s="70">
        <f t="shared" si="0"/>
        <v>2.1999999999999997E-3</v>
      </c>
      <c r="N30" s="95">
        <v>16</v>
      </c>
      <c r="O30" s="96" t="s">
        <v>49</v>
      </c>
      <c r="P30" s="70">
        <f t="shared" si="1"/>
        <v>1.6000000000000001E-3</v>
      </c>
    </row>
    <row r="31" spans="1:16">
      <c r="B31" s="95">
        <v>6.5</v>
      </c>
      <c r="C31" s="96" t="s">
        <v>48</v>
      </c>
      <c r="D31" s="82">
        <f t="shared" si="2"/>
        <v>2.7310924369747898E-5</v>
      </c>
      <c r="E31" s="97">
        <v>0.27329999999999999</v>
      </c>
      <c r="F31" s="98">
        <v>3.052</v>
      </c>
      <c r="G31" s="94">
        <f t="shared" si="3"/>
        <v>3.3252999999999999</v>
      </c>
      <c r="H31" s="95">
        <v>53</v>
      </c>
      <c r="I31" s="96" t="s">
        <v>49</v>
      </c>
      <c r="J31" s="70">
        <f t="shared" si="4"/>
        <v>5.3E-3</v>
      </c>
      <c r="K31" s="95">
        <v>23</v>
      </c>
      <c r="L31" s="96" t="s">
        <v>49</v>
      </c>
      <c r="M31" s="70">
        <f t="shared" si="0"/>
        <v>2.3E-3</v>
      </c>
      <c r="N31" s="95">
        <v>17</v>
      </c>
      <c r="O31" s="96" t="s">
        <v>49</v>
      </c>
      <c r="P31" s="70">
        <f t="shared" si="1"/>
        <v>1.7000000000000001E-3</v>
      </c>
    </row>
    <row r="32" spans="1:16">
      <c r="B32" s="95">
        <v>7</v>
      </c>
      <c r="C32" s="96" t="s">
        <v>48</v>
      </c>
      <c r="D32" s="82">
        <f t="shared" si="2"/>
        <v>2.9411764705882354E-5</v>
      </c>
      <c r="E32" s="97">
        <v>0.28360000000000002</v>
      </c>
      <c r="F32" s="98">
        <v>3.1589999999999998</v>
      </c>
      <c r="G32" s="94">
        <f t="shared" si="3"/>
        <v>3.4425999999999997</v>
      </c>
      <c r="H32" s="95">
        <v>55</v>
      </c>
      <c r="I32" s="96" t="s">
        <v>49</v>
      </c>
      <c r="J32" s="70">
        <f t="shared" si="4"/>
        <v>5.4999999999999997E-3</v>
      </c>
      <c r="K32" s="95">
        <v>23</v>
      </c>
      <c r="L32" s="96" t="s">
        <v>49</v>
      </c>
      <c r="M32" s="70">
        <f t="shared" si="0"/>
        <v>2.3E-3</v>
      </c>
      <c r="N32" s="95">
        <v>17</v>
      </c>
      <c r="O32" s="96" t="s">
        <v>49</v>
      </c>
      <c r="P32" s="70">
        <f t="shared" si="1"/>
        <v>1.7000000000000001E-3</v>
      </c>
    </row>
    <row r="33" spans="2:16">
      <c r="B33" s="95">
        <v>8</v>
      </c>
      <c r="C33" s="96" t="s">
        <v>48</v>
      </c>
      <c r="D33" s="82">
        <f t="shared" si="2"/>
        <v>3.3613445378151261E-5</v>
      </c>
      <c r="E33" s="97">
        <v>0.30320000000000003</v>
      </c>
      <c r="F33" s="98">
        <v>3.36</v>
      </c>
      <c r="G33" s="94">
        <f t="shared" si="3"/>
        <v>3.6631999999999998</v>
      </c>
      <c r="H33" s="95">
        <v>59</v>
      </c>
      <c r="I33" s="96" t="s">
        <v>49</v>
      </c>
      <c r="J33" s="70">
        <f t="shared" si="4"/>
        <v>5.8999999999999999E-3</v>
      </c>
      <c r="K33" s="95">
        <v>25</v>
      </c>
      <c r="L33" s="96" t="s">
        <v>49</v>
      </c>
      <c r="M33" s="70">
        <f t="shared" si="0"/>
        <v>2.5000000000000001E-3</v>
      </c>
      <c r="N33" s="95">
        <v>18</v>
      </c>
      <c r="O33" s="96" t="s">
        <v>49</v>
      </c>
      <c r="P33" s="70">
        <f t="shared" si="1"/>
        <v>1.8E-3</v>
      </c>
    </row>
    <row r="34" spans="2:16">
      <c r="B34" s="95">
        <v>9</v>
      </c>
      <c r="C34" s="96" t="s">
        <v>48</v>
      </c>
      <c r="D34" s="82">
        <f t="shared" si="2"/>
        <v>3.7815126050420166E-5</v>
      </c>
      <c r="E34" s="97">
        <v>0.3216</v>
      </c>
      <c r="F34" s="98">
        <v>3.5449999999999999</v>
      </c>
      <c r="G34" s="94">
        <f t="shared" si="3"/>
        <v>3.8666</v>
      </c>
      <c r="H34" s="95">
        <v>62</v>
      </c>
      <c r="I34" s="96" t="s">
        <v>49</v>
      </c>
      <c r="J34" s="70">
        <f t="shared" si="4"/>
        <v>6.1999999999999998E-3</v>
      </c>
      <c r="K34" s="95">
        <v>26</v>
      </c>
      <c r="L34" s="96" t="s">
        <v>49</v>
      </c>
      <c r="M34" s="70">
        <f t="shared" si="0"/>
        <v>2.5999999999999999E-3</v>
      </c>
      <c r="N34" s="95">
        <v>19</v>
      </c>
      <c r="O34" s="96" t="s">
        <v>49</v>
      </c>
      <c r="P34" s="70">
        <f t="shared" si="1"/>
        <v>1.9E-3</v>
      </c>
    </row>
    <row r="35" spans="2:16">
      <c r="B35" s="95">
        <v>10</v>
      </c>
      <c r="C35" s="96" t="s">
        <v>48</v>
      </c>
      <c r="D35" s="82">
        <f t="shared" si="2"/>
        <v>4.2016806722689077E-5</v>
      </c>
      <c r="E35" s="97">
        <v>0.33900000000000002</v>
      </c>
      <c r="F35" s="98">
        <v>3.7149999999999999</v>
      </c>
      <c r="G35" s="94">
        <f t="shared" si="3"/>
        <v>4.0540000000000003</v>
      </c>
      <c r="H35" s="95">
        <v>65</v>
      </c>
      <c r="I35" s="96" t="s">
        <v>49</v>
      </c>
      <c r="J35" s="70">
        <f t="shared" si="4"/>
        <v>6.5000000000000006E-3</v>
      </c>
      <c r="K35" s="95">
        <v>27</v>
      </c>
      <c r="L35" s="96" t="s">
        <v>49</v>
      </c>
      <c r="M35" s="70">
        <f t="shared" si="0"/>
        <v>2.7000000000000001E-3</v>
      </c>
      <c r="N35" s="95">
        <v>20</v>
      </c>
      <c r="O35" s="96" t="s">
        <v>49</v>
      </c>
      <c r="P35" s="70">
        <f t="shared" si="1"/>
        <v>2E-3</v>
      </c>
    </row>
    <row r="36" spans="2:16">
      <c r="B36" s="95">
        <v>11</v>
      </c>
      <c r="C36" s="96" t="s">
        <v>48</v>
      </c>
      <c r="D36" s="82">
        <f t="shared" si="2"/>
        <v>4.6218487394957981E-5</v>
      </c>
      <c r="E36" s="97">
        <v>0.35549999999999998</v>
      </c>
      <c r="F36" s="98">
        <v>3.8740000000000001</v>
      </c>
      <c r="G36" s="94">
        <f t="shared" si="3"/>
        <v>4.2294999999999998</v>
      </c>
      <c r="H36" s="95">
        <v>68</v>
      </c>
      <c r="I36" s="96" t="s">
        <v>49</v>
      </c>
      <c r="J36" s="70">
        <f t="shared" si="4"/>
        <v>6.8000000000000005E-3</v>
      </c>
      <c r="K36" s="95">
        <v>28</v>
      </c>
      <c r="L36" s="96" t="s">
        <v>49</v>
      </c>
      <c r="M36" s="70">
        <f t="shared" si="0"/>
        <v>2.8E-3</v>
      </c>
      <c r="N36" s="95">
        <v>21</v>
      </c>
      <c r="O36" s="96" t="s">
        <v>49</v>
      </c>
      <c r="P36" s="70">
        <f t="shared" si="1"/>
        <v>2.1000000000000003E-3</v>
      </c>
    </row>
    <row r="37" spans="2:16">
      <c r="B37" s="95">
        <v>12</v>
      </c>
      <c r="C37" s="96" t="s">
        <v>48</v>
      </c>
      <c r="D37" s="82">
        <f t="shared" si="2"/>
        <v>5.0420168067226892E-5</v>
      </c>
      <c r="E37" s="97">
        <v>0.37130000000000002</v>
      </c>
      <c r="F37" s="98">
        <v>4.0229999999999997</v>
      </c>
      <c r="G37" s="94">
        <f t="shared" si="3"/>
        <v>4.3942999999999994</v>
      </c>
      <c r="H37" s="95">
        <v>71</v>
      </c>
      <c r="I37" s="96" t="s">
        <v>49</v>
      </c>
      <c r="J37" s="70">
        <f t="shared" si="4"/>
        <v>7.0999999999999995E-3</v>
      </c>
      <c r="K37" s="95">
        <v>29</v>
      </c>
      <c r="L37" s="96" t="s">
        <v>49</v>
      </c>
      <c r="M37" s="70">
        <f t="shared" si="0"/>
        <v>2.9000000000000002E-3</v>
      </c>
      <c r="N37" s="95">
        <v>21</v>
      </c>
      <c r="O37" s="96" t="s">
        <v>49</v>
      </c>
      <c r="P37" s="70">
        <f t="shared" si="1"/>
        <v>2.1000000000000003E-3</v>
      </c>
    </row>
    <row r="38" spans="2:16">
      <c r="B38" s="95">
        <v>13</v>
      </c>
      <c r="C38" s="96" t="s">
        <v>48</v>
      </c>
      <c r="D38" s="82">
        <f t="shared" si="2"/>
        <v>5.4621848739495796E-5</v>
      </c>
      <c r="E38" s="97">
        <v>0.38650000000000001</v>
      </c>
      <c r="F38" s="98">
        <v>4.1630000000000003</v>
      </c>
      <c r="G38" s="94">
        <f t="shared" si="3"/>
        <v>4.5495000000000001</v>
      </c>
      <c r="H38" s="95">
        <v>74</v>
      </c>
      <c r="I38" s="96" t="s">
        <v>49</v>
      </c>
      <c r="J38" s="70">
        <f t="shared" si="4"/>
        <v>7.3999999999999995E-3</v>
      </c>
      <c r="K38" s="95">
        <v>30</v>
      </c>
      <c r="L38" s="96" t="s">
        <v>49</v>
      </c>
      <c r="M38" s="70">
        <f t="shared" si="0"/>
        <v>3.0000000000000001E-3</v>
      </c>
      <c r="N38" s="95">
        <v>22</v>
      </c>
      <c r="O38" s="96" t="s">
        <v>49</v>
      </c>
      <c r="P38" s="70">
        <f t="shared" si="1"/>
        <v>2.1999999999999997E-3</v>
      </c>
    </row>
    <row r="39" spans="2:16">
      <c r="B39" s="95">
        <v>14</v>
      </c>
      <c r="C39" s="96" t="s">
        <v>48</v>
      </c>
      <c r="D39" s="82">
        <f t="shared" si="2"/>
        <v>5.8823529411764708E-5</v>
      </c>
      <c r="E39" s="97">
        <v>0.40110000000000001</v>
      </c>
      <c r="F39" s="98">
        <v>4.2949999999999999</v>
      </c>
      <c r="G39" s="94">
        <f t="shared" si="3"/>
        <v>4.6960999999999995</v>
      </c>
      <c r="H39" s="95">
        <v>77</v>
      </c>
      <c r="I39" s="96" t="s">
        <v>49</v>
      </c>
      <c r="J39" s="70">
        <f t="shared" si="4"/>
        <v>7.7000000000000002E-3</v>
      </c>
      <c r="K39" s="95">
        <v>31</v>
      </c>
      <c r="L39" s="96" t="s">
        <v>49</v>
      </c>
      <c r="M39" s="70">
        <f t="shared" si="0"/>
        <v>3.0999999999999999E-3</v>
      </c>
      <c r="N39" s="95">
        <v>23</v>
      </c>
      <c r="O39" s="96" t="s">
        <v>49</v>
      </c>
      <c r="P39" s="70">
        <f t="shared" si="1"/>
        <v>2.3E-3</v>
      </c>
    </row>
    <row r="40" spans="2:16">
      <c r="B40" s="95">
        <v>15</v>
      </c>
      <c r="C40" s="96" t="s">
        <v>48</v>
      </c>
      <c r="D40" s="82">
        <f t="shared" si="2"/>
        <v>6.3025210084033612E-5</v>
      </c>
      <c r="E40" s="97">
        <v>0.41520000000000001</v>
      </c>
      <c r="F40" s="98">
        <v>4.42</v>
      </c>
      <c r="G40" s="94">
        <f t="shared" si="3"/>
        <v>4.8352000000000004</v>
      </c>
      <c r="H40" s="95">
        <v>79</v>
      </c>
      <c r="I40" s="96" t="s">
        <v>49</v>
      </c>
      <c r="J40" s="70">
        <f t="shared" si="4"/>
        <v>7.9000000000000008E-3</v>
      </c>
      <c r="K40" s="95">
        <v>32</v>
      </c>
      <c r="L40" s="96" t="s">
        <v>49</v>
      </c>
      <c r="M40" s="70">
        <f t="shared" si="0"/>
        <v>3.2000000000000002E-3</v>
      </c>
      <c r="N40" s="95">
        <v>24</v>
      </c>
      <c r="O40" s="96" t="s">
        <v>49</v>
      </c>
      <c r="P40" s="70">
        <f t="shared" si="1"/>
        <v>2.4000000000000002E-3</v>
      </c>
    </row>
    <row r="41" spans="2:16">
      <c r="B41" s="95">
        <v>16</v>
      </c>
      <c r="C41" s="96" t="s">
        <v>48</v>
      </c>
      <c r="D41" s="82">
        <f t="shared" si="2"/>
        <v>6.7226890756302523E-5</v>
      </c>
      <c r="E41" s="97">
        <v>0.42880000000000001</v>
      </c>
      <c r="F41" s="98">
        <v>4.5389999999999997</v>
      </c>
      <c r="G41" s="94">
        <f t="shared" si="3"/>
        <v>4.9677999999999995</v>
      </c>
      <c r="H41" s="95">
        <v>82</v>
      </c>
      <c r="I41" s="96" t="s">
        <v>49</v>
      </c>
      <c r="J41" s="70">
        <f t="shared" si="4"/>
        <v>8.2000000000000007E-3</v>
      </c>
      <c r="K41" s="95">
        <v>33</v>
      </c>
      <c r="L41" s="96" t="s">
        <v>49</v>
      </c>
      <c r="M41" s="70">
        <f t="shared" si="0"/>
        <v>3.3E-3</v>
      </c>
      <c r="N41" s="95">
        <v>24</v>
      </c>
      <c r="O41" s="96" t="s">
        <v>49</v>
      </c>
      <c r="P41" s="70">
        <f t="shared" si="1"/>
        <v>2.4000000000000002E-3</v>
      </c>
    </row>
    <row r="42" spans="2:16">
      <c r="B42" s="95">
        <v>17</v>
      </c>
      <c r="C42" s="96" t="s">
        <v>48</v>
      </c>
      <c r="D42" s="82">
        <f t="shared" si="2"/>
        <v>7.1428571428571434E-5</v>
      </c>
      <c r="E42" s="97">
        <v>0.442</v>
      </c>
      <c r="F42" s="98">
        <v>4.6520000000000001</v>
      </c>
      <c r="G42" s="94">
        <f t="shared" si="3"/>
        <v>5.0940000000000003</v>
      </c>
      <c r="H42" s="95">
        <v>85</v>
      </c>
      <c r="I42" s="96" t="s">
        <v>49</v>
      </c>
      <c r="J42" s="70">
        <f t="shared" si="4"/>
        <v>8.5000000000000006E-3</v>
      </c>
      <c r="K42" s="95">
        <v>34</v>
      </c>
      <c r="L42" s="96" t="s">
        <v>49</v>
      </c>
      <c r="M42" s="70">
        <f t="shared" si="0"/>
        <v>3.4000000000000002E-3</v>
      </c>
      <c r="N42" s="95">
        <v>25</v>
      </c>
      <c r="O42" s="96" t="s">
        <v>49</v>
      </c>
      <c r="P42" s="70">
        <f t="shared" si="1"/>
        <v>2.5000000000000001E-3</v>
      </c>
    </row>
    <row r="43" spans="2:16">
      <c r="B43" s="95">
        <v>18</v>
      </c>
      <c r="C43" s="96" t="s">
        <v>48</v>
      </c>
      <c r="D43" s="82">
        <f t="shared" si="2"/>
        <v>7.5630252100840331E-5</v>
      </c>
      <c r="E43" s="97">
        <v>0.45479999999999998</v>
      </c>
      <c r="F43" s="98">
        <v>4.76</v>
      </c>
      <c r="G43" s="94">
        <f t="shared" si="3"/>
        <v>5.2147999999999994</v>
      </c>
      <c r="H43" s="95">
        <v>87</v>
      </c>
      <c r="I43" s="96" t="s">
        <v>49</v>
      </c>
      <c r="J43" s="70">
        <f t="shared" si="4"/>
        <v>8.6999999999999994E-3</v>
      </c>
      <c r="K43" s="95">
        <v>35</v>
      </c>
      <c r="L43" s="96" t="s">
        <v>49</v>
      </c>
      <c r="M43" s="70">
        <f t="shared" si="0"/>
        <v>3.5000000000000005E-3</v>
      </c>
      <c r="N43" s="95">
        <v>26</v>
      </c>
      <c r="O43" s="96" t="s">
        <v>49</v>
      </c>
      <c r="P43" s="70">
        <f t="shared" si="1"/>
        <v>2.5999999999999999E-3</v>
      </c>
    </row>
    <row r="44" spans="2:16">
      <c r="B44" s="95">
        <v>20</v>
      </c>
      <c r="C44" s="96" t="s">
        <v>48</v>
      </c>
      <c r="D44" s="82">
        <f t="shared" si="2"/>
        <v>8.4033613445378154E-5</v>
      </c>
      <c r="E44" s="97">
        <v>0.47939999999999999</v>
      </c>
      <c r="F44" s="98">
        <v>4.9619999999999997</v>
      </c>
      <c r="G44" s="94">
        <f t="shared" si="3"/>
        <v>5.4413999999999998</v>
      </c>
      <c r="H44" s="95">
        <v>92</v>
      </c>
      <c r="I44" s="96" t="s">
        <v>49</v>
      </c>
      <c r="J44" s="70">
        <f t="shared" si="4"/>
        <v>9.1999999999999998E-3</v>
      </c>
      <c r="K44" s="95">
        <v>37</v>
      </c>
      <c r="L44" s="96" t="s">
        <v>49</v>
      </c>
      <c r="M44" s="70">
        <f t="shared" si="0"/>
        <v>3.6999999999999997E-3</v>
      </c>
      <c r="N44" s="95">
        <v>27</v>
      </c>
      <c r="O44" s="96" t="s">
        <v>49</v>
      </c>
      <c r="P44" s="70">
        <f t="shared" si="1"/>
        <v>2.7000000000000001E-3</v>
      </c>
    </row>
    <row r="45" spans="2:16">
      <c r="B45" s="95">
        <v>22.5</v>
      </c>
      <c r="C45" s="96" t="s">
        <v>48</v>
      </c>
      <c r="D45" s="82">
        <f t="shared" si="2"/>
        <v>9.4537815126050418E-5</v>
      </c>
      <c r="E45" s="97">
        <v>0.50849999999999995</v>
      </c>
      <c r="F45" s="98">
        <v>5.1929999999999996</v>
      </c>
      <c r="G45" s="94">
        <f t="shared" si="3"/>
        <v>5.7014999999999993</v>
      </c>
      <c r="H45" s="95">
        <v>98</v>
      </c>
      <c r="I45" s="96" t="s">
        <v>49</v>
      </c>
      <c r="J45" s="70">
        <f t="shared" si="4"/>
        <v>9.7999999999999997E-3</v>
      </c>
      <c r="K45" s="95">
        <v>39</v>
      </c>
      <c r="L45" s="96" t="s">
        <v>49</v>
      </c>
      <c r="M45" s="70">
        <f t="shared" si="0"/>
        <v>3.8999999999999998E-3</v>
      </c>
      <c r="N45" s="95">
        <v>28</v>
      </c>
      <c r="O45" s="96" t="s">
        <v>49</v>
      </c>
      <c r="P45" s="70">
        <f t="shared" si="1"/>
        <v>2.8E-3</v>
      </c>
    </row>
    <row r="46" spans="2:16">
      <c r="B46" s="95">
        <v>25</v>
      </c>
      <c r="C46" s="96" t="s">
        <v>48</v>
      </c>
      <c r="D46" s="82">
        <f t="shared" si="2"/>
        <v>1.050420168067227E-4</v>
      </c>
      <c r="E46" s="97">
        <v>0.53600000000000003</v>
      </c>
      <c r="F46" s="98">
        <v>5.4039999999999999</v>
      </c>
      <c r="G46" s="94">
        <f t="shared" si="3"/>
        <v>5.9399999999999995</v>
      </c>
      <c r="H46" s="95">
        <v>103</v>
      </c>
      <c r="I46" s="96" t="s">
        <v>49</v>
      </c>
      <c r="J46" s="70">
        <f t="shared" si="4"/>
        <v>1.03E-2</v>
      </c>
      <c r="K46" s="95">
        <v>41</v>
      </c>
      <c r="L46" s="96" t="s">
        <v>49</v>
      </c>
      <c r="M46" s="70">
        <f t="shared" si="0"/>
        <v>4.1000000000000003E-3</v>
      </c>
      <c r="N46" s="95">
        <v>30</v>
      </c>
      <c r="O46" s="96" t="s">
        <v>49</v>
      </c>
      <c r="P46" s="70">
        <f t="shared" si="1"/>
        <v>3.0000000000000001E-3</v>
      </c>
    </row>
    <row r="47" spans="2:16">
      <c r="B47" s="95">
        <v>27.5</v>
      </c>
      <c r="C47" s="96" t="s">
        <v>48</v>
      </c>
      <c r="D47" s="82">
        <f t="shared" si="2"/>
        <v>1.1554621848739496E-4</v>
      </c>
      <c r="E47" s="97">
        <v>0.56210000000000004</v>
      </c>
      <c r="F47" s="98">
        <v>5.5970000000000004</v>
      </c>
      <c r="G47" s="94">
        <f t="shared" si="3"/>
        <v>6.1591000000000005</v>
      </c>
      <c r="H47" s="95">
        <v>109</v>
      </c>
      <c r="I47" s="96" t="s">
        <v>49</v>
      </c>
      <c r="J47" s="70">
        <f t="shared" si="4"/>
        <v>1.09E-2</v>
      </c>
      <c r="K47" s="95">
        <v>42</v>
      </c>
      <c r="L47" s="96" t="s">
        <v>49</v>
      </c>
      <c r="M47" s="70">
        <f t="shared" si="0"/>
        <v>4.2000000000000006E-3</v>
      </c>
      <c r="N47" s="95">
        <v>31</v>
      </c>
      <c r="O47" s="96" t="s">
        <v>49</v>
      </c>
      <c r="P47" s="70">
        <f t="shared" si="1"/>
        <v>3.0999999999999999E-3</v>
      </c>
    </row>
    <row r="48" spans="2:16">
      <c r="B48" s="95">
        <v>30</v>
      </c>
      <c r="C48" s="96" t="s">
        <v>48</v>
      </c>
      <c r="D48" s="82">
        <f t="shared" si="2"/>
        <v>1.2605042016806722E-4</v>
      </c>
      <c r="E48" s="97">
        <v>0.58709999999999996</v>
      </c>
      <c r="F48" s="98">
        <v>5.7759999999999998</v>
      </c>
      <c r="G48" s="94">
        <f t="shared" si="3"/>
        <v>6.3630999999999993</v>
      </c>
      <c r="H48" s="95">
        <v>114</v>
      </c>
      <c r="I48" s="96" t="s">
        <v>49</v>
      </c>
      <c r="J48" s="70">
        <f t="shared" si="4"/>
        <v>1.14E-2</v>
      </c>
      <c r="K48" s="95">
        <v>44</v>
      </c>
      <c r="L48" s="96" t="s">
        <v>49</v>
      </c>
      <c r="M48" s="70">
        <f t="shared" si="0"/>
        <v>4.3999999999999994E-3</v>
      </c>
      <c r="N48" s="95">
        <v>33</v>
      </c>
      <c r="O48" s="96" t="s">
        <v>49</v>
      </c>
      <c r="P48" s="70">
        <f t="shared" si="1"/>
        <v>3.3E-3</v>
      </c>
    </row>
    <row r="49" spans="2:16">
      <c r="B49" s="95">
        <v>32.5</v>
      </c>
      <c r="C49" s="96" t="s">
        <v>48</v>
      </c>
      <c r="D49" s="82">
        <f t="shared" si="2"/>
        <v>1.3655462184873949E-4</v>
      </c>
      <c r="E49" s="97">
        <v>0.61109999999999998</v>
      </c>
      <c r="F49" s="98">
        <v>5.9420000000000002</v>
      </c>
      <c r="G49" s="94">
        <f t="shared" si="3"/>
        <v>6.5531000000000006</v>
      </c>
      <c r="H49" s="95">
        <v>119</v>
      </c>
      <c r="I49" s="96" t="s">
        <v>49</v>
      </c>
      <c r="J49" s="70">
        <f t="shared" si="4"/>
        <v>1.1899999999999999E-2</v>
      </c>
      <c r="K49" s="95">
        <v>46</v>
      </c>
      <c r="L49" s="96" t="s">
        <v>49</v>
      </c>
      <c r="M49" s="70">
        <f t="shared" si="0"/>
        <v>4.5999999999999999E-3</v>
      </c>
      <c r="N49" s="95">
        <v>34</v>
      </c>
      <c r="O49" s="96" t="s">
        <v>49</v>
      </c>
      <c r="P49" s="70">
        <f t="shared" si="1"/>
        <v>3.4000000000000002E-3</v>
      </c>
    </row>
    <row r="50" spans="2:16">
      <c r="B50" s="95">
        <v>35</v>
      </c>
      <c r="C50" s="96" t="s">
        <v>48</v>
      </c>
      <c r="D50" s="82">
        <f t="shared" si="2"/>
        <v>1.4705882352941178E-4</v>
      </c>
      <c r="E50" s="97">
        <v>0.63419999999999999</v>
      </c>
      <c r="F50" s="98">
        <v>6.0979999999999999</v>
      </c>
      <c r="G50" s="94">
        <f t="shared" si="3"/>
        <v>6.7321999999999997</v>
      </c>
      <c r="H50" s="95">
        <v>124</v>
      </c>
      <c r="I50" s="96" t="s">
        <v>49</v>
      </c>
      <c r="J50" s="70">
        <f t="shared" si="4"/>
        <v>1.24E-2</v>
      </c>
      <c r="K50" s="95">
        <v>47</v>
      </c>
      <c r="L50" s="96" t="s">
        <v>49</v>
      </c>
      <c r="M50" s="70">
        <f t="shared" si="0"/>
        <v>4.7000000000000002E-3</v>
      </c>
      <c r="N50" s="95">
        <v>35</v>
      </c>
      <c r="O50" s="96" t="s">
        <v>49</v>
      </c>
      <c r="P50" s="70">
        <f t="shared" si="1"/>
        <v>3.5000000000000005E-3</v>
      </c>
    </row>
    <row r="51" spans="2:16">
      <c r="B51" s="95">
        <v>37.5</v>
      </c>
      <c r="C51" s="96" t="s">
        <v>48</v>
      </c>
      <c r="D51" s="82">
        <f t="shared" si="2"/>
        <v>1.5756302521008402E-4</v>
      </c>
      <c r="E51" s="97">
        <v>0.65639999999999998</v>
      </c>
      <c r="F51" s="98">
        <v>6.2430000000000003</v>
      </c>
      <c r="G51" s="94">
        <f t="shared" si="3"/>
        <v>6.8994</v>
      </c>
      <c r="H51" s="95">
        <v>129</v>
      </c>
      <c r="I51" s="96" t="s">
        <v>49</v>
      </c>
      <c r="J51" s="70">
        <f t="shared" si="4"/>
        <v>1.29E-2</v>
      </c>
      <c r="K51" s="95">
        <v>49</v>
      </c>
      <c r="L51" s="96" t="s">
        <v>49</v>
      </c>
      <c r="M51" s="70">
        <f t="shared" si="0"/>
        <v>4.8999999999999998E-3</v>
      </c>
      <c r="N51" s="95">
        <v>36</v>
      </c>
      <c r="O51" s="96" t="s">
        <v>49</v>
      </c>
      <c r="P51" s="70">
        <f t="shared" si="1"/>
        <v>3.5999999999999999E-3</v>
      </c>
    </row>
    <row r="52" spans="2:16">
      <c r="B52" s="95">
        <v>40</v>
      </c>
      <c r="C52" s="96" t="s">
        <v>48</v>
      </c>
      <c r="D52" s="82">
        <f t="shared" si="2"/>
        <v>1.6806722689075631E-4</v>
      </c>
      <c r="E52" s="97">
        <v>0.67800000000000005</v>
      </c>
      <c r="F52" s="98">
        <v>6.38</v>
      </c>
      <c r="G52" s="94">
        <f t="shared" si="3"/>
        <v>7.0579999999999998</v>
      </c>
      <c r="H52" s="95">
        <v>133</v>
      </c>
      <c r="I52" s="96" t="s">
        <v>49</v>
      </c>
      <c r="J52" s="70">
        <f t="shared" si="4"/>
        <v>1.3300000000000001E-2</v>
      </c>
      <c r="K52" s="95">
        <v>51</v>
      </c>
      <c r="L52" s="96" t="s">
        <v>49</v>
      </c>
      <c r="M52" s="70">
        <f t="shared" si="0"/>
        <v>5.0999999999999995E-3</v>
      </c>
      <c r="N52" s="95">
        <v>38</v>
      </c>
      <c r="O52" s="96" t="s">
        <v>49</v>
      </c>
      <c r="P52" s="70">
        <f t="shared" si="1"/>
        <v>3.8E-3</v>
      </c>
    </row>
    <row r="53" spans="2:16">
      <c r="B53" s="95">
        <v>45</v>
      </c>
      <c r="C53" s="96" t="s">
        <v>48</v>
      </c>
      <c r="D53" s="82">
        <f t="shared" si="2"/>
        <v>1.8907563025210084E-4</v>
      </c>
      <c r="E53" s="97">
        <v>0.71909999999999996</v>
      </c>
      <c r="F53" s="98">
        <v>6.6310000000000002</v>
      </c>
      <c r="G53" s="94">
        <f t="shared" si="3"/>
        <v>7.3501000000000003</v>
      </c>
      <c r="H53" s="95">
        <v>143</v>
      </c>
      <c r="I53" s="96" t="s">
        <v>49</v>
      </c>
      <c r="J53" s="70">
        <f t="shared" si="4"/>
        <v>1.4299999999999998E-2</v>
      </c>
      <c r="K53" s="95">
        <v>53</v>
      </c>
      <c r="L53" s="96" t="s">
        <v>49</v>
      </c>
      <c r="M53" s="70">
        <f t="shared" si="0"/>
        <v>5.3E-3</v>
      </c>
      <c r="N53" s="95">
        <v>40</v>
      </c>
      <c r="O53" s="96" t="s">
        <v>49</v>
      </c>
      <c r="P53" s="70">
        <f t="shared" si="1"/>
        <v>4.0000000000000001E-3</v>
      </c>
    </row>
    <row r="54" spans="2:16">
      <c r="B54" s="95">
        <v>50</v>
      </c>
      <c r="C54" s="96" t="s">
        <v>48</v>
      </c>
      <c r="D54" s="82">
        <f t="shared" si="2"/>
        <v>2.1008403361344539E-4</v>
      </c>
      <c r="E54" s="97">
        <v>0.75800000000000001</v>
      </c>
      <c r="F54" s="98">
        <v>6.8559999999999999</v>
      </c>
      <c r="G54" s="94">
        <f t="shared" si="3"/>
        <v>7.6139999999999999</v>
      </c>
      <c r="H54" s="95">
        <v>151</v>
      </c>
      <c r="I54" s="96" t="s">
        <v>49</v>
      </c>
      <c r="J54" s="70">
        <f t="shared" si="4"/>
        <v>1.5099999999999999E-2</v>
      </c>
      <c r="K54" s="95">
        <v>56</v>
      </c>
      <c r="L54" s="96" t="s">
        <v>49</v>
      </c>
      <c r="M54" s="70">
        <f t="shared" si="0"/>
        <v>5.5999999999999999E-3</v>
      </c>
      <c r="N54" s="95">
        <v>42</v>
      </c>
      <c r="O54" s="96" t="s">
        <v>49</v>
      </c>
      <c r="P54" s="70">
        <f t="shared" si="1"/>
        <v>4.2000000000000006E-3</v>
      </c>
    </row>
    <row r="55" spans="2:16">
      <c r="B55" s="95">
        <v>55</v>
      </c>
      <c r="C55" s="96" t="s">
        <v>48</v>
      </c>
      <c r="D55" s="82">
        <f t="shared" si="2"/>
        <v>2.3109243697478992E-4</v>
      </c>
      <c r="E55" s="97">
        <v>0.79500000000000004</v>
      </c>
      <c r="F55" s="98">
        <v>7.0609999999999999</v>
      </c>
      <c r="G55" s="94">
        <f t="shared" si="3"/>
        <v>7.8559999999999999</v>
      </c>
      <c r="H55" s="95">
        <v>160</v>
      </c>
      <c r="I55" s="96" t="s">
        <v>49</v>
      </c>
      <c r="J55" s="70">
        <f t="shared" si="4"/>
        <v>1.6E-2</v>
      </c>
      <c r="K55" s="95">
        <v>59</v>
      </c>
      <c r="L55" s="96" t="s">
        <v>49</v>
      </c>
      <c r="M55" s="70">
        <f t="shared" si="0"/>
        <v>5.8999999999999999E-3</v>
      </c>
      <c r="N55" s="95">
        <v>44</v>
      </c>
      <c r="O55" s="96" t="s">
        <v>49</v>
      </c>
      <c r="P55" s="70">
        <f t="shared" si="1"/>
        <v>4.3999999999999994E-3</v>
      </c>
    </row>
    <row r="56" spans="2:16">
      <c r="B56" s="95">
        <v>60</v>
      </c>
      <c r="C56" s="96" t="s">
        <v>48</v>
      </c>
      <c r="D56" s="82">
        <f t="shared" si="2"/>
        <v>2.5210084033613445E-4</v>
      </c>
      <c r="E56" s="97">
        <v>0.83030000000000004</v>
      </c>
      <c r="F56" s="98">
        <v>7.2469999999999999</v>
      </c>
      <c r="G56" s="94">
        <f t="shared" si="3"/>
        <v>8.0772999999999993</v>
      </c>
      <c r="H56" s="95">
        <v>168</v>
      </c>
      <c r="I56" s="96" t="s">
        <v>49</v>
      </c>
      <c r="J56" s="70">
        <f t="shared" si="4"/>
        <v>1.6800000000000002E-2</v>
      </c>
      <c r="K56" s="95">
        <v>61</v>
      </c>
      <c r="L56" s="96" t="s">
        <v>49</v>
      </c>
      <c r="M56" s="70">
        <f t="shared" si="0"/>
        <v>6.0999999999999995E-3</v>
      </c>
      <c r="N56" s="95">
        <v>46</v>
      </c>
      <c r="O56" s="96" t="s">
        <v>49</v>
      </c>
      <c r="P56" s="70">
        <f t="shared" si="1"/>
        <v>4.5999999999999999E-3</v>
      </c>
    </row>
    <row r="57" spans="2:16">
      <c r="B57" s="95">
        <v>65</v>
      </c>
      <c r="C57" s="96" t="s">
        <v>48</v>
      </c>
      <c r="D57" s="82">
        <f t="shared" si="2"/>
        <v>2.7310924369747898E-4</v>
      </c>
      <c r="E57" s="97">
        <v>0.86419999999999997</v>
      </c>
      <c r="F57" s="98">
        <v>7.4189999999999996</v>
      </c>
      <c r="G57" s="94">
        <f t="shared" si="3"/>
        <v>8.283199999999999</v>
      </c>
      <c r="H57" s="95">
        <v>177</v>
      </c>
      <c r="I57" s="96" t="s">
        <v>49</v>
      </c>
      <c r="J57" s="70">
        <f t="shared" si="4"/>
        <v>1.77E-2</v>
      </c>
      <c r="K57" s="95">
        <v>64</v>
      </c>
      <c r="L57" s="96" t="s">
        <v>49</v>
      </c>
      <c r="M57" s="70">
        <f t="shared" si="0"/>
        <v>6.4000000000000003E-3</v>
      </c>
      <c r="N57" s="95">
        <v>48</v>
      </c>
      <c r="O57" s="96" t="s">
        <v>49</v>
      </c>
      <c r="P57" s="70">
        <f t="shared" si="1"/>
        <v>4.8000000000000004E-3</v>
      </c>
    </row>
    <row r="58" spans="2:16">
      <c r="B58" s="95">
        <v>70</v>
      </c>
      <c r="C58" s="96" t="s">
        <v>48</v>
      </c>
      <c r="D58" s="82">
        <f t="shared" si="2"/>
        <v>2.9411764705882356E-4</v>
      </c>
      <c r="E58" s="97">
        <v>0.89690000000000003</v>
      </c>
      <c r="F58" s="98">
        <v>7.577</v>
      </c>
      <c r="G58" s="94">
        <f t="shared" si="3"/>
        <v>8.4739000000000004</v>
      </c>
      <c r="H58" s="95">
        <v>185</v>
      </c>
      <c r="I58" s="96" t="s">
        <v>49</v>
      </c>
      <c r="J58" s="70">
        <f t="shared" si="4"/>
        <v>1.8499999999999999E-2</v>
      </c>
      <c r="K58" s="95">
        <v>66</v>
      </c>
      <c r="L58" s="96" t="s">
        <v>49</v>
      </c>
      <c r="M58" s="70">
        <f t="shared" si="0"/>
        <v>6.6E-3</v>
      </c>
      <c r="N58" s="95">
        <v>50</v>
      </c>
      <c r="O58" s="96" t="s">
        <v>49</v>
      </c>
      <c r="P58" s="70">
        <f t="shared" si="1"/>
        <v>5.0000000000000001E-3</v>
      </c>
    </row>
    <row r="59" spans="2:16">
      <c r="B59" s="95">
        <v>80</v>
      </c>
      <c r="C59" s="96" t="s">
        <v>48</v>
      </c>
      <c r="D59" s="82">
        <f t="shared" si="2"/>
        <v>3.3613445378151261E-4</v>
      </c>
      <c r="E59" s="97">
        <v>0.95879999999999999</v>
      </c>
      <c r="F59" s="98">
        <v>7.859</v>
      </c>
      <c r="G59" s="94">
        <f t="shared" si="3"/>
        <v>8.8178000000000001</v>
      </c>
      <c r="H59" s="95">
        <v>200</v>
      </c>
      <c r="I59" s="96" t="s">
        <v>49</v>
      </c>
      <c r="J59" s="70">
        <f t="shared" si="4"/>
        <v>0.02</v>
      </c>
      <c r="K59" s="95">
        <v>71</v>
      </c>
      <c r="L59" s="96" t="s">
        <v>49</v>
      </c>
      <c r="M59" s="70">
        <f t="shared" si="0"/>
        <v>7.0999999999999995E-3</v>
      </c>
      <c r="N59" s="95">
        <v>54</v>
      </c>
      <c r="O59" s="96" t="s">
        <v>49</v>
      </c>
      <c r="P59" s="70">
        <f t="shared" si="1"/>
        <v>5.4000000000000003E-3</v>
      </c>
    </row>
    <row r="60" spans="2:16">
      <c r="B60" s="95">
        <v>90</v>
      </c>
      <c r="C60" s="96" t="s">
        <v>48</v>
      </c>
      <c r="D60" s="82">
        <f t="shared" si="2"/>
        <v>3.7815126050420167E-4</v>
      </c>
      <c r="E60" s="97">
        <v>1.0169999999999999</v>
      </c>
      <c r="F60" s="98">
        <v>8.1050000000000004</v>
      </c>
      <c r="G60" s="94">
        <f t="shared" si="3"/>
        <v>9.1219999999999999</v>
      </c>
      <c r="H60" s="95">
        <v>215</v>
      </c>
      <c r="I60" s="96" t="s">
        <v>49</v>
      </c>
      <c r="J60" s="70">
        <f t="shared" si="4"/>
        <v>2.1499999999999998E-2</v>
      </c>
      <c r="K60" s="95">
        <v>76</v>
      </c>
      <c r="L60" s="96" t="s">
        <v>49</v>
      </c>
      <c r="M60" s="70">
        <f t="shared" si="0"/>
        <v>7.6E-3</v>
      </c>
      <c r="N60" s="95">
        <v>58</v>
      </c>
      <c r="O60" s="96" t="s">
        <v>49</v>
      </c>
      <c r="P60" s="70">
        <f t="shared" si="1"/>
        <v>5.8000000000000005E-3</v>
      </c>
    </row>
    <row r="61" spans="2:16">
      <c r="B61" s="95">
        <v>100</v>
      </c>
      <c r="C61" s="96" t="s">
        <v>48</v>
      </c>
      <c r="D61" s="82">
        <f t="shared" si="2"/>
        <v>4.2016806722689078E-4</v>
      </c>
      <c r="E61" s="97">
        <v>1.0720000000000001</v>
      </c>
      <c r="F61" s="98">
        <v>8.3219999999999992</v>
      </c>
      <c r="G61" s="94">
        <f t="shared" si="3"/>
        <v>9.3939999999999984</v>
      </c>
      <c r="H61" s="95">
        <v>230</v>
      </c>
      <c r="I61" s="96" t="s">
        <v>49</v>
      </c>
      <c r="J61" s="70">
        <f t="shared" si="4"/>
        <v>2.3E-2</v>
      </c>
      <c r="K61" s="95">
        <v>80</v>
      </c>
      <c r="L61" s="96" t="s">
        <v>49</v>
      </c>
      <c r="M61" s="70">
        <f t="shared" si="0"/>
        <v>8.0000000000000002E-3</v>
      </c>
      <c r="N61" s="95">
        <v>61</v>
      </c>
      <c r="O61" s="96" t="s">
        <v>49</v>
      </c>
      <c r="P61" s="70">
        <f t="shared" si="1"/>
        <v>6.0999999999999995E-3</v>
      </c>
    </row>
    <row r="62" spans="2:16">
      <c r="B62" s="95">
        <v>110</v>
      </c>
      <c r="C62" s="96" t="s">
        <v>48</v>
      </c>
      <c r="D62" s="82">
        <f t="shared" si="2"/>
        <v>4.6218487394957984E-4</v>
      </c>
      <c r="E62" s="97">
        <v>1.1240000000000001</v>
      </c>
      <c r="F62" s="98">
        <v>8.5150000000000006</v>
      </c>
      <c r="G62" s="94">
        <f t="shared" si="3"/>
        <v>9.6390000000000011</v>
      </c>
      <c r="H62" s="95">
        <v>244</v>
      </c>
      <c r="I62" s="96" t="s">
        <v>49</v>
      </c>
      <c r="J62" s="70">
        <f t="shared" si="4"/>
        <v>2.4399999999999998E-2</v>
      </c>
      <c r="K62" s="95">
        <v>84</v>
      </c>
      <c r="L62" s="96" t="s">
        <v>49</v>
      </c>
      <c r="M62" s="70">
        <f t="shared" si="0"/>
        <v>8.4000000000000012E-3</v>
      </c>
      <c r="N62" s="95">
        <v>64</v>
      </c>
      <c r="O62" s="96" t="s">
        <v>49</v>
      </c>
      <c r="P62" s="70">
        <f t="shared" si="1"/>
        <v>6.4000000000000003E-3</v>
      </c>
    </row>
    <row r="63" spans="2:16">
      <c r="B63" s="95">
        <v>120</v>
      </c>
      <c r="C63" s="96" t="s">
        <v>48</v>
      </c>
      <c r="D63" s="82">
        <f t="shared" si="2"/>
        <v>5.0420168067226889E-4</v>
      </c>
      <c r="E63" s="97">
        <v>1.1739999999999999</v>
      </c>
      <c r="F63" s="98">
        <v>8.6869999999999994</v>
      </c>
      <c r="G63" s="94">
        <f t="shared" si="3"/>
        <v>9.8609999999999989</v>
      </c>
      <c r="H63" s="95">
        <v>258</v>
      </c>
      <c r="I63" s="96" t="s">
        <v>49</v>
      </c>
      <c r="J63" s="70">
        <f t="shared" si="4"/>
        <v>2.58E-2</v>
      </c>
      <c r="K63" s="95">
        <v>88</v>
      </c>
      <c r="L63" s="96" t="s">
        <v>49</v>
      </c>
      <c r="M63" s="70">
        <f t="shared" si="0"/>
        <v>8.7999999999999988E-3</v>
      </c>
      <c r="N63" s="95">
        <v>68</v>
      </c>
      <c r="O63" s="96" t="s">
        <v>49</v>
      </c>
      <c r="P63" s="70">
        <f t="shared" si="1"/>
        <v>6.8000000000000005E-3</v>
      </c>
    </row>
    <row r="64" spans="2:16">
      <c r="B64" s="95">
        <v>130</v>
      </c>
      <c r="C64" s="96" t="s">
        <v>48</v>
      </c>
      <c r="D64" s="82">
        <f t="shared" si="2"/>
        <v>5.4621848739495795E-4</v>
      </c>
      <c r="E64" s="97">
        <v>1.222</v>
      </c>
      <c r="F64" s="98">
        <v>8.8420000000000005</v>
      </c>
      <c r="G64" s="94">
        <f t="shared" si="3"/>
        <v>10.064</v>
      </c>
      <c r="H64" s="95">
        <v>272</v>
      </c>
      <c r="I64" s="96" t="s">
        <v>49</v>
      </c>
      <c r="J64" s="70">
        <f t="shared" si="4"/>
        <v>2.7200000000000002E-2</v>
      </c>
      <c r="K64" s="95">
        <v>92</v>
      </c>
      <c r="L64" s="96" t="s">
        <v>49</v>
      </c>
      <c r="M64" s="70">
        <f t="shared" si="0"/>
        <v>9.1999999999999998E-3</v>
      </c>
      <c r="N64" s="95">
        <v>71</v>
      </c>
      <c r="O64" s="96" t="s">
        <v>49</v>
      </c>
      <c r="P64" s="70">
        <f t="shared" si="1"/>
        <v>7.0999999999999995E-3</v>
      </c>
    </row>
    <row r="65" spans="2:16">
      <c r="B65" s="95">
        <v>140</v>
      </c>
      <c r="C65" s="96" t="s">
        <v>48</v>
      </c>
      <c r="D65" s="82">
        <f t="shared" si="2"/>
        <v>5.8823529411764712E-4</v>
      </c>
      <c r="E65" s="97">
        <v>1.268</v>
      </c>
      <c r="F65" s="98">
        <v>8.9830000000000005</v>
      </c>
      <c r="G65" s="94">
        <f t="shared" si="3"/>
        <v>10.251000000000001</v>
      </c>
      <c r="H65" s="95">
        <v>285</v>
      </c>
      <c r="I65" s="96" t="s">
        <v>49</v>
      </c>
      <c r="J65" s="70">
        <f t="shared" si="4"/>
        <v>2.8499999999999998E-2</v>
      </c>
      <c r="K65" s="95">
        <v>96</v>
      </c>
      <c r="L65" s="96" t="s">
        <v>49</v>
      </c>
      <c r="M65" s="70">
        <f t="shared" si="0"/>
        <v>9.6000000000000009E-3</v>
      </c>
      <c r="N65" s="95">
        <v>74</v>
      </c>
      <c r="O65" s="96" t="s">
        <v>49</v>
      </c>
      <c r="P65" s="70">
        <f t="shared" si="1"/>
        <v>7.3999999999999995E-3</v>
      </c>
    </row>
    <row r="66" spans="2:16">
      <c r="B66" s="95">
        <v>150</v>
      </c>
      <c r="C66" s="96" t="s">
        <v>48</v>
      </c>
      <c r="D66" s="82">
        <f t="shared" si="2"/>
        <v>6.3025210084033606E-4</v>
      </c>
      <c r="E66" s="97">
        <v>1.3129999999999999</v>
      </c>
      <c r="F66" s="98">
        <v>9.1110000000000007</v>
      </c>
      <c r="G66" s="94">
        <f t="shared" si="3"/>
        <v>10.424000000000001</v>
      </c>
      <c r="H66" s="95">
        <v>299</v>
      </c>
      <c r="I66" s="96" t="s">
        <v>49</v>
      </c>
      <c r="J66" s="70">
        <f t="shared" si="4"/>
        <v>2.9899999999999999E-2</v>
      </c>
      <c r="K66" s="95">
        <v>100</v>
      </c>
      <c r="L66" s="96" t="s">
        <v>49</v>
      </c>
      <c r="M66" s="70">
        <f t="shared" si="0"/>
        <v>0.01</v>
      </c>
      <c r="N66" s="95">
        <v>77</v>
      </c>
      <c r="O66" s="96" t="s">
        <v>49</v>
      </c>
      <c r="P66" s="70">
        <f t="shared" si="1"/>
        <v>7.7000000000000002E-3</v>
      </c>
    </row>
    <row r="67" spans="2:16">
      <c r="B67" s="95">
        <v>160</v>
      </c>
      <c r="C67" s="96" t="s">
        <v>48</v>
      </c>
      <c r="D67" s="82">
        <f t="shared" si="2"/>
        <v>6.7226890756302523E-4</v>
      </c>
      <c r="E67" s="97">
        <v>1.3560000000000001</v>
      </c>
      <c r="F67" s="98">
        <v>9.2279999999999998</v>
      </c>
      <c r="G67" s="94">
        <f t="shared" si="3"/>
        <v>10.584</v>
      </c>
      <c r="H67" s="95">
        <v>312</v>
      </c>
      <c r="I67" s="96" t="s">
        <v>49</v>
      </c>
      <c r="J67" s="70">
        <f t="shared" si="4"/>
        <v>3.1199999999999999E-2</v>
      </c>
      <c r="K67" s="95">
        <v>103</v>
      </c>
      <c r="L67" s="96" t="s">
        <v>49</v>
      </c>
      <c r="M67" s="70">
        <f t="shared" si="0"/>
        <v>1.03E-2</v>
      </c>
      <c r="N67" s="95">
        <v>80</v>
      </c>
      <c r="O67" s="96" t="s">
        <v>49</v>
      </c>
      <c r="P67" s="70">
        <f t="shared" si="1"/>
        <v>8.0000000000000002E-3</v>
      </c>
    </row>
    <row r="68" spans="2:16">
      <c r="B68" s="95">
        <v>170</v>
      </c>
      <c r="C68" s="96" t="s">
        <v>48</v>
      </c>
      <c r="D68" s="82">
        <f t="shared" si="2"/>
        <v>7.1428571428571429E-4</v>
      </c>
      <c r="E68" s="97">
        <v>1.3979999999999999</v>
      </c>
      <c r="F68" s="98">
        <v>9.3350000000000009</v>
      </c>
      <c r="G68" s="94">
        <f t="shared" si="3"/>
        <v>10.733000000000001</v>
      </c>
      <c r="H68" s="95">
        <v>325</v>
      </c>
      <c r="I68" s="96" t="s">
        <v>49</v>
      </c>
      <c r="J68" s="70">
        <f t="shared" si="4"/>
        <v>3.2500000000000001E-2</v>
      </c>
      <c r="K68" s="95">
        <v>107</v>
      </c>
      <c r="L68" s="96" t="s">
        <v>49</v>
      </c>
      <c r="M68" s="70">
        <f t="shared" si="0"/>
        <v>1.0699999999999999E-2</v>
      </c>
      <c r="N68" s="95">
        <v>83</v>
      </c>
      <c r="O68" s="96" t="s">
        <v>49</v>
      </c>
      <c r="P68" s="70">
        <f t="shared" si="1"/>
        <v>8.3000000000000001E-3</v>
      </c>
    </row>
    <row r="69" spans="2:16">
      <c r="B69" s="95">
        <v>180</v>
      </c>
      <c r="C69" s="96" t="s">
        <v>48</v>
      </c>
      <c r="D69" s="82">
        <f t="shared" si="2"/>
        <v>7.5630252100840334E-4</v>
      </c>
      <c r="E69" s="97">
        <v>1.4379999999999999</v>
      </c>
      <c r="F69" s="98">
        <v>9.4339999999999993</v>
      </c>
      <c r="G69" s="94">
        <f t="shared" si="3"/>
        <v>10.872</v>
      </c>
      <c r="H69" s="95">
        <v>338</v>
      </c>
      <c r="I69" s="96" t="s">
        <v>49</v>
      </c>
      <c r="J69" s="70">
        <f t="shared" si="4"/>
        <v>3.3800000000000004E-2</v>
      </c>
      <c r="K69" s="95">
        <v>111</v>
      </c>
      <c r="L69" s="96" t="s">
        <v>49</v>
      </c>
      <c r="M69" s="70">
        <f t="shared" si="0"/>
        <v>1.11E-2</v>
      </c>
      <c r="N69" s="95">
        <v>86</v>
      </c>
      <c r="O69" s="96" t="s">
        <v>49</v>
      </c>
      <c r="P69" s="70">
        <f t="shared" si="1"/>
        <v>8.6E-3</v>
      </c>
    </row>
    <row r="70" spans="2:16">
      <c r="B70" s="95">
        <v>200</v>
      </c>
      <c r="C70" s="96" t="s">
        <v>48</v>
      </c>
      <c r="D70" s="82">
        <f t="shared" si="2"/>
        <v>8.4033613445378156E-4</v>
      </c>
      <c r="E70" s="97">
        <v>1.516</v>
      </c>
      <c r="F70" s="98">
        <v>9.609</v>
      </c>
      <c r="G70" s="94">
        <f t="shared" si="3"/>
        <v>11.125</v>
      </c>
      <c r="H70" s="95">
        <v>363</v>
      </c>
      <c r="I70" s="96" t="s">
        <v>49</v>
      </c>
      <c r="J70" s="70">
        <f t="shared" si="4"/>
        <v>3.6299999999999999E-2</v>
      </c>
      <c r="K70" s="95">
        <v>117</v>
      </c>
      <c r="L70" s="96" t="s">
        <v>49</v>
      </c>
      <c r="M70" s="70">
        <f t="shared" si="0"/>
        <v>1.17E-2</v>
      </c>
      <c r="N70" s="95">
        <v>91</v>
      </c>
      <c r="O70" s="96" t="s">
        <v>49</v>
      </c>
      <c r="P70" s="70">
        <f t="shared" si="1"/>
        <v>9.1000000000000004E-3</v>
      </c>
    </row>
    <row r="71" spans="2:16">
      <c r="B71" s="95">
        <v>225</v>
      </c>
      <c r="C71" s="96" t="s">
        <v>48</v>
      </c>
      <c r="D71" s="82">
        <f t="shared" si="2"/>
        <v>9.453781512605042E-4</v>
      </c>
      <c r="E71" s="97">
        <v>1.6080000000000001</v>
      </c>
      <c r="F71" s="98">
        <v>9.7929999999999993</v>
      </c>
      <c r="G71" s="94">
        <f t="shared" si="3"/>
        <v>11.401</v>
      </c>
      <c r="H71" s="95">
        <v>394</v>
      </c>
      <c r="I71" s="96" t="s">
        <v>49</v>
      </c>
      <c r="J71" s="70">
        <f t="shared" si="4"/>
        <v>3.9400000000000004E-2</v>
      </c>
      <c r="K71" s="95">
        <v>126</v>
      </c>
      <c r="L71" s="96" t="s">
        <v>49</v>
      </c>
      <c r="M71" s="70">
        <f t="shared" si="0"/>
        <v>1.26E-2</v>
      </c>
      <c r="N71" s="95">
        <v>98</v>
      </c>
      <c r="O71" s="96" t="s">
        <v>49</v>
      </c>
      <c r="P71" s="70">
        <f t="shared" si="1"/>
        <v>9.7999999999999997E-3</v>
      </c>
    </row>
    <row r="72" spans="2:16">
      <c r="B72" s="95">
        <v>250</v>
      </c>
      <c r="C72" s="96" t="s">
        <v>48</v>
      </c>
      <c r="D72" s="82">
        <f t="shared" si="2"/>
        <v>1.0504201680672268E-3</v>
      </c>
      <c r="E72" s="97">
        <v>1.6950000000000001</v>
      </c>
      <c r="F72" s="98">
        <v>9.9459999999999997</v>
      </c>
      <c r="G72" s="94">
        <f t="shared" si="3"/>
        <v>11.641</v>
      </c>
      <c r="H72" s="95">
        <v>424</v>
      </c>
      <c r="I72" s="96" t="s">
        <v>49</v>
      </c>
      <c r="J72" s="70">
        <f t="shared" si="4"/>
        <v>4.24E-2</v>
      </c>
      <c r="K72" s="95">
        <v>134</v>
      </c>
      <c r="L72" s="96" t="s">
        <v>49</v>
      </c>
      <c r="M72" s="70">
        <f t="shared" si="0"/>
        <v>1.34E-2</v>
      </c>
      <c r="N72" s="95">
        <v>105</v>
      </c>
      <c r="O72" s="96" t="s">
        <v>49</v>
      </c>
      <c r="P72" s="70">
        <f t="shared" si="1"/>
        <v>1.0499999999999999E-2</v>
      </c>
    </row>
    <row r="73" spans="2:16">
      <c r="B73" s="95">
        <v>275</v>
      </c>
      <c r="C73" s="96" t="s">
        <v>48</v>
      </c>
      <c r="D73" s="82">
        <f t="shared" si="2"/>
        <v>1.1554621848739496E-3</v>
      </c>
      <c r="E73" s="97">
        <v>1.778</v>
      </c>
      <c r="F73" s="98">
        <v>10.07</v>
      </c>
      <c r="G73" s="94">
        <f t="shared" si="3"/>
        <v>11.848000000000001</v>
      </c>
      <c r="H73" s="95">
        <v>454</v>
      </c>
      <c r="I73" s="96" t="s">
        <v>49</v>
      </c>
      <c r="J73" s="70">
        <f t="shared" si="4"/>
        <v>4.5400000000000003E-2</v>
      </c>
      <c r="K73" s="95">
        <v>142</v>
      </c>
      <c r="L73" s="96" t="s">
        <v>49</v>
      </c>
      <c r="M73" s="70">
        <f t="shared" si="0"/>
        <v>1.4199999999999999E-2</v>
      </c>
      <c r="N73" s="95">
        <v>111</v>
      </c>
      <c r="O73" s="96" t="s">
        <v>49</v>
      </c>
      <c r="P73" s="70">
        <f t="shared" si="1"/>
        <v>1.11E-2</v>
      </c>
    </row>
    <row r="74" spans="2:16">
      <c r="B74" s="95">
        <v>300</v>
      </c>
      <c r="C74" s="96" t="s">
        <v>48</v>
      </c>
      <c r="D74" s="82">
        <f t="shared" si="2"/>
        <v>1.2605042016806721E-3</v>
      </c>
      <c r="E74" s="97">
        <v>1.857</v>
      </c>
      <c r="F74" s="98">
        <v>10.18</v>
      </c>
      <c r="G74" s="94">
        <f t="shared" si="3"/>
        <v>12.036999999999999</v>
      </c>
      <c r="H74" s="95">
        <v>483</v>
      </c>
      <c r="I74" s="96" t="s">
        <v>49</v>
      </c>
      <c r="J74" s="70">
        <f t="shared" si="4"/>
        <v>4.8299999999999996E-2</v>
      </c>
      <c r="K74" s="95">
        <v>150</v>
      </c>
      <c r="L74" s="96" t="s">
        <v>49</v>
      </c>
      <c r="M74" s="70">
        <f t="shared" si="0"/>
        <v>1.4999999999999999E-2</v>
      </c>
      <c r="N74" s="95">
        <v>117</v>
      </c>
      <c r="O74" s="96" t="s">
        <v>49</v>
      </c>
      <c r="P74" s="70">
        <f t="shared" si="1"/>
        <v>1.17E-2</v>
      </c>
    </row>
    <row r="75" spans="2:16">
      <c r="B75" s="95">
        <v>325</v>
      </c>
      <c r="C75" s="96" t="s">
        <v>48</v>
      </c>
      <c r="D75" s="82">
        <f t="shared" si="2"/>
        <v>1.3655462184873951E-3</v>
      </c>
      <c r="E75" s="97">
        <v>1.9319999999999999</v>
      </c>
      <c r="F75" s="98">
        <v>10.27</v>
      </c>
      <c r="G75" s="94">
        <f t="shared" si="3"/>
        <v>12.202</v>
      </c>
      <c r="H75" s="95">
        <v>512</v>
      </c>
      <c r="I75" s="96" t="s">
        <v>49</v>
      </c>
      <c r="J75" s="70">
        <f t="shared" si="4"/>
        <v>5.1200000000000002E-2</v>
      </c>
      <c r="K75" s="95">
        <v>158</v>
      </c>
      <c r="L75" s="96" t="s">
        <v>49</v>
      </c>
      <c r="M75" s="70">
        <f t="shared" si="0"/>
        <v>1.5800000000000002E-2</v>
      </c>
      <c r="N75" s="95">
        <v>123</v>
      </c>
      <c r="O75" s="96" t="s">
        <v>49</v>
      </c>
      <c r="P75" s="70">
        <f t="shared" si="1"/>
        <v>1.23E-2</v>
      </c>
    </row>
    <row r="76" spans="2:16">
      <c r="B76" s="95">
        <v>350</v>
      </c>
      <c r="C76" s="96" t="s">
        <v>48</v>
      </c>
      <c r="D76" s="82">
        <f t="shared" si="2"/>
        <v>1.4705882352941176E-3</v>
      </c>
      <c r="E76" s="97">
        <v>2.0049999999999999</v>
      </c>
      <c r="F76" s="98">
        <v>10.35</v>
      </c>
      <c r="G76" s="94">
        <f t="shared" si="3"/>
        <v>12.355</v>
      </c>
      <c r="H76" s="95">
        <v>541</v>
      </c>
      <c r="I76" s="96" t="s">
        <v>49</v>
      </c>
      <c r="J76" s="70">
        <f t="shared" si="4"/>
        <v>5.4100000000000002E-2</v>
      </c>
      <c r="K76" s="95">
        <v>165</v>
      </c>
      <c r="L76" s="96" t="s">
        <v>49</v>
      </c>
      <c r="M76" s="70">
        <f t="shared" si="0"/>
        <v>1.6500000000000001E-2</v>
      </c>
      <c r="N76" s="95">
        <v>129</v>
      </c>
      <c r="O76" s="96" t="s">
        <v>49</v>
      </c>
      <c r="P76" s="70">
        <f t="shared" si="1"/>
        <v>1.29E-2</v>
      </c>
    </row>
    <row r="77" spans="2:16">
      <c r="B77" s="95">
        <v>375</v>
      </c>
      <c r="C77" s="96" t="s">
        <v>48</v>
      </c>
      <c r="D77" s="82">
        <f t="shared" si="2"/>
        <v>1.5756302521008404E-3</v>
      </c>
      <c r="E77" s="97">
        <v>2.0760000000000001</v>
      </c>
      <c r="F77" s="98">
        <v>10.42</v>
      </c>
      <c r="G77" s="94">
        <f t="shared" si="3"/>
        <v>12.496</v>
      </c>
      <c r="H77" s="95">
        <v>570</v>
      </c>
      <c r="I77" s="96" t="s">
        <v>49</v>
      </c>
      <c r="J77" s="70">
        <f t="shared" si="4"/>
        <v>5.6999999999999995E-2</v>
      </c>
      <c r="K77" s="95">
        <v>172</v>
      </c>
      <c r="L77" s="96" t="s">
        <v>49</v>
      </c>
      <c r="M77" s="70">
        <f t="shared" si="0"/>
        <v>1.72E-2</v>
      </c>
      <c r="N77" s="95">
        <v>135</v>
      </c>
      <c r="O77" s="96" t="s">
        <v>49</v>
      </c>
      <c r="P77" s="70">
        <f t="shared" si="1"/>
        <v>1.3500000000000002E-2</v>
      </c>
    </row>
    <row r="78" spans="2:16">
      <c r="B78" s="95">
        <v>400</v>
      </c>
      <c r="C78" s="96" t="s">
        <v>48</v>
      </c>
      <c r="D78" s="82">
        <f t="shared" si="2"/>
        <v>1.6806722689075631E-3</v>
      </c>
      <c r="E78" s="97">
        <v>2.1440000000000001</v>
      </c>
      <c r="F78" s="98">
        <v>10.47</v>
      </c>
      <c r="G78" s="94">
        <f t="shared" si="3"/>
        <v>12.614000000000001</v>
      </c>
      <c r="H78" s="95">
        <v>598</v>
      </c>
      <c r="I78" s="96" t="s">
        <v>49</v>
      </c>
      <c r="J78" s="70">
        <f t="shared" si="4"/>
        <v>5.9799999999999999E-2</v>
      </c>
      <c r="K78" s="95">
        <v>180</v>
      </c>
      <c r="L78" s="96" t="s">
        <v>49</v>
      </c>
      <c r="M78" s="70">
        <f t="shared" si="0"/>
        <v>1.7999999999999999E-2</v>
      </c>
      <c r="N78" s="95">
        <v>141</v>
      </c>
      <c r="O78" s="96" t="s">
        <v>49</v>
      </c>
      <c r="P78" s="70">
        <f t="shared" si="1"/>
        <v>1.4099999999999998E-2</v>
      </c>
    </row>
    <row r="79" spans="2:16">
      <c r="B79" s="95">
        <v>450</v>
      </c>
      <c r="C79" s="96" t="s">
        <v>48</v>
      </c>
      <c r="D79" s="82">
        <f t="shared" si="2"/>
        <v>1.8907563025210084E-3</v>
      </c>
      <c r="E79" s="97">
        <v>2.274</v>
      </c>
      <c r="F79" s="98">
        <v>10.56</v>
      </c>
      <c r="G79" s="94">
        <f t="shared" si="3"/>
        <v>12.834</v>
      </c>
      <c r="H79" s="95">
        <v>654</v>
      </c>
      <c r="I79" s="96" t="s">
        <v>49</v>
      </c>
      <c r="J79" s="70">
        <f t="shared" si="4"/>
        <v>6.54E-2</v>
      </c>
      <c r="K79" s="95">
        <v>194</v>
      </c>
      <c r="L79" s="96" t="s">
        <v>49</v>
      </c>
      <c r="M79" s="70">
        <f t="shared" si="0"/>
        <v>1.9400000000000001E-2</v>
      </c>
      <c r="N79" s="95">
        <v>152</v>
      </c>
      <c r="O79" s="96" t="s">
        <v>49</v>
      </c>
      <c r="P79" s="70">
        <f t="shared" si="1"/>
        <v>1.52E-2</v>
      </c>
    </row>
    <row r="80" spans="2:16">
      <c r="B80" s="95">
        <v>500</v>
      </c>
      <c r="C80" s="96" t="s">
        <v>48</v>
      </c>
      <c r="D80" s="82">
        <f t="shared" si="2"/>
        <v>2.1008403361344537E-3</v>
      </c>
      <c r="E80" s="97">
        <v>2.3210000000000002</v>
      </c>
      <c r="F80" s="98">
        <v>10.61</v>
      </c>
      <c r="G80" s="94">
        <f t="shared" si="3"/>
        <v>12.930999999999999</v>
      </c>
      <c r="H80" s="95">
        <v>709</v>
      </c>
      <c r="I80" s="96" t="s">
        <v>49</v>
      </c>
      <c r="J80" s="70">
        <f t="shared" si="4"/>
        <v>7.0899999999999991E-2</v>
      </c>
      <c r="K80" s="95">
        <v>208</v>
      </c>
      <c r="L80" s="96" t="s">
        <v>49</v>
      </c>
      <c r="M80" s="70">
        <f t="shared" si="0"/>
        <v>2.0799999999999999E-2</v>
      </c>
      <c r="N80" s="95">
        <v>163</v>
      </c>
      <c r="O80" s="96" t="s">
        <v>49</v>
      </c>
      <c r="P80" s="70">
        <f t="shared" si="1"/>
        <v>1.6300000000000002E-2</v>
      </c>
    </row>
    <row r="81" spans="2:16">
      <c r="B81" s="95">
        <v>550</v>
      </c>
      <c r="C81" s="96" t="s">
        <v>48</v>
      </c>
      <c r="D81" s="82">
        <f t="shared" si="2"/>
        <v>2.3109243697478992E-3</v>
      </c>
      <c r="E81" s="97">
        <v>2.3340000000000001</v>
      </c>
      <c r="F81" s="98">
        <v>10.65</v>
      </c>
      <c r="G81" s="94">
        <f t="shared" si="3"/>
        <v>12.984</v>
      </c>
      <c r="H81" s="95">
        <v>765</v>
      </c>
      <c r="I81" s="96" t="s">
        <v>49</v>
      </c>
      <c r="J81" s="70">
        <f t="shared" si="4"/>
        <v>7.6499999999999999E-2</v>
      </c>
      <c r="K81" s="95">
        <v>222</v>
      </c>
      <c r="L81" s="96" t="s">
        <v>49</v>
      </c>
      <c r="M81" s="70">
        <f t="shared" si="0"/>
        <v>2.2200000000000001E-2</v>
      </c>
      <c r="N81" s="95">
        <v>174</v>
      </c>
      <c r="O81" s="96" t="s">
        <v>49</v>
      </c>
      <c r="P81" s="70">
        <f t="shared" si="1"/>
        <v>1.7399999999999999E-2</v>
      </c>
    </row>
    <row r="82" spans="2:16">
      <c r="B82" s="95">
        <v>600</v>
      </c>
      <c r="C82" s="96" t="s">
        <v>48</v>
      </c>
      <c r="D82" s="82">
        <f t="shared" si="2"/>
        <v>2.5210084033613443E-3</v>
      </c>
      <c r="E82" s="97">
        <v>2.3879999999999999</v>
      </c>
      <c r="F82" s="98">
        <v>10.67</v>
      </c>
      <c r="G82" s="94">
        <f t="shared" si="3"/>
        <v>13.058</v>
      </c>
      <c r="H82" s="95">
        <v>820</v>
      </c>
      <c r="I82" s="96" t="s">
        <v>49</v>
      </c>
      <c r="J82" s="70">
        <f t="shared" si="4"/>
        <v>8.199999999999999E-2</v>
      </c>
      <c r="K82" s="95">
        <v>236</v>
      </c>
      <c r="L82" s="96" t="s">
        <v>49</v>
      </c>
      <c r="M82" s="70">
        <f t="shared" si="0"/>
        <v>2.3599999999999999E-2</v>
      </c>
      <c r="N82" s="95">
        <v>185</v>
      </c>
      <c r="O82" s="96" t="s">
        <v>49</v>
      </c>
      <c r="P82" s="70">
        <f t="shared" si="1"/>
        <v>1.8499999999999999E-2</v>
      </c>
    </row>
    <row r="83" spans="2:16">
      <c r="B83" s="95">
        <v>650</v>
      </c>
      <c r="C83" s="96" t="s">
        <v>48</v>
      </c>
      <c r="D83" s="82">
        <f t="shared" si="2"/>
        <v>2.7310924369747902E-3</v>
      </c>
      <c r="E83" s="97">
        <v>2.464</v>
      </c>
      <c r="F83" s="98">
        <v>10.68</v>
      </c>
      <c r="G83" s="94">
        <f t="shared" si="3"/>
        <v>13.144</v>
      </c>
      <c r="H83" s="95">
        <v>875</v>
      </c>
      <c r="I83" s="96" t="s">
        <v>49</v>
      </c>
      <c r="J83" s="70">
        <f t="shared" si="4"/>
        <v>8.7499999999999994E-2</v>
      </c>
      <c r="K83" s="95">
        <v>249</v>
      </c>
      <c r="L83" s="96" t="s">
        <v>49</v>
      </c>
      <c r="M83" s="70">
        <f t="shared" si="0"/>
        <v>2.4899999999999999E-2</v>
      </c>
      <c r="N83" s="95">
        <v>195</v>
      </c>
      <c r="O83" s="96" t="s">
        <v>49</v>
      </c>
      <c r="P83" s="70">
        <f t="shared" si="1"/>
        <v>1.95E-2</v>
      </c>
    </row>
    <row r="84" spans="2:16">
      <c r="B84" s="95">
        <v>700</v>
      </c>
      <c r="C84" s="96" t="s">
        <v>48</v>
      </c>
      <c r="D84" s="82">
        <f t="shared" si="2"/>
        <v>2.9411764705882353E-3</v>
      </c>
      <c r="E84" s="97">
        <v>2.5569999999999999</v>
      </c>
      <c r="F84" s="98">
        <v>10.67</v>
      </c>
      <c r="G84" s="94">
        <f t="shared" si="3"/>
        <v>13.227</v>
      </c>
      <c r="H84" s="95">
        <v>930</v>
      </c>
      <c r="I84" s="96" t="s">
        <v>49</v>
      </c>
      <c r="J84" s="70">
        <f t="shared" si="4"/>
        <v>9.2999999999999999E-2</v>
      </c>
      <c r="K84" s="95">
        <v>263</v>
      </c>
      <c r="L84" s="96" t="s">
        <v>49</v>
      </c>
      <c r="M84" s="70">
        <f t="shared" ref="M84:M147" si="5">K84/1000/10</f>
        <v>2.63E-2</v>
      </c>
      <c r="N84" s="95">
        <v>206</v>
      </c>
      <c r="O84" s="96" t="s">
        <v>49</v>
      </c>
      <c r="P84" s="70">
        <f t="shared" ref="P84:P147" si="6">N84/1000/10</f>
        <v>2.06E-2</v>
      </c>
    </row>
    <row r="85" spans="2:16">
      <c r="B85" s="95">
        <v>800</v>
      </c>
      <c r="C85" s="96" t="s">
        <v>48</v>
      </c>
      <c r="D85" s="82">
        <f t="shared" ref="D85:D86" si="7">B85/1000/$C$5</f>
        <v>3.3613445378151263E-3</v>
      </c>
      <c r="E85" s="97">
        <v>2.7749999999999999</v>
      </c>
      <c r="F85" s="98">
        <v>10.64</v>
      </c>
      <c r="G85" s="94">
        <f t="shared" ref="G85:G148" si="8">E85+F85</f>
        <v>13.415000000000001</v>
      </c>
      <c r="H85" s="95">
        <v>1039</v>
      </c>
      <c r="I85" s="96" t="s">
        <v>49</v>
      </c>
      <c r="J85" s="70">
        <f t="shared" ref="J85:J112" si="9">H85/1000/10</f>
        <v>0.10389999999999999</v>
      </c>
      <c r="K85" s="95">
        <v>289</v>
      </c>
      <c r="L85" s="96" t="s">
        <v>49</v>
      </c>
      <c r="M85" s="70">
        <f t="shared" si="5"/>
        <v>2.8899999999999999E-2</v>
      </c>
      <c r="N85" s="95">
        <v>226</v>
      </c>
      <c r="O85" s="96" t="s">
        <v>49</v>
      </c>
      <c r="P85" s="70">
        <f t="shared" si="6"/>
        <v>2.2600000000000002E-2</v>
      </c>
    </row>
    <row r="86" spans="2:16">
      <c r="B86" s="95">
        <v>900</v>
      </c>
      <c r="C86" s="96" t="s">
        <v>48</v>
      </c>
      <c r="D86" s="82">
        <f t="shared" si="7"/>
        <v>3.7815126050420168E-3</v>
      </c>
      <c r="E86" s="97">
        <v>3.0049999999999999</v>
      </c>
      <c r="F86" s="98">
        <v>10.59</v>
      </c>
      <c r="G86" s="94">
        <f t="shared" si="8"/>
        <v>13.594999999999999</v>
      </c>
      <c r="H86" s="95">
        <v>1146</v>
      </c>
      <c r="I86" s="96" t="s">
        <v>49</v>
      </c>
      <c r="J86" s="70">
        <f t="shared" si="9"/>
        <v>0.11459999999999999</v>
      </c>
      <c r="K86" s="95">
        <v>315</v>
      </c>
      <c r="L86" s="96" t="s">
        <v>49</v>
      </c>
      <c r="M86" s="70">
        <f t="shared" si="5"/>
        <v>3.15E-2</v>
      </c>
      <c r="N86" s="95">
        <v>246</v>
      </c>
      <c r="O86" s="96" t="s">
        <v>49</v>
      </c>
      <c r="P86" s="70">
        <f t="shared" si="6"/>
        <v>2.46E-2</v>
      </c>
    </row>
    <row r="87" spans="2:16">
      <c r="B87" s="95">
        <v>1</v>
      </c>
      <c r="C87" s="102" t="s">
        <v>50</v>
      </c>
      <c r="D87" s="82">
        <f t="shared" ref="D87:D150" si="10">B87/$C$5</f>
        <v>4.2016806722689074E-3</v>
      </c>
      <c r="E87" s="97">
        <v>3.2189999999999999</v>
      </c>
      <c r="F87" s="98">
        <v>10.52</v>
      </c>
      <c r="G87" s="94">
        <f t="shared" si="8"/>
        <v>13.738999999999999</v>
      </c>
      <c r="H87" s="95">
        <v>1253</v>
      </c>
      <c r="I87" s="96" t="s">
        <v>49</v>
      </c>
      <c r="J87" s="70">
        <f t="shared" si="9"/>
        <v>0.12529999999999999</v>
      </c>
      <c r="K87" s="95">
        <v>340</v>
      </c>
      <c r="L87" s="96" t="s">
        <v>49</v>
      </c>
      <c r="M87" s="70">
        <f t="shared" si="5"/>
        <v>3.4000000000000002E-2</v>
      </c>
      <c r="N87" s="95">
        <v>266</v>
      </c>
      <c r="O87" s="96" t="s">
        <v>49</v>
      </c>
      <c r="P87" s="70">
        <f t="shared" si="6"/>
        <v>2.6600000000000002E-2</v>
      </c>
    </row>
    <row r="88" spans="2:16">
      <c r="B88" s="95">
        <v>1.1000000000000001</v>
      </c>
      <c r="C88" s="96" t="s">
        <v>50</v>
      </c>
      <c r="D88" s="82">
        <f t="shared" si="10"/>
        <v>4.6218487394957984E-3</v>
      </c>
      <c r="E88" s="97">
        <v>3.407</v>
      </c>
      <c r="F88" s="98">
        <v>10.43</v>
      </c>
      <c r="G88" s="94">
        <f t="shared" si="8"/>
        <v>13.837</v>
      </c>
      <c r="H88" s="95">
        <v>1359</v>
      </c>
      <c r="I88" s="96" t="s">
        <v>49</v>
      </c>
      <c r="J88" s="70">
        <f t="shared" si="9"/>
        <v>0.13589999999999999</v>
      </c>
      <c r="K88" s="95">
        <v>364</v>
      </c>
      <c r="L88" s="96" t="s">
        <v>49</v>
      </c>
      <c r="M88" s="70">
        <f t="shared" si="5"/>
        <v>3.6400000000000002E-2</v>
      </c>
      <c r="N88" s="95">
        <v>285</v>
      </c>
      <c r="O88" s="96" t="s">
        <v>49</v>
      </c>
      <c r="P88" s="70">
        <f t="shared" si="6"/>
        <v>2.8499999999999998E-2</v>
      </c>
    </row>
    <row r="89" spans="2:16">
      <c r="B89" s="95">
        <v>1.2</v>
      </c>
      <c r="C89" s="96" t="s">
        <v>50</v>
      </c>
      <c r="D89" s="70">
        <f t="shared" si="10"/>
        <v>5.0420168067226885E-3</v>
      </c>
      <c r="E89" s="97">
        <v>3.57</v>
      </c>
      <c r="F89" s="98">
        <v>10.34</v>
      </c>
      <c r="G89" s="94">
        <f t="shared" si="8"/>
        <v>13.91</v>
      </c>
      <c r="H89" s="95">
        <v>1465</v>
      </c>
      <c r="I89" s="96" t="s">
        <v>49</v>
      </c>
      <c r="J89" s="70">
        <f t="shared" si="9"/>
        <v>0.14650000000000002</v>
      </c>
      <c r="K89" s="95">
        <v>388</v>
      </c>
      <c r="L89" s="96" t="s">
        <v>49</v>
      </c>
      <c r="M89" s="70">
        <f t="shared" si="5"/>
        <v>3.8800000000000001E-2</v>
      </c>
      <c r="N89" s="95">
        <v>304</v>
      </c>
      <c r="O89" s="96" t="s">
        <v>49</v>
      </c>
      <c r="P89" s="70">
        <f t="shared" si="6"/>
        <v>3.04E-2</v>
      </c>
    </row>
    <row r="90" spans="2:16">
      <c r="B90" s="95">
        <v>1.3</v>
      </c>
      <c r="C90" s="96" t="s">
        <v>50</v>
      </c>
      <c r="D90" s="70">
        <f t="shared" si="10"/>
        <v>5.4621848739495804E-3</v>
      </c>
      <c r="E90" s="97">
        <v>3.7109999999999999</v>
      </c>
      <c r="F90" s="98">
        <v>10.25</v>
      </c>
      <c r="G90" s="94">
        <f t="shared" si="8"/>
        <v>13.961</v>
      </c>
      <c r="H90" s="95">
        <v>1571</v>
      </c>
      <c r="I90" s="96" t="s">
        <v>49</v>
      </c>
      <c r="J90" s="70">
        <f t="shared" si="9"/>
        <v>0.15709999999999999</v>
      </c>
      <c r="K90" s="95">
        <v>412</v>
      </c>
      <c r="L90" s="96" t="s">
        <v>49</v>
      </c>
      <c r="M90" s="70">
        <f t="shared" si="5"/>
        <v>4.1200000000000001E-2</v>
      </c>
      <c r="N90" s="95">
        <v>323</v>
      </c>
      <c r="O90" s="96" t="s">
        <v>49</v>
      </c>
      <c r="P90" s="70">
        <f t="shared" si="6"/>
        <v>3.2300000000000002E-2</v>
      </c>
    </row>
    <row r="91" spans="2:16">
      <c r="B91" s="95">
        <v>1.4</v>
      </c>
      <c r="C91" s="96" t="s">
        <v>50</v>
      </c>
      <c r="D91" s="70">
        <f t="shared" si="10"/>
        <v>5.8823529411764705E-3</v>
      </c>
      <c r="E91" s="97">
        <v>3.8359999999999999</v>
      </c>
      <c r="F91" s="98">
        <v>10.15</v>
      </c>
      <c r="G91" s="94">
        <f t="shared" si="8"/>
        <v>13.986000000000001</v>
      </c>
      <c r="H91" s="95">
        <v>1677</v>
      </c>
      <c r="I91" s="96" t="s">
        <v>49</v>
      </c>
      <c r="J91" s="70">
        <f t="shared" si="9"/>
        <v>0.16770000000000002</v>
      </c>
      <c r="K91" s="95">
        <v>435</v>
      </c>
      <c r="L91" s="96" t="s">
        <v>49</v>
      </c>
      <c r="M91" s="70">
        <f t="shared" si="5"/>
        <v>4.3499999999999997E-2</v>
      </c>
      <c r="N91" s="95">
        <v>341</v>
      </c>
      <c r="O91" s="96" t="s">
        <v>49</v>
      </c>
      <c r="P91" s="70">
        <f t="shared" si="6"/>
        <v>3.4100000000000005E-2</v>
      </c>
    </row>
    <row r="92" spans="2:16">
      <c r="B92" s="95">
        <v>1.5</v>
      </c>
      <c r="C92" s="96" t="s">
        <v>50</v>
      </c>
      <c r="D92" s="70">
        <f t="shared" si="10"/>
        <v>6.3025210084033615E-3</v>
      </c>
      <c r="E92" s="97">
        <v>3.9470000000000001</v>
      </c>
      <c r="F92" s="98">
        <v>10.050000000000001</v>
      </c>
      <c r="G92" s="94">
        <f t="shared" si="8"/>
        <v>13.997</v>
      </c>
      <c r="H92" s="95">
        <v>1783</v>
      </c>
      <c r="I92" s="96" t="s">
        <v>49</v>
      </c>
      <c r="J92" s="70">
        <f t="shared" si="9"/>
        <v>0.17829999999999999</v>
      </c>
      <c r="K92" s="95">
        <v>459</v>
      </c>
      <c r="L92" s="96" t="s">
        <v>49</v>
      </c>
      <c r="M92" s="70">
        <f t="shared" si="5"/>
        <v>4.5900000000000003E-2</v>
      </c>
      <c r="N92" s="95">
        <v>359</v>
      </c>
      <c r="O92" s="96" t="s">
        <v>49</v>
      </c>
      <c r="P92" s="70">
        <f t="shared" si="6"/>
        <v>3.5900000000000001E-2</v>
      </c>
    </row>
    <row r="93" spans="2:16">
      <c r="B93" s="95">
        <v>1.6</v>
      </c>
      <c r="C93" s="96" t="s">
        <v>50</v>
      </c>
      <c r="D93" s="70">
        <f t="shared" si="10"/>
        <v>6.7226890756302525E-3</v>
      </c>
      <c r="E93" s="97">
        <v>4.048</v>
      </c>
      <c r="F93" s="98">
        <v>9.9480000000000004</v>
      </c>
      <c r="G93" s="94">
        <f t="shared" si="8"/>
        <v>13.996</v>
      </c>
      <c r="H93" s="95">
        <v>1889</v>
      </c>
      <c r="I93" s="96" t="s">
        <v>49</v>
      </c>
      <c r="J93" s="70">
        <f t="shared" si="9"/>
        <v>0.18890000000000001</v>
      </c>
      <c r="K93" s="95">
        <v>481</v>
      </c>
      <c r="L93" s="96" t="s">
        <v>49</v>
      </c>
      <c r="M93" s="70">
        <f t="shared" si="5"/>
        <v>4.8099999999999997E-2</v>
      </c>
      <c r="N93" s="95">
        <v>377</v>
      </c>
      <c r="O93" s="96" t="s">
        <v>49</v>
      </c>
      <c r="P93" s="70">
        <f t="shared" si="6"/>
        <v>3.7699999999999997E-2</v>
      </c>
    </row>
    <row r="94" spans="2:16">
      <c r="B94" s="95">
        <v>1.7</v>
      </c>
      <c r="C94" s="96" t="s">
        <v>50</v>
      </c>
      <c r="D94" s="70">
        <f t="shared" si="10"/>
        <v>7.1428571428571426E-3</v>
      </c>
      <c r="E94" s="97">
        <v>4.141</v>
      </c>
      <c r="F94" s="98">
        <v>9.8460000000000001</v>
      </c>
      <c r="G94" s="94">
        <f t="shared" si="8"/>
        <v>13.987</v>
      </c>
      <c r="H94" s="95">
        <v>1995</v>
      </c>
      <c r="I94" s="96" t="s">
        <v>49</v>
      </c>
      <c r="J94" s="70">
        <f t="shared" si="9"/>
        <v>0.19950000000000001</v>
      </c>
      <c r="K94" s="95">
        <v>504</v>
      </c>
      <c r="L94" s="96" t="s">
        <v>49</v>
      </c>
      <c r="M94" s="70">
        <f t="shared" si="5"/>
        <v>5.04E-2</v>
      </c>
      <c r="N94" s="95">
        <v>395</v>
      </c>
      <c r="O94" s="96" t="s">
        <v>49</v>
      </c>
      <c r="P94" s="70">
        <f t="shared" si="6"/>
        <v>3.95E-2</v>
      </c>
    </row>
    <row r="95" spans="2:16">
      <c r="B95" s="95">
        <v>1.8</v>
      </c>
      <c r="C95" s="96" t="s">
        <v>50</v>
      </c>
      <c r="D95" s="70">
        <f t="shared" si="10"/>
        <v>7.5630252100840336E-3</v>
      </c>
      <c r="E95" s="97">
        <v>4.2290000000000001</v>
      </c>
      <c r="F95" s="98">
        <v>9.7439999999999998</v>
      </c>
      <c r="G95" s="94">
        <f t="shared" si="8"/>
        <v>13.972999999999999</v>
      </c>
      <c r="H95" s="95">
        <v>2102</v>
      </c>
      <c r="I95" s="96" t="s">
        <v>49</v>
      </c>
      <c r="J95" s="70">
        <f t="shared" si="9"/>
        <v>0.2102</v>
      </c>
      <c r="K95" s="95">
        <v>527</v>
      </c>
      <c r="L95" s="96" t="s">
        <v>49</v>
      </c>
      <c r="M95" s="70">
        <f t="shared" si="5"/>
        <v>5.2700000000000004E-2</v>
      </c>
      <c r="N95" s="95">
        <v>413</v>
      </c>
      <c r="O95" s="96" t="s">
        <v>49</v>
      </c>
      <c r="P95" s="70">
        <f t="shared" si="6"/>
        <v>4.1299999999999996E-2</v>
      </c>
    </row>
    <row r="96" spans="2:16">
      <c r="B96" s="95">
        <v>2</v>
      </c>
      <c r="C96" s="96" t="s">
        <v>50</v>
      </c>
      <c r="D96" s="70">
        <f t="shared" si="10"/>
        <v>8.4033613445378148E-3</v>
      </c>
      <c r="E96" s="97">
        <v>4.3940000000000001</v>
      </c>
      <c r="F96" s="98">
        <v>9.5429999999999993</v>
      </c>
      <c r="G96" s="94">
        <f t="shared" si="8"/>
        <v>13.936999999999999</v>
      </c>
      <c r="H96" s="95">
        <v>2316</v>
      </c>
      <c r="I96" s="96" t="s">
        <v>49</v>
      </c>
      <c r="J96" s="70">
        <f t="shared" si="9"/>
        <v>0.23159999999999997</v>
      </c>
      <c r="K96" s="95">
        <v>572</v>
      </c>
      <c r="L96" s="96" t="s">
        <v>49</v>
      </c>
      <c r="M96" s="70">
        <f t="shared" si="5"/>
        <v>5.7199999999999994E-2</v>
      </c>
      <c r="N96" s="95">
        <v>448</v>
      </c>
      <c r="O96" s="96" t="s">
        <v>49</v>
      </c>
      <c r="P96" s="70">
        <f t="shared" si="6"/>
        <v>4.48E-2</v>
      </c>
    </row>
    <row r="97" spans="2:16">
      <c r="B97" s="95">
        <v>2.25</v>
      </c>
      <c r="C97" s="96" t="s">
        <v>50</v>
      </c>
      <c r="D97" s="70">
        <f t="shared" si="10"/>
        <v>9.4537815126050414E-3</v>
      </c>
      <c r="E97" s="97">
        <v>4.5910000000000002</v>
      </c>
      <c r="F97" s="98">
        <v>9.2989999999999995</v>
      </c>
      <c r="G97" s="94">
        <f t="shared" si="8"/>
        <v>13.89</v>
      </c>
      <c r="H97" s="95">
        <v>2585</v>
      </c>
      <c r="I97" s="96" t="s">
        <v>49</v>
      </c>
      <c r="J97" s="70">
        <f t="shared" si="9"/>
        <v>0.25850000000000001</v>
      </c>
      <c r="K97" s="95">
        <v>627</v>
      </c>
      <c r="L97" s="96" t="s">
        <v>49</v>
      </c>
      <c r="M97" s="70">
        <f t="shared" si="5"/>
        <v>6.2700000000000006E-2</v>
      </c>
      <c r="N97" s="95">
        <v>492</v>
      </c>
      <c r="O97" s="96" t="s">
        <v>49</v>
      </c>
      <c r="P97" s="70">
        <f t="shared" si="6"/>
        <v>4.9200000000000001E-2</v>
      </c>
    </row>
    <row r="98" spans="2:16">
      <c r="B98" s="95">
        <v>2.5</v>
      </c>
      <c r="C98" s="96" t="s">
        <v>50</v>
      </c>
      <c r="D98" s="70">
        <f t="shared" si="10"/>
        <v>1.050420168067227E-2</v>
      </c>
      <c r="E98" s="97">
        <v>4.7859999999999996</v>
      </c>
      <c r="F98" s="98">
        <v>9.0640000000000001</v>
      </c>
      <c r="G98" s="94">
        <f t="shared" si="8"/>
        <v>13.85</v>
      </c>
      <c r="H98" s="95">
        <v>2857</v>
      </c>
      <c r="I98" s="96" t="s">
        <v>49</v>
      </c>
      <c r="J98" s="70">
        <f t="shared" si="9"/>
        <v>0.28570000000000001</v>
      </c>
      <c r="K98" s="95">
        <v>681</v>
      </c>
      <c r="L98" s="96" t="s">
        <v>49</v>
      </c>
      <c r="M98" s="70">
        <f t="shared" si="5"/>
        <v>6.8100000000000008E-2</v>
      </c>
      <c r="N98" s="95">
        <v>535</v>
      </c>
      <c r="O98" s="96" t="s">
        <v>49</v>
      </c>
      <c r="P98" s="70">
        <f t="shared" si="6"/>
        <v>5.3500000000000006E-2</v>
      </c>
    </row>
    <row r="99" spans="2:16">
      <c r="B99" s="95">
        <v>2.75</v>
      </c>
      <c r="C99" s="96" t="s">
        <v>50</v>
      </c>
      <c r="D99" s="70">
        <f t="shared" si="10"/>
        <v>1.1554621848739496E-2</v>
      </c>
      <c r="E99" s="97">
        <v>4.9809999999999999</v>
      </c>
      <c r="F99" s="98">
        <v>8.8390000000000004</v>
      </c>
      <c r="G99" s="94">
        <f t="shared" si="8"/>
        <v>13.82</v>
      </c>
      <c r="H99" s="95">
        <v>3130</v>
      </c>
      <c r="I99" s="96" t="s">
        <v>49</v>
      </c>
      <c r="J99" s="70">
        <f t="shared" si="9"/>
        <v>0.313</v>
      </c>
      <c r="K99" s="95">
        <v>734</v>
      </c>
      <c r="L99" s="96" t="s">
        <v>49</v>
      </c>
      <c r="M99" s="70">
        <f t="shared" si="5"/>
        <v>7.3399999999999993E-2</v>
      </c>
      <c r="N99" s="95">
        <v>578</v>
      </c>
      <c r="O99" s="96" t="s">
        <v>49</v>
      </c>
      <c r="P99" s="70">
        <f t="shared" si="6"/>
        <v>5.7799999999999997E-2</v>
      </c>
    </row>
    <row r="100" spans="2:16">
      <c r="B100" s="95">
        <v>3</v>
      </c>
      <c r="C100" s="96" t="s">
        <v>50</v>
      </c>
      <c r="D100" s="70">
        <f t="shared" si="10"/>
        <v>1.2605042016806723E-2</v>
      </c>
      <c r="E100" s="97">
        <v>5.1790000000000003</v>
      </c>
      <c r="F100" s="98">
        <v>8.625</v>
      </c>
      <c r="G100" s="94">
        <f t="shared" si="8"/>
        <v>13.804</v>
      </c>
      <c r="H100" s="95">
        <v>3404</v>
      </c>
      <c r="I100" s="96" t="s">
        <v>49</v>
      </c>
      <c r="J100" s="70">
        <f t="shared" si="9"/>
        <v>0.34039999999999998</v>
      </c>
      <c r="K100" s="95">
        <v>787</v>
      </c>
      <c r="L100" s="96" t="s">
        <v>49</v>
      </c>
      <c r="M100" s="70">
        <f t="shared" si="5"/>
        <v>7.8700000000000006E-2</v>
      </c>
      <c r="N100" s="95">
        <v>620</v>
      </c>
      <c r="O100" s="96" t="s">
        <v>49</v>
      </c>
      <c r="P100" s="70">
        <f t="shared" si="6"/>
        <v>6.2E-2</v>
      </c>
    </row>
    <row r="101" spans="2:16">
      <c r="B101" s="95">
        <v>3.25</v>
      </c>
      <c r="C101" s="96" t="s">
        <v>50</v>
      </c>
      <c r="D101" s="70">
        <f t="shared" si="10"/>
        <v>1.365546218487395E-2</v>
      </c>
      <c r="E101" s="97">
        <v>5.3789999999999996</v>
      </c>
      <c r="F101" s="98">
        <v>8.4220000000000006</v>
      </c>
      <c r="G101" s="94">
        <f t="shared" si="8"/>
        <v>13.801</v>
      </c>
      <c r="H101" s="95">
        <v>3679</v>
      </c>
      <c r="I101" s="96" t="s">
        <v>49</v>
      </c>
      <c r="J101" s="70">
        <f t="shared" si="9"/>
        <v>0.3679</v>
      </c>
      <c r="K101" s="95">
        <v>838</v>
      </c>
      <c r="L101" s="96" t="s">
        <v>49</v>
      </c>
      <c r="M101" s="70">
        <f t="shared" si="5"/>
        <v>8.3799999999999999E-2</v>
      </c>
      <c r="N101" s="95">
        <v>662</v>
      </c>
      <c r="O101" s="96" t="s">
        <v>49</v>
      </c>
      <c r="P101" s="70">
        <f t="shared" si="6"/>
        <v>6.6200000000000009E-2</v>
      </c>
    </row>
    <row r="102" spans="2:16">
      <c r="B102" s="95">
        <v>3.5</v>
      </c>
      <c r="C102" s="96" t="s">
        <v>50</v>
      </c>
      <c r="D102" s="70">
        <f t="shared" si="10"/>
        <v>1.4705882352941176E-2</v>
      </c>
      <c r="E102" s="97">
        <v>5.5789999999999997</v>
      </c>
      <c r="F102" s="98">
        <v>8.2279999999999998</v>
      </c>
      <c r="G102" s="94">
        <f t="shared" si="8"/>
        <v>13.806999999999999</v>
      </c>
      <c r="H102" s="95">
        <v>3955</v>
      </c>
      <c r="I102" s="96" t="s">
        <v>49</v>
      </c>
      <c r="J102" s="70">
        <f t="shared" si="9"/>
        <v>0.39550000000000002</v>
      </c>
      <c r="K102" s="95">
        <v>888</v>
      </c>
      <c r="L102" s="96" t="s">
        <v>49</v>
      </c>
      <c r="M102" s="70">
        <f t="shared" si="5"/>
        <v>8.8800000000000004E-2</v>
      </c>
      <c r="N102" s="95">
        <v>704</v>
      </c>
      <c r="O102" s="96" t="s">
        <v>49</v>
      </c>
      <c r="P102" s="70">
        <f t="shared" si="6"/>
        <v>7.039999999999999E-2</v>
      </c>
    </row>
    <row r="103" spans="2:16">
      <c r="B103" s="95">
        <v>3.75</v>
      </c>
      <c r="C103" s="96" t="s">
        <v>50</v>
      </c>
      <c r="D103" s="70">
        <f t="shared" si="10"/>
        <v>1.5756302521008403E-2</v>
      </c>
      <c r="E103" s="97">
        <v>5.7789999999999999</v>
      </c>
      <c r="F103" s="98">
        <v>8.0440000000000005</v>
      </c>
      <c r="G103" s="94">
        <f t="shared" si="8"/>
        <v>13.823</v>
      </c>
      <c r="H103" s="95">
        <v>4231</v>
      </c>
      <c r="I103" s="96" t="s">
        <v>49</v>
      </c>
      <c r="J103" s="70">
        <f t="shared" si="9"/>
        <v>0.42309999999999998</v>
      </c>
      <c r="K103" s="95">
        <v>938</v>
      </c>
      <c r="L103" s="96" t="s">
        <v>49</v>
      </c>
      <c r="M103" s="70">
        <f t="shared" si="5"/>
        <v>9.3799999999999994E-2</v>
      </c>
      <c r="N103" s="95">
        <v>746</v>
      </c>
      <c r="O103" s="96" t="s">
        <v>49</v>
      </c>
      <c r="P103" s="70">
        <f t="shared" si="6"/>
        <v>7.46E-2</v>
      </c>
    </row>
    <row r="104" spans="2:16">
      <c r="B104" s="95">
        <v>4</v>
      </c>
      <c r="C104" s="96" t="s">
        <v>50</v>
      </c>
      <c r="D104" s="70">
        <f t="shared" si="10"/>
        <v>1.680672268907563E-2</v>
      </c>
      <c r="E104" s="97">
        <v>5.9779999999999998</v>
      </c>
      <c r="F104" s="98">
        <v>7.8689999999999998</v>
      </c>
      <c r="G104" s="94">
        <f t="shared" si="8"/>
        <v>13.847</v>
      </c>
      <c r="H104" s="95">
        <v>4507</v>
      </c>
      <c r="I104" s="96" t="s">
        <v>49</v>
      </c>
      <c r="J104" s="70">
        <f t="shared" si="9"/>
        <v>0.45069999999999999</v>
      </c>
      <c r="K104" s="95">
        <v>986</v>
      </c>
      <c r="L104" s="96" t="s">
        <v>49</v>
      </c>
      <c r="M104" s="70">
        <f t="shared" si="5"/>
        <v>9.8599999999999993E-2</v>
      </c>
      <c r="N104" s="95">
        <v>787</v>
      </c>
      <c r="O104" s="96" t="s">
        <v>49</v>
      </c>
      <c r="P104" s="70">
        <f t="shared" si="6"/>
        <v>7.8700000000000006E-2</v>
      </c>
    </row>
    <row r="105" spans="2:16">
      <c r="B105" s="95">
        <v>4.5</v>
      </c>
      <c r="C105" s="96" t="s">
        <v>50</v>
      </c>
      <c r="D105" s="70">
        <f t="shared" si="10"/>
        <v>1.8907563025210083E-2</v>
      </c>
      <c r="E105" s="97">
        <v>6.3659999999999997</v>
      </c>
      <c r="F105" s="98">
        <v>7.5439999999999996</v>
      </c>
      <c r="G105" s="94">
        <f t="shared" si="8"/>
        <v>13.91</v>
      </c>
      <c r="H105" s="95">
        <v>5059</v>
      </c>
      <c r="I105" s="96" t="s">
        <v>49</v>
      </c>
      <c r="J105" s="70">
        <f t="shared" si="9"/>
        <v>0.50590000000000002</v>
      </c>
      <c r="K105" s="95">
        <v>1081</v>
      </c>
      <c r="L105" s="96" t="s">
        <v>49</v>
      </c>
      <c r="M105" s="70">
        <f t="shared" si="5"/>
        <v>0.1081</v>
      </c>
      <c r="N105" s="95">
        <v>869</v>
      </c>
      <c r="O105" s="96" t="s">
        <v>49</v>
      </c>
      <c r="P105" s="70">
        <f t="shared" si="6"/>
        <v>8.6900000000000005E-2</v>
      </c>
    </row>
    <row r="106" spans="2:16">
      <c r="B106" s="95">
        <v>5</v>
      </c>
      <c r="C106" s="96" t="s">
        <v>50</v>
      </c>
      <c r="D106" s="70">
        <f t="shared" si="10"/>
        <v>2.100840336134454E-2</v>
      </c>
      <c r="E106" s="97">
        <v>6.7370000000000001</v>
      </c>
      <c r="F106" s="98">
        <v>7.2480000000000002</v>
      </c>
      <c r="G106" s="94">
        <f t="shared" si="8"/>
        <v>13.984999999999999</v>
      </c>
      <c r="H106" s="95">
        <v>5611</v>
      </c>
      <c r="I106" s="96" t="s">
        <v>49</v>
      </c>
      <c r="J106" s="70">
        <f t="shared" si="9"/>
        <v>0.56109999999999993</v>
      </c>
      <c r="K106" s="95">
        <v>1171</v>
      </c>
      <c r="L106" s="96" t="s">
        <v>49</v>
      </c>
      <c r="M106" s="70">
        <f t="shared" si="5"/>
        <v>0.11710000000000001</v>
      </c>
      <c r="N106" s="95">
        <v>950</v>
      </c>
      <c r="O106" s="96" t="s">
        <v>49</v>
      </c>
      <c r="P106" s="70">
        <f t="shared" si="6"/>
        <v>9.5000000000000001E-2</v>
      </c>
    </row>
    <row r="107" spans="2:16">
      <c r="B107" s="95">
        <v>5.5</v>
      </c>
      <c r="C107" s="96" t="s">
        <v>50</v>
      </c>
      <c r="D107" s="70">
        <f t="shared" si="10"/>
        <v>2.3109243697478993E-2</v>
      </c>
      <c r="E107" s="97">
        <v>7.0860000000000003</v>
      </c>
      <c r="F107" s="98">
        <v>6.9779999999999998</v>
      </c>
      <c r="G107" s="94">
        <f t="shared" si="8"/>
        <v>14.064</v>
      </c>
      <c r="H107" s="95">
        <v>6161</v>
      </c>
      <c r="I107" s="96" t="s">
        <v>49</v>
      </c>
      <c r="J107" s="70">
        <f t="shared" si="9"/>
        <v>0.61609999999999998</v>
      </c>
      <c r="K107" s="95">
        <v>1258</v>
      </c>
      <c r="L107" s="96" t="s">
        <v>49</v>
      </c>
      <c r="M107" s="70">
        <f t="shared" si="5"/>
        <v>0.1258</v>
      </c>
      <c r="N107" s="95">
        <v>1029</v>
      </c>
      <c r="O107" s="96" t="s">
        <v>49</v>
      </c>
      <c r="P107" s="70">
        <f t="shared" si="6"/>
        <v>0.10289999999999999</v>
      </c>
    </row>
    <row r="108" spans="2:16">
      <c r="B108" s="95">
        <v>6</v>
      </c>
      <c r="C108" s="96" t="s">
        <v>50</v>
      </c>
      <c r="D108" s="70">
        <f t="shared" si="10"/>
        <v>2.5210084033613446E-2</v>
      </c>
      <c r="E108" s="97">
        <v>7.4109999999999996</v>
      </c>
      <c r="F108" s="98">
        <v>6.7309999999999999</v>
      </c>
      <c r="G108" s="94">
        <f t="shared" si="8"/>
        <v>14.141999999999999</v>
      </c>
      <c r="H108" s="95">
        <v>6710</v>
      </c>
      <c r="I108" s="96" t="s">
        <v>49</v>
      </c>
      <c r="J108" s="70">
        <f t="shared" si="9"/>
        <v>0.67100000000000004</v>
      </c>
      <c r="K108" s="95">
        <v>1342</v>
      </c>
      <c r="L108" s="96" t="s">
        <v>49</v>
      </c>
      <c r="M108" s="70">
        <f t="shared" si="5"/>
        <v>0.13420000000000001</v>
      </c>
      <c r="N108" s="95">
        <v>1107</v>
      </c>
      <c r="O108" s="96" t="s">
        <v>49</v>
      </c>
      <c r="P108" s="70">
        <f t="shared" si="6"/>
        <v>0.11069999999999999</v>
      </c>
    </row>
    <row r="109" spans="2:16">
      <c r="B109" s="95">
        <v>6.5</v>
      </c>
      <c r="C109" s="96" t="s">
        <v>50</v>
      </c>
      <c r="D109" s="70">
        <f t="shared" si="10"/>
        <v>2.7310924369747899E-2</v>
      </c>
      <c r="E109" s="97">
        <v>7.7110000000000003</v>
      </c>
      <c r="F109" s="98">
        <v>6.5030000000000001</v>
      </c>
      <c r="G109" s="94">
        <f t="shared" si="8"/>
        <v>14.214</v>
      </c>
      <c r="H109" s="95">
        <v>7257</v>
      </c>
      <c r="I109" s="96" t="s">
        <v>49</v>
      </c>
      <c r="J109" s="70">
        <f t="shared" si="9"/>
        <v>0.72570000000000001</v>
      </c>
      <c r="K109" s="95">
        <v>1422</v>
      </c>
      <c r="L109" s="96" t="s">
        <v>49</v>
      </c>
      <c r="M109" s="70">
        <f t="shared" si="5"/>
        <v>0.14219999999999999</v>
      </c>
      <c r="N109" s="95">
        <v>1184</v>
      </c>
      <c r="O109" s="96" t="s">
        <v>49</v>
      </c>
      <c r="P109" s="70">
        <f t="shared" si="6"/>
        <v>0.11839999999999999</v>
      </c>
    </row>
    <row r="110" spans="2:16">
      <c r="B110" s="95">
        <v>7</v>
      </c>
      <c r="C110" s="96" t="s">
        <v>50</v>
      </c>
      <c r="D110" s="70">
        <f t="shared" si="10"/>
        <v>2.9411764705882353E-2</v>
      </c>
      <c r="E110" s="97">
        <v>7.9850000000000003</v>
      </c>
      <c r="F110" s="98">
        <v>6.2930000000000001</v>
      </c>
      <c r="G110" s="94">
        <f t="shared" si="8"/>
        <v>14.278</v>
      </c>
      <c r="H110" s="95">
        <v>7803</v>
      </c>
      <c r="I110" s="96" t="s">
        <v>49</v>
      </c>
      <c r="J110" s="70">
        <f t="shared" si="9"/>
        <v>0.78029999999999999</v>
      </c>
      <c r="K110" s="95">
        <v>1500</v>
      </c>
      <c r="L110" s="96" t="s">
        <v>49</v>
      </c>
      <c r="M110" s="70">
        <f t="shared" si="5"/>
        <v>0.15</v>
      </c>
      <c r="N110" s="95">
        <v>1260</v>
      </c>
      <c r="O110" s="96" t="s">
        <v>49</v>
      </c>
      <c r="P110" s="70">
        <f t="shared" si="6"/>
        <v>0.126</v>
      </c>
    </row>
    <row r="111" spans="2:16">
      <c r="B111" s="95">
        <v>8</v>
      </c>
      <c r="C111" s="96" t="s">
        <v>50</v>
      </c>
      <c r="D111" s="70">
        <f t="shared" si="10"/>
        <v>3.3613445378151259E-2</v>
      </c>
      <c r="E111" s="97">
        <v>8.4619999999999997</v>
      </c>
      <c r="F111" s="98">
        <v>5.9169999999999998</v>
      </c>
      <c r="G111" s="94">
        <f t="shared" si="8"/>
        <v>14.379</v>
      </c>
      <c r="H111" s="95">
        <v>8892</v>
      </c>
      <c r="I111" s="96" t="s">
        <v>49</v>
      </c>
      <c r="J111" s="70">
        <f t="shared" si="9"/>
        <v>0.88919999999999999</v>
      </c>
      <c r="K111" s="95">
        <v>1651</v>
      </c>
      <c r="L111" s="96" t="s">
        <v>49</v>
      </c>
      <c r="M111" s="70">
        <f t="shared" si="5"/>
        <v>0.1651</v>
      </c>
      <c r="N111" s="95">
        <v>1407</v>
      </c>
      <c r="O111" s="96" t="s">
        <v>49</v>
      </c>
      <c r="P111" s="70">
        <f t="shared" si="6"/>
        <v>0.14069999999999999</v>
      </c>
    </row>
    <row r="112" spans="2:16">
      <c r="B112" s="95">
        <v>9</v>
      </c>
      <c r="C112" s="96" t="s">
        <v>50</v>
      </c>
      <c r="D112" s="70">
        <f t="shared" si="10"/>
        <v>3.7815126050420166E-2</v>
      </c>
      <c r="E112" s="97">
        <v>8.8520000000000003</v>
      </c>
      <c r="F112" s="98">
        <v>5.5910000000000002</v>
      </c>
      <c r="G112" s="94">
        <f t="shared" si="8"/>
        <v>14.443000000000001</v>
      </c>
      <c r="H112" s="95">
        <v>9979</v>
      </c>
      <c r="I112" s="96" t="s">
        <v>49</v>
      </c>
      <c r="J112" s="70">
        <f t="shared" si="9"/>
        <v>0.9978999999999999</v>
      </c>
      <c r="K112" s="95">
        <v>1793</v>
      </c>
      <c r="L112" s="96" t="s">
        <v>49</v>
      </c>
      <c r="M112" s="70">
        <f t="shared" si="5"/>
        <v>0.17929999999999999</v>
      </c>
      <c r="N112" s="95">
        <v>1550</v>
      </c>
      <c r="O112" s="96" t="s">
        <v>49</v>
      </c>
      <c r="P112" s="70">
        <f t="shared" si="6"/>
        <v>0.155</v>
      </c>
    </row>
    <row r="113" spans="1:16">
      <c r="B113" s="95">
        <v>10</v>
      </c>
      <c r="C113" s="96" t="s">
        <v>50</v>
      </c>
      <c r="D113" s="70">
        <f t="shared" si="10"/>
        <v>4.2016806722689079E-2</v>
      </c>
      <c r="E113" s="97">
        <v>9.1690000000000005</v>
      </c>
      <c r="F113" s="98">
        <v>5.3040000000000003</v>
      </c>
      <c r="G113" s="94">
        <f t="shared" si="8"/>
        <v>14.473000000000001</v>
      </c>
      <c r="H113" s="95">
        <v>1.1100000000000001</v>
      </c>
      <c r="I113" s="102" t="s">
        <v>51</v>
      </c>
      <c r="J113" s="71">
        <f t="shared" ref="J113:J175" si="11">H113</f>
        <v>1.1100000000000001</v>
      </c>
      <c r="K113" s="95">
        <v>1929</v>
      </c>
      <c r="L113" s="96" t="s">
        <v>49</v>
      </c>
      <c r="M113" s="70">
        <f t="shared" si="5"/>
        <v>0.19290000000000002</v>
      </c>
      <c r="N113" s="95">
        <v>1690</v>
      </c>
      <c r="O113" s="96" t="s">
        <v>49</v>
      </c>
      <c r="P113" s="70">
        <f t="shared" si="6"/>
        <v>0.16899999999999998</v>
      </c>
    </row>
    <row r="114" spans="1:16">
      <c r="B114" s="95">
        <v>11</v>
      </c>
      <c r="C114" s="96" t="s">
        <v>50</v>
      </c>
      <c r="D114" s="70">
        <f t="shared" si="10"/>
        <v>4.6218487394957986E-2</v>
      </c>
      <c r="E114" s="97">
        <v>9.4260000000000002</v>
      </c>
      <c r="F114" s="98">
        <v>5.05</v>
      </c>
      <c r="G114" s="94">
        <f t="shared" si="8"/>
        <v>14.475999999999999</v>
      </c>
      <c r="H114" s="95">
        <v>1.22</v>
      </c>
      <c r="I114" s="96" t="s">
        <v>51</v>
      </c>
      <c r="J114" s="71">
        <f t="shared" si="11"/>
        <v>1.22</v>
      </c>
      <c r="K114" s="95">
        <v>2059</v>
      </c>
      <c r="L114" s="96" t="s">
        <v>49</v>
      </c>
      <c r="M114" s="70">
        <f t="shared" si="5"/>
        <v>0.20590000000000003</v>
      </c>
      <c r="N114" s="95">
        <v>1826</v>
      </c>
      <c r="O114" s="96" t="s">
        <v>49</v>
      </c>
      <c r="P114" s="70">
        <f t="shared" si="6"/>
        <v>0.18260000000000001</v>
      </c>
    </row>
    <row r="115" spans="1:16">
      <c r="B115" s="95">
        <v>12</v>
      </c>
      <c r="C115" s="96" t="s">
        <v>50</v>
      </c>
      <c r="D115" s="70">
        <f t="shared" si="10"/>
        <v>5.0420168067226892E-2</v>
      </c>
      <c r="E115" s="97">
        <v>9.6359999999999992</v>
      </c>
      <c r="F115" s="98">
        <v>4.8230000000000004</v>
      </c>
      <c r="G115" s="94">
        <f t="shared" si="8"/>
        <v>14.459</v>
      </c>
      <c r="H115" s="95">
        <v>1.32</v>
      </c>
      <c r="I115" s="96" t="s">
        <v>51</v>
      </c>
      <c r="J115" s="71">
        <f t="shared" si="11"/>
        <v>1.32</v>
      </c>
      <c r="K115" s="95">
        <v>2184</v>
      </c>
      <c r="L115" s="96" t="s">
        <v>49</v>
      </c>
      <c r="M115" s="70">
        <f t="shared" si="5"/>
        <v>0.21840000000000001</v>
      </c>
      <c r="N115" s="95">
        <v>1960</v>
      </c>
      <c r="O115" s="96" t="s">
        <v>49</v>
      </c>
      <c r="P115" s="70">
        <f t="shared" si="6"/>
        <v>0.19600000000000001</v>
      </c>
    </row>
    <row r="116" spans="1:16">
      <c r="B116" s="95">
        <v>13</v>
      </c>
      <c r="C116" s="96" t="s">
        <v>50</v>
      </c>
      <c r="D116" s="70">
        <f t="shared" si="10"/>
        <v>5.4621848739495799E-2</v>
      </c>
      <c r="E116" s="97">
        <v>9.81</v>
      </c>
      <c r="F116" s="98">
        <v>4.6180000000000003</v>
      </c>
      <c r="G116" s="94">
        <f t="shared" si="8"/>
        <v>14.428000000000001</v>
      </c>
      <c r="H116" s="95">
        <v>1.43</v>
      </c>
      <c r="I116" s="96" t="s">
        <v>51</v>
      </c>
      <c r="J116" s="71">
        <f t="shared" si="11"/>
        <v>1.43</v>
      </c>
      <c r="K116" s="95">
        <v>2304</v>
      </c>
      <c r="L116" s="96" t="s">
        <v>49</v>
      </c>
      <c r="M116" s="70">
        <f t="shared" si="5"/>
        <v>0.23039999999999999</v>
      </c>
      <c r="N116" s="95">
        <v>2091</v>
      </c>
      <c r="O116" s="96" t="s">
        <v>49</v>
      </c>
      <c r="P116" s="70">
        <f t="shared" si="6"/>
        <v>0.20910000000000001</v>
      </c>
    </row>
    <row r="117" spans="1:16">
      <c r="B117" s="95">
        <v>14</v>
      </c>
      <c r="C117" s="96" t="s">
        <v>50</v>
      </c>
      <c r="D117" s="70">
        <f t="shared" si="10"/>
        <v>5.8823529411764705E-2</v>
      </c>
      <c r="E117" s="97">
        <v>9.9580000000000002</v>
      </c>
      <c r="F117" s="98">
        <v>4.4329999999999998</v>
      </c>
      <c r="G117" s="94">
        <f t="shared" si="8"/>
        <v>14.391</v>
      </c>
      <c r="H117" s="95">
        <v>1.54</v>
      </c>
      <c r="I117" s="96" t="s">
        <v>51</v>
      </c>
      <c r="J117" s="71">
        <f t="shared" si="11"/>
        <v>1.54</v>
      </c>
      <c r="K117" s="95">
        <v>2422</v>
      </c>
      <c r="L117" s="96" t="s">
        <v>49</v>
      </c>
      <c r="M117" s="70">
        <f t="shared" si="5"/>
        <v>0.24220000000000003</v>
      </c>
      <c r="N117" s="95">
        <v>2220</v>
      </c>
      <c r="O117" s="96" t="s">
        <v>49</v>
      </c>
      <c r="P117" s="70">
        <f t="shared" si="6"/>
        <v>0.22200000000000003</v>
      </c>
    </row>
    <row r="118" spans="1:16">
      <c r="B118" s="95">
        <v>15</v>
      </c>
      <c r="C118" s="96" t="s">
        <v>50</v>
      </c>
      <c r="D118" s="70">
        <f t="shared" si="10"/>
        <v>6.3025210084033612E-2</v>
      </c>
      <c r="E118" s="97">
        <v>10.09</v>
      </c>
      <c r="F118" s="98">
        <v>4.2649999999999997</v>
      </c>
      <c r="G118" s="94">
        <f t="shared" si="8"/>
        <v>14.355</v>
      </c>
      <c r="H118" s="95">
        <v>1.66</v>
      </c>
      <c r="I118" s="96" t="s">
        <v>51</v>
      </c>
      <c r="J118" s="71">
        <f t="shared" si="11"/>
        <v>1.66</v>
      </c>
      <c r="K118" s="95">
        <v>2536</v>
      </c>
      <c r="L118" s="96" t="s">
        <v>49</v>
      </c>
      <c r="M118" s="70">
        <f t="shared" si="5"/>
        <v>0.25359999999999999</v>
      </c>
      <c r="N118" s="95">
        <v>2346</v>
      </c>
      <c r="O118" s="96" t="s">
        <v>49</v>
      </c>
      <c r="P118" s="70">
        <f t="shared" si="6"/>
        <v>0.2346</v>
      </c>
    </row>
    <row r="119" spans="1:16">
      <c r="B119" s="95">
        <v>16</v>
      </c>
      <c r="C119" s="96" t="s">
        <v>50</v>
      </c>
      <c r="D119" s="70">
        <f t="shared" si="10"/>
        <v>6.7226890756302518E-2</v>
      </c>
      <c r="E119" s="97">
        <v>10.199999999999999</v>
      </c>
      <c r="F119" s="98">
        <v>4.1109999999999998</v>
      </c>
      <c r="G119" s="94">
        <f t="shared" si="8"/>
        <v>14.311</v>
      </c>
      <c r="H119" s="95">
        <v>1.77</v>
      </c>
      <c r="I119" s="96" t="s">
        <v>51</v>
      </c>
      <c r="J119" s="71">
        <f t="shared" si="11"/>
        <v>1.77</v>
      </c>
      <c r="K119" s="95">
        <v>2647</v>
      </c>
      <c r="L119" s="96" t="s">
        <v>49</v>
      </c>
      <c r="M119" s="70">
        <f t="shared" si="5"/>
        <v>0.26469999999999999</v>
      </c>
      <c r="N119" s="95">
        <v>2472</v>
      </c>
      <c r="O119" s="96" t="s">
        <v>49</v>
      </c>
      <c r="P119" s="70">
        <f t="shared" si="6"/>
        <v>0.2472</v>
      </c>
    </row>
    <row r="120" spans="1:16">
      <c r="B120" s="95">
        <v>17</v>
      </c>
      <c r="C120" s="96" t="s">
        <v>50</v>
      </c>
      <c r="D120" s="70">
        <f t="shared" si="10"/>
        <v>7.1428571428571425E-2</v>
      </c>
      <c r="E120" s="97">
        <v>10.31</v>
      </c>
      <c r="F120" s="98">
        <v>3.9689999999999999</v>
      </c>
      <c r="G120" s="94">
        <f t="shared" si="8"/>
        <v>14.279</v>
      </c>
      <c r="H120" s="95">
        <v>1.88</v>
      </c>
      <c r="I120" s="96" t="s">
        <v>51</v>
      </c>
      <c r="J120" s="71">
        <f t="shared" si="11"/>
        <v>1.88</v>
      </c>
      <c r="K120" s="95">
        <v>2756</v>
      </c>
      <c r="L120" s="96" t="s">
        <v>49</v>
      </c>
      <c r="M120" s="70">
        <f t="shared" si="5"/>
        <v>0.27559999999999996</v>
      </c>
      <c r="N120" s="95">
        <v>2595</v>
      </c>
      <c r="O120" s="96" t="s">
        <v>49</v>
      </c>
      <c r="P120" s="70">
        <f t="shared" si="6"/>
        <v>0.25950000000000001</v>
      </c>
    </row>
    <row r="121" spans="1:16">
      <c r="B121" s="95">
        <v>18</v>
      </c>
      <c r="C121" s="96" t="s">
        <v>50</v>
      </c>
      <c r="D121" s="70">
        <f t="shared" si="10"/>
        <v>7.5630252100840331E-2</v>
      </c>
      <c r="E121" s="97">
        <v>10.42</v>
      </c>
      <c r="F121" s="98">
        <v>3.8380000000000001</v>
      </c>
      <c r="G121" s="94">
        <f t="shared" si="8"/>
        <v>14.257999999999999</v>
      </c>
      <c r="H121" s="95">
        <v>1.99</v>
      </c>
      <c r="I121" s="96" t="s">
        <v>51</v>
      </c>
      <c r="J121" s="71">
        <f t="shared" si="11"/>
        <v>1.99</v>
      </c>
      <c r="K121" s="95">
        <v>2862</v>
      </c>
      <c r="L121" s="96" t="s">
        <v>49</v>
      </c>
      <c r="M121" s="70">
        <f t="shared" si="5"/>
        <v>0.28620000000000001</v>
      </c>
      <c r="N121" s="95">
        <v>2717</v>
      </c>
      <c r="O121" s="96" t="s">
        <v>49</v>
      </c>
      <c r="P121" s="70">
        <f t="shared" si="6"/>
        <v>0.2717</v>
      </c>
    </row>
    <row r="122" spans="1:16">
      <c r="B122" s="95">
        <v>20</v>
      </c>
      <c r="C122" s="96" t="s">
        <v>50</v>
      </c>
      <c r="D122" s="70">
        <f t="shared" si="10"/>
        <v>8.4033613445378158E-2</v>
      </c>
      <c r="E122" s="97">
        <v>10.64</v>
      </c>
      <c r="F122" s="98">
        <v>3.605</v>
      </c>
      <c r="G122" s="94">
        <f t="shared" si="8"/>
        <v>14.245000000000001</v>
      </c>
      <c r="H122" s="95">
        <v>2.21</v>
      </c>
      <c r="I122" s="96" t="s">
        <v>51</v>
      </c>
      <c r="J122" s="71">
        <f t="shared" si="11"/>
        <v>2.21</v>
      </c>
      <c r="K122" s="95">
        <v>3074</v>
      </c>
      <c r="L122" s="96" t="s">
        <v>49</v>
      </c>
      <c r="M122" s="70">
        <f t="shared" si="5"/>
        <v>0.30740000000000001</v>
      </c>
      <c r="N122" s="95">
        <v>2957</v>
      </c>
      <c r="O122" s="96" t="s">
        <v>49</v>
      </c>
      <c r="P122" s="70">
        <f t="shared" si="6"/>
        <v>0.29569999999999996</v>
      </c>
    </row>
    <row r="123" spans="1:16">
      <c r="B123" s="95">
        <v>22.5</v>
      </c>
      <c r="C123" s="96" t="s">
        <v>50</v>
      </c>
      <c r="D123" s="70">
        <f t="shared" si="10"/>
        <v>9.4537815126050417E-2</v>
      </c>
      <c r="E123" s="97">
        <v>10.95</v>
      </c>
      <c r="F123" s="98">
        <v>3.355</v>
      </c>
      <c r="G123" s="94">
        <f t="shared" si="8"/>
        <v>14.305</v>
      </c>
      <c r="H123" s="95">
        <v>2.5</v>
      </c>
      <c r="I123" s="96" t="s">
        <v>51</v>
      </c>
      <c r="J123" s="71">
        <f t="shared" si="11"/>
        <v>2.5</v>
      </c>
      <c r="K123" s="95">
        <v>3329</v>
      </c>
      <c r="L123" s="96" t="s">
        <v>49</v>
      </c>
      <c r="M123" s="70">
        <f t="shared" si="5"/>
        <v>0.33290000000000003</v>
      </c>
      <c r="N123" s="95">
        <v>3249</v>
      </c>
      <c r="O123" s="96" t="s">
        <v>49</v>
      </c>
      <c r="P123" s="70">
        <f t="shared" si="6"/>
        <v>0.32490000000000002</v>
      </c>
    </row>
    <row r="124" spans="1:16">
      <c r="B124" s="95">
        <v>25</v>
      </c>
      <c r="C124" s="96" t="s">
        <v>50</v>
      </c>
      <c r="D124" s="70">
        <f t="shared" si="10"/>
        <v>0.10504201680672269</v>
      </c>
      <c r="E124" s="97">
        <v>11.31</v>
      </c>
      <c r="F124" s="98">
        <v>3.1419999999999999</v>
      </c>
      <c r="G124" s="94">
        <f t="shared" si="8"/>
        <v>14.452</v>
      </c>
      <c r="H124" s="95">
        <v>2.78</v>
      </c>
      <c r="I124" s="96" t="s">
        <v>51</v>
      </c>
      <c r="J124" s="71">
        <f t="shared" si="11"/>
        <v>2.78</v>
      </c>
      <c r="K124" s="95">
        <v>3568</v>
      </c>
      <c r="L124" s="96" t="s">
        <v>49</v>
      </c>
      <c r="M124" s="70">
        <f t="shared" si="5"/>
        <v>0.35680000000000001</v>
      </c>
      <c r="N124" s="95">
        <v>3531</v>
      </c>
      <c r="O124" s="96" t="s">
        <v>49</v>
      </c>
      <c r="P124" s="70">
        <f t="shared" si="6"/>
        <v>0.35310000000000002</v>
      </c>
    </row>
    <row r="125" spans="1:16">
      <c r="B125" s="72">
        <v>27.5</v>
      </c>
      <c r="C125" s="74" t="s">
        <v>50</v>
      </c>
      <c r="D125" s="70">
        <f t="shared" si="10"/>
        <v>0.11554621848739496</v>
      </c>
      <c r="E125" s="97">
        <v>11.73</v>
      </c>
      <c r="F125" s="98">
        <v>2.9580000000000002</v>
      </c>
      <c r="G125" s="94">
        <f t="shared" si="8"/>
        <v>14.688000000000001</v>
      </c>
      <c r="H125" s="95">
        <v>3.05</v>
      </c>
      <c r="I125" s="96" t="s">
        <v>51</v>
      </c>
      <c r="J125" s="71">
        <f t="shared" si="11"/>
        <v>3.05</v>
      </c>
      <c r="K125" s="95">
        <v>3790</v>
      </c>
      <c r="L125" s="96" t="s">
        <v>49</v>
      </c>
      <c r="M125" s="70">
        <f t="shared" si="5"/>
        <v>0.379</v>
      </c>
      <c r="N125" s="95">
        <v>3803</v>
      </c>
      <c r="O125" s="96" t="s">
        <v>49</v>
      </c>
      <c r="P125" s="70">
        <f t="shared" si="6"/>
        <v>0.38029999999999997</v>
      </c>
    </row>
    <row r="126" spans="1:16">
      <c r="B126" s="72">
        <v>30</v>
      </c>
      <c r="C126" s="74" t="s">
        <v>50</v>
      </c>
      <c r="D126" s="70">
        <f t="shared" si="10"/>
        <v>0.12605042016806722</v>
      </c>
      <c r="E126" s="97">
        <v>12.21</v>
      </c>
      <c r="F126" s="98">
        <v>2.7970000000000002</v>
      </c>
      <c r="G126" s="94">
        <f t="shared" si="8"/>
        <v>15.007000000000001</v>
      </c>
      <c r="H126" s="72">
        <v>3.32</v>
      </c>
      <c r="I126" s="74" t="s">
        <v>51</v>
      </c>
      <c r="J126" s="71">
        <f t="shared" si="11"/>
        <v>3.32</v>
      </c>
      <c r="K126" s="72">
        <v>3996</v>
      </c>
      <c r="L126" s="74" t="s">
        <v>49</v>
      </c>
      <c r="M126" s="70">
        <f t="shared" si="5"/>
        <v>0.39960000000000001</v>
      </c>
      <c r="N126" s="72">
        <v>4065</v>
      </c>
      <c r="O126" s="74" t="s">
        <v>49</v>
      </c>
      <c r="P126" s="70">
        <f t="shared" si="6"/>
        <v>0.40650000000000003</v>
      </c>
    </row>
    <row r="127" spans="1:16">
      <c r="B127" s="72">
        <v>32.5</v>
      </c>
      <c r="C127" s="74" t="s">
        <v>50</v>
      </c>
      <c r="D127" s="70">
        <f t="shared" si="10"/>
        <v>0.13655462184873948</v>
      </c>
      <c r="E127" s="97">
        <v>12.75</v>
      </c>
      <c r="F127" s="98">
        <v>2.6549999999999998</v>
      </c>
      <c r="G127" s="94">
        <f t="shared" si="8"/>
        <v>15.404999999999999</v>
      </c>
      <c r="H127" s="72">
        <v>3.59</v>
      </c>
      <c r="I127" s="74" t="s">
        <v>51</v>
      </c>
      <c r="J127" s="71">
        <f t="shared" si="11"/>
        <v>3.59</v>
      </c>
      <c r="K127" s="72">
        <v>4186</v>
      </c>
      <c r="L127" s="74" t="s">
        <v>49</v>
      </c>
      <c r="M127" s="70">
        <f t="shared" si="5"/>
        <v>0.41859999999999997</v>
      </c>
      <c r="N127" s="72">
        <v>4314</v>
      </c>
      <c r="O127" s="74" t="s">
        <v>49</v>
      </c>
      <c r="P127" s="70">
        <f t="shared" si="6"/>
        <v>0.43140000000000001</v>
      </c>
    </row>
    <row r="128" spans="1:16">
      <c r="A128" s="99"/>
      <c r="B128" s="95">
        <v>35</v>
      </c>
      <c r="C128" s="96" t="s">
        <v>50</v>
      </c>
      <c r="D128" s="70">
        <f t="shared" si="10"/>
        <v>0.14705882352941177</v>
      </c>
      <c r="E128" s="97">
        <v>13.33</v>
      </c>
      <c r="F128" s="98">
        <v>2.5289999999999999</v>
      </c>
      <c r="G128" s="94">
        <f t="shared" si="8"/>
        <v>15.859</v>
      </c>
      <c r="H128" s="95">
        <v>3.85</v>
      </c>
      <c r="I128" s="96" t="s">
        <v>51</v>
      </c>
      <c r="J128" s="71">
        <f t="shared" si="11"/>
        <v>3.85</v>
      </c>
      <c r="K128" s="72">
        <v>4360</v>
      </c>
      <c r="L128" s="74" t="s">
        <v>49</v>
      </c>
      <c r="M128" s="70">
        <f t="shared" si="5"/>
        <v>0.43600000000000005</v>
      </c>
      <c r="N128" s="72">
        <v>4552</v>
      </c>
      <c r="O128" s="74" t="s">
        <v>49</v>
      </c>
      <c r="P128" s="70">
        <f t="shared" si="6"/>
        <v>0.45519999999999994</v>
      </c>
    </row>
    <row r="129" spans="1:16">
      <c r="A129" s="99"/>
      <c r="B129" s="95">
        <v>37.5</v>
      </c>
      <c r="C129" s="96" t="s">
        <v>50</v>
      </c>
      <c r="D129" s="70">
        <f t="shared" si="10"/>
        <v>0.15756302521008403</v>
      </c>
      <c r="E129" s="97">
        <v>13.96</v>
      </c>
      <c r="F129" s="98">
        <v>2.415</v>
      </c>
      <c r="G129" s="94">
        <f t="shared" si="8"/>
        <v>16.375</v>
      </c>
      <c r="H129" s="95">
        <v>4.0999999999999996</v>
      </c>
      <c r="I129" s="96" t="s">
        <v>51</v>
      </c>
      <c r="J129" s="71">
        <f t="shared" si="11"/>
        <v>4.0999999999999996</v>
      </c>
      <c r="K129" s="72">
        <v>4521</v>
      </c>
      <c r="L129" s="74" t="s">
        <v>49</v>
      </c>
      <c r="M129" s="70">
        <f t="shared" si="5"/>
        <v>0.4521</v>
      </c>
      <c r="N129" s="72">
        <v>4777</v>
      </c>
      <c r="O129" s="74" t="s">
        <v>49</v>
      </c>
      <c r="P129" s="70">
        <f t="shared" si="6"/>
        <v>0.47770000000000001</v>
      </c>
    </row>
    <row r="130" spans="1:16">
      <c r="A130" s="99"/>
      <c r="B130" s="95">
        <v>40</v>
      </c>
      <c r="C130" s="96" t="s">
        <v>50</v>
      </c>
      <c r="D130" s="70">
        <f t="shared" si="10"/>
        <v>0.16806722689075632</v>
      </c>
      <c r="E130" s="97">
        <v>14.63</v>
      </c>
      <c r="F130" s="98">
        <v>2.3130000000000002</v>
      </c>
      <c r="G130" s="94">
        <f t="shared" si="8"/>
        <v>16.943000000000001</v>
      </c>
      <c r="H130" s="95">
        <v>4.34</v>
      </c>
      <c r="I130" s="96" t="s">
        <v>51</v>
      </c>
      <c r="J130" s="71">
        <f t="shared" si="11"/>
        <v>4.34</v>
      </c>
      <c r="K130" s="72">
        <v>4668</v>
      </c>
      <c r="L130" s="74" t="s">
        <v>49</v>
      </c>
      <c r="M130" s="70">
        <f t="shared" si="5"/>
        <v>0.46679999999999999</v>
      </c>
      <c r="N130" s="72">
        <v>4991</v>
      </c>
      <c r="O130" s="74" t="s">
        <v>49</v>
      </c>
      <c r="P130" s="70">
        <f t="shared" si="6"/>
        <v>0.49909999999999999</v>
      </c>
    </row>
    <row r="131" spans="1:16">
      <c r="A131" s="99"/>
      <c r="B131" s="95">
        <v>45</v>
      </c>
      <c r="C131" s="96" t="s">
        <v>50</v>
      </c>
      <c r="D131" s="70">
        <f t="shared" si="10"/>
        <v>0.18907563025210083</v>
      </c>
      <c r="E131" s="97">
        <v>16.059999999999999</v>
      </c>
      <c r="F131" s="98">
        <v>2.1349999999999998</v>
      </c>
      <c r="G131" s="94">
        <f t="shared" si="8"/>
        <v>18.195</v>
      </c>
      <c r="H131" s="95">
        <v>4.8099999999999996</v>
      </c>
      <c r="I131" s="96" t="s">
        <v>51</v>
      </c>
      <c r="J131" s="71">
        <f t="shared" si="11"/>
        <v>4.8099999999999996</v>
      </c>
      <c r="K131" s="72">
        <v>4947</v>
      </c>
      <c r="L131" s="74" t="s">
        <v>49</v>
      </c>
      <c r="M131" s="70">
        <f t="shared" si="5"/>
        <v>0.49470000000000003</v>
      </c>
      <c r="N131" s="72">
        <v>5382</v>
      </c>
      <c r="O131" s="74" t="s">
        <v>49</v>
      </c>
      <c r="P131" s="70">
        <f t="shared" si="6"/>
        <v>0.53820000000000001</v>
      </c>
    </row>
    <row r="132" spans="1:16">
      <c r="A132" s="99"/>
      <c r="B132" s="95">
        <v>50</v>
      </c>
      <c r="C132" s="96" t="s">
        <v>50</v>
      </c>
      <c r="D132" s="70">
        <f t="shared" si="10"/>
        <v>0.21008403361344538</v>
      </c>
      <c r="E132" s="97">
        <v>17.559999999999999</v>
      </c>
      <c r="F132" s="98">
        <v>1.9850000000000001</v>
      </c>
      <c r="G132" s="94">
        <f t="shared" si="8"/>
        <v>19.544999999999998</v>
      </c>
      <c r="H132" s="95">
        <v>5.24</v>
      </c>
      <c r="I132" s="96" t="s">
        <v>51</v>
      </c>
      <c r="J132" s="71">
        <f t="shared" si="11"/>
        <v>5.24</v>
      </c>
      <c r="K132" s="72">
        <v>5180</v>
      </c>
      <c r="L132" s="74" t="s">
        <v>49</v>
      </c>
      <c r="M132" s="70">
        <f t="shared" si="5"/>
        <v>0.51800000000000002</v>
      </c>
      <c r="N132" s="72">
        <v>5730</v>
      </c>
      <c r="O132" s="74" t="s">
        <v>49</v>
      </c>
      <c r="P132" s="70">
        <f t="shared" si="6"/>
        <v>0.57300000000000006</v>
      </c>
    </row>
    <row r="133" spans="1:16">
      <c r="A133" s="99"/>
      <c r="B133" s="95">
        <v>55</v>
      </c>
      <c r="C133" s="96" t="s">
        <v>50</v>
      </c>
      <c r="D133" s="70">
        <f t="shared" si="10"/>
        <v>0.23109243697478993</v>
      </c>
      <c r="E133" s="97">
        <v>19.100000000000001</v>
      </c>
      <c r="F133" s="98">
        <v>1.8580000000000001</v>
      </c>
      <c r="G133" s="94">
        <f t="shared" si="8"/>
        <v>20.958000000000002</v>
      </c>
      <c r="H133" s="95">
        <v>5.64</v>
      </c>
      <c r="I133" s="96" t="s">
        <v>51</v>
      </c>
      <c r="J133" s="71">
        <f t="shared" si="11"/>
        <v>5.64</v>
      </c>
      <c r="K133" s="72">
        <v>5377</v>
      </c>
      <c r="L133" s="74" t="s">
        <v>49</v>
      </c>
      <c r="M133" s="70">
        <f t="shared" si="5"/>
        <v>0.53769999999999996</v>
      </c>
      <c r="N133" s="72">
        <v>6039</v>
      </c>
      <c r="O133" s="74" t="s">
        <v>49</v>
      </c>
      <c r="P133" s="70">
        <f t="shared" si="6"/>
        <v>0.60389999999999999</v>
      </c>
    </row>
    <row r="134" spans="1:16">
      <c r="A134" s="99"/>
      <c r="B134" s="95">
        <v>60</v>
      </c>
      <c r="C134" s="96" t="s">
        <v>50</v>
      </c>
      <c r="D134" s="70">
        <f t="shared" si="10"/>
        <v>0.25210084033613445</v>
      </c>
      <c r="E134" s="97">
        <v>20.65</v>
      </c>
      <c r="F134" s="98">
        <v>1.7470000000000001</v>
      </c>
      <c r="G134" s="94">
        <f t="shared" si="8"/>
        <v>22.396999999999998</v>
      </c>
      <c r="H134" s="95">
        <v>6.02</v>
      </c>
      <c r="I134" s="96" t="s">
        <v>51</v>
      </c>
      <c r="J134" s="71">
        <f t="shared" si="11"/>
        <v>6.02</v>
      </c>
      <c r="K134" s="72">
        <v>5544</v>
      </c>
      <c r="L134" s="74" t="s">
        <v>49</v>
      </c>
      <c r="M134" s="70">
        <f t="shared" si="5"/>
        <v>0.5544</v>
      </c>
      <c r="N134" s="72">
        <v>6313</v>
      </c>
      <c r="O134" s="74" t="s">
        <v>49</v>
      </c>
      <c r="P134" s="70">
        <f t="shared" si="6"/>
        <v>0.63129999999999997</v>
      </c>
    </row>
    <row r="135" spans="1:16">
      <c r="A135" s="99"/>
      <c r="B135" s="95">
        <v>65</v>
      </c>
      <c r="C135" s="96" t="s">
        <v>50</v>
      </c>
      <c r="D135" s="70">
        <f t="shared" si="10"/>
        <v>0.27310924369747897</v>
      </c>
      <c r="E135" s="97">
        <v>22.2</v>
      </c>
      <c r="F135" s="98">
        <v>1.651</v>
      </c>
      <c r="G135" s="94">
        <f t="shared" si="8"/>
        <v>23.850999999999999</v>
      </c>
      <c r="H135" s="95">
        <v>6.37</v>
      </c>
      <c r="I135" s="96" t="s">
        <v>51</v>
      </c>
      <c r="J135" s="71">
        <f t="shared" si="11"/>
        <v>6.37</v>
      </c>
      <c r="K135" s="72">
        <v>5688</v>
      </c>
      <c r="L135" s="74" t="s">
        <v>49</v>
      </c>
      <c r="M135" s="70">
        <f t="shared" si="5"/>
        <v>0.56879999999999997</v>
      </c>
      <c r="N135" s="72">
        <v>6559</v>
      </c>
      <c r="O135" s="74" t="s">
        <v>49</v>
      </c>
      <c r="P135" s="70">
        <f t="shared" si="6"/>
        <v>0.65590000000000004</v>
      </c>
    </row>
    <row r="136" spans="1:16">
      <c r="A136" s="99"/>
      <c r="B136" s="95">
        <v>70</v>
      </c>
      <c r="C136" s="96" t="s">
        <v>50</v>
      </c>
      <c r="D136" s="70">
        <f t="shared" si="10"/>
        <v>0.29411764705882354</v>
      </c>
      <c r="E136" s="97">
        <v>23.73</v>
      </c>
      <c r="F136" s="98">
        <v>1.5649999999999999</v>
      </c>
      <c r="G136" s="94">
        <f t="shared" si="8"/>
        <v>25.295000000000002</v>
      </c>
      <c r="H136" s="95">
        <v>6.71</v>
      </c>
      <c r="I136" s="96" t="s">
        <v>51</v>
      </c>
      <c r="J136" s="71">
        <f t="shared" si="11"/>
        <v>6.71</v>
      </c>
      <c r="K136" s="72">
        <v>5813</v>
      </c>
      <c r="L136" s="74" t="s">
        <v>49</v>
      </c>
      <c r="M136" s="70">
        <f t="shared" si="5"/>
        <v>0.58129999999999993</v>
      </c>
      <c r="N136" s="72">
        <v>6779</v>
      </c>
      <c r="O136" s="74" t="s">
        <v>49</v>
      </c>
      <c r="P136" s="70">
        <f t="shared" si="6"/>
        <v>0.67789999999999995</v>
      </c>
    </row>
    <row r="137" spans="1:16">
      <c r="A137" s="99"/>
      <c r="B137" s="95">
        <v>80</v>
      </c>
      <c r="C137" s="96" t="s">
        <v>50</v>
      </c>
      <c r="D137" s="70">
        <f t="shared" si="10"/>
        <v>0.33613445378151263</v>
      </c>
      <c r="E137" s="97">
        <v>26.69</v>
      </c>
      <c r="F137" s="98">
        <v>1.421</v>
      </c>
      <c r="G137" s="94">
        <f t="shared" si="8"/>
        <v>28.111000000000001</v>
      </c>
      <c r="H137" s="95">
        <v>7.32</v>
      </c>
      <c r="I137" s="96" t="s">
        <v>51</v>
      </c>
      <c r="J137" s="71">
        <f t="shared" si="11"/>
        <v>7.32</v>
      </c>
      <c r="K137" s="72">
        <v>6049</v>
      </c>
      <c r="L137" s="74" t="s">
        <v>49</v>
      </c>
      <c r="M137" s="70">
        <f t="shared" si="5"/>
        <v>0.60489999999999999</v>
      </c>
      <c r="N137" s="72">
        <v>7157</v>
      </c>
      <c r="O137" s="74" t="s">
        <v>49</v>
      </c>
      <c r="P137" s="70">
        <f t="shared" si="6"/>
        <v>0.7157</v>
      </c>
    </row>
    <row r="138" spans="1:16">
      <c r="A138" s="99"/>
      <c r="B138" s="95">
        <v>90</v>
      </c>
      <c r="C138" s="96" t="s">
        <v>50</v>
      </c>
      <c r="D138" s="70">
        <f t="shared" si="10"/>
        <v>0.37815126050420167</v>
      </c>
      <c r="E138" s="97">
        <v>29.47</v>
      </c>
      <c r="F138" s="98">
        <v>1.3029999999999999</v>
      </c>
      <c r="G138" s="94">
        <f t="shared" si="8"/>
        <v>30.773</v>
      </c>
      <c r="H138" s="95">
        <v>7.88</v>
      </c>
      <c r="I138" s="96" t="s">
        <v>51</v>
      </c>
      <c r="J138" s="71">
        <f t="shared" si="11"/>
        <v>7.88</v>
      </c>
      <c r="K138" s="72">
        <v>6236</v>
      </c>
      <c r="L138" s="74" t="s">
        <v>49</v>
      </c>
      <c r="M138" s="70">
        <f t="shared" si="5"/>
        <v>0.62359999999999993</v>
      </c>
      <c r="N138" s="72">
        <v>7470</v>
      </c>
      <c r="O138" s="74" t="s">
        <v>49</v>
      </c>
      <c r="P138" s="70">
        <f t="shared" si="6"/>
        <v>0.747</v>
      </c>
    </row>
    <row r="139" spans="1:16">
      <c r="A139" s="99"/>
      <c r="B139" s="95">
        <v>100</v>
      </c>
      <c r="C139" s="96" t="s">
        <v>50</v>
      </c>
      <c r="D139" s="70">
        <f t="shared" si="10"/>
        <v>0.42016806722689076</v>
      </c>
      <c r="E139" s="97">
        <v>32.07</v>
      </c>
      <c r="F139" s="98">
        <v>1.206</v>
      </c>
      <c r="G139" s="94">
        <f t="shared" si="8"/>
        <v>33.276000000000003</v>
      </c>
      <c r="H139" s="95">
        <v>8.4</v>
      </c>
      <c r="I139" s="96" t="s">
        <v>51</v>
      </c>
      <c r="J139" s="71">
        <f t="shared" si="11"/>
        <v>8.4</v>
      </c>
      <c r="K139" s="72">
        <v>6388</v>
      </c>
      <c r="L139" s="74" t="s">
        <v>49</v>
      </c>
      <c r="M139" s="70">
        <f t="shared" si="5"/>
        <v>0.63880000000000003</v>
      </c>
      <c r="N139" s="72">
        <v>7735</v>
      </c>
      <c r="O139" s="74" t="s">
        <v>49</v>
      </c>
      <c r="P139" s="70">
        <f t="shared" si="6"/>
        <v>0.77350000000000008</v>
      </c>
    </row>
    <row r="140" spans="1:16">
      <c r="A140" s="99"/>
      <c r="B140" s="95">
        <v>110</v>
      </c>
      <c r="C140" s="100" t="s">
        <v>50</v>
      </c>
      <c r="D140" s="70">
        <f t="shared" si="10"/>
        <v>0.46218487394957986</v>
      </c>
      <c r="E140" s="97">
        <v>34.49</v>
      </c>
      <c r="F140" s="98">
        <v>1.123</v>
      </c>
      <c r="G140" s="94">
        <f t="shared" si="8"/>
        <v>35.613</v>
      </c>
      <c r="H140" s="95">
        <v>8.8699999999999992</v>
      </c>
      <c r="I140" s="96" t="s">
        <v>51</v>
      </c>
      <c r="J140" s="71">
        <f t="shared" si="11"/>
        <v>8.8699999999999992</v>
      </c>
      <c r="K140" s="72">
        <v>6515</v>
      </c>
      <c r="L140" s="74" t="s">
        <v>49</v>
      </c>
      <c r="M140" s="70">
        <f t="shared" si="5"/>
        <v>0.65149999999999997</v>
      </c>
      <c r="N140" s="72">
        <v>7962</v>
      </c>
      <c r="O140" s="74" t="s">
        <v>49</v>
      </c>
      <c r="P140" s="70">
        <f t="shared" si="6"/>
        <v>0.79620000000000002</v>
      </c>
    </row>
    <row r="141" spans="1:16">
      <c r="B141" s="95">
        <v>120</v>
      </c>
      <c r="C141" s="74" t="s">
        <v>50</v>
      </c>
      <c r="D141" s="70">
        <f t="shared" si="10"/>
        <v>0.50420168067226889</v>
      </c>
      <c r="E141" s="97">
        <v>36.729999999999997</v>
      </c>
      <c r="F141" s="98">
        <v>1.052</v>
      </c>
      <c r="G141" s="94">
        <f t="shared" si="8"/>
        <v>37.781999999999996</v>
      </c>
      <c r="H141" s="72">
        <v>9.32</v>
      </c>
      <c r="I141" s="74" t="s">
        <v>51</v>
      </c>
      <c r="J141" s="71">
        <f t="shared" si="11"/>
        <v>9.32</v>
      </c>
      <c r="K141" s="72">
        <v>6623</v>
      </c>
      <c r="L141" s="74" t="s">
        <v>49</v>
      </c>
      <c r="M141" s="70">
        <f t="shared" si="5"/>
        <v>0.6623</v>
      </c>
      <c r="N141" s="72">
        <v>8160</v>
      </c>
      <c r="O141" s="74" t="s">
        <v>49</v>
      </c>
      <c r="P141" s="70">
        <f t="shared" si="6"/>
        <v>0.81600000000000006</v>
      </c>
    </row>
    <row r="142" spans="1:16">
      <c r="B142" s="95">
        <v>130</v>
      </c>
      <c r="C142" s="74" t="s">
        <v>50</v>
      </c>
      <c r="D142" s="70">
        <f t="shared" si="10"/>
        <v>0.54621848739495793</v>
      </c>
      <c r="E142" s="97">
        <v>38.81</v>
      </c>
      <c r="F142" s="98">
        <v>0.99009999999999998</v>
      </c>
      <c r="G142" s="94">
        <f t="shared" si="8"/>
        <v>39.8001</v>
      </c>
      <c r="H142" s="72">
        <v>9.75</v>
      </c>
      <c r="I142" s="74" t="s">
        <v>51</v>
      </c>
      <c r="J142" s="71">
        <f t="shared" si="11"/>
        <v>9.75</v>
      </c>
      <c r="K142" s="72">
        <v>6717</v>
      </c>
      <c r="L142" s="74" t="s">
        <v>49</v>
      </c>
      <c r="M142" s="70">
        <f t="shared" si="5"/>
        <v>0.67169999999999996</v>
      </c>
      <c r="N142" s="72">
        <v>8335</v>
      </c>
      <c r="O142" s="74" t="s">
        <v>49</v>
      </c>
      <c r="P142" s="70">
        <f t="shared" si="6"/>
        <v>0.83350000000000013</v>
      </c>
    </row>
    <row r="143" spans="1:16">
      <c r="B143" s="95">
        <v>140</v>
      </c>
      <c r="C143" s="74" t="s">
        <v>50</v>
      </c>
      <c r="D143" s="70">
        <f t="shared" si="10"/>
        <v>0.58823529411764708</v>
      </c>
      <c r="E143" s="97">
        <v>40.74</v>
      </c>
      <c r="F143" s="98">
        <v>0.93579999999999997</v>
      </c>
      <c r="G143" s="94">
        <f t="shared" si="8"/>
        <v>41.675800000000002</v>
      </c>
      <c r="H143" s="72">
        <v>10.16</v>
      </c>
      <c r="I143" s="74" t="s">
        <v>51</v>
      </c>
      <c r="J143" s="71">
        <f t="shared" si="11"/>
        <v>10.16</v>
      </c>
      <c r="K143" s="72">
        <v>6799</v>
      </c>
      <c r="L143" s="74" t="s">
        <v>49</v>
      </c>
      <c r="M143" s="70">
        <f t="shared" si="5"/>
        <v>0.67990000000000006</v>
      </c>
      <c r="N143" s="72">
        <v>8491</v>
      </c>
      <c r="O143" s="74" t="s">
        <v>49</v>
      </c>
      <c r="P143" s="70">
        <f t="shared" si="6"/>
        <v>0.84909999999999997</v>
      </c>
    </row>
    <row r="144" spans="1:16">
      <c r="B144" s="95">
        <v>150</v>
      </c>
      <c r="C144" s="74" t="s">
        <v>50</v>
      </c>
      <c r="D144" s="70">
        <f t="shared" si="10"/>
        <v>0.63025210084033612</v>
      </c>
      <c r="E144" s="97">
        <v>42.53</v>
      </c>
      <c r="F144" s="98">
        <v>0.88780000000000003</v>
      </c>
      <c r="G144" s="94">
        <f t="shared" si="8"/>
        <v>43.4178</v>
      </c>
      <c r="H144" s="72">
        <v>10.55</v>
      </c>
      <c r="I144" s="74" t="s">
        <v>51</v>
      </c>
      <c r="J144" s="71">
        <f t="shared" si="11"/>
        <v>10.55</v>
      </c>
      <c r="K144" s="72">
        <v>6873</v>
      </c>
      <c r="L144" s="74" t="s">
        <v>49</v>
      </c>
      <c r="M144" s="70">
        <f t="shared" si="5"/>
        <v>0.68730000000000002</v>
      </c>
      <c r="N144" s="72">
        <v>8631</v>
      </c>
      <c r="O144" s="74" t="s">
        <v>49</v>
      </c>
      <c r="P144" s="70">
        <f t="shared" si="6"/>
        <v>0.86309999999999998</v>
      </c>
    </row>
    <row r="145" spans="2:16">
      <c r="B145" s="95">
        <v>160</v>
      </c>
      <c r="C145" s="74" t="s">
        <v>50</v>
      </c>
      <c r="D145" s="70">
        <f t="shared" si="10"/>
        <v>0.67226890756302526</v>
      </c>
      <c r="E145" s="97">
        <v>44.2</v>
      </c>
      <c r="F145" s="98">
        <v>0.84489999999999998</v>
      </c>
      <c r="G145" s="94">
        <f t="shared" si="8"/>
        <v>45.044900000000005</v>
      </c>
      <c r="H145" s="72">
        <v>10.92</v>
      </c>
      <c r="I145" s="74" t="s">
        <v>51</v>
      </c>
      <c r="J145" s="71">
        <f t="shared" si="11"/>
        <v>10.92</v>
      </c>
      <c r="K145" s="72">
        <v>6939</v>
      </c>
      <c r="L145" s="74" t="s">
        <v>49</v>
      </c>
      <c r="M145" s="70">
        <f t="shared" si="5"/>
        <v>0.69389999999999996</v>
      </c>
      <c r="N145" s="72">
        <v>8759</v>
      </c>
      <c r="O145" s="74" t="s">
        <v>49</v>
      </c>
      <c r="P145" s="70">
        <f t="shared" si="6"/>
        <v>0.87590000000000001</v>
      </c>
    </row>
    <row r="146" spans="2:16">
      <c r="B146" s="95">
        <v>170</v>
      </c>
      <c r="C146" s="74" t="s">
        <v>50</v>
      </c>
      <c r="D146" s="70">
        <f t="shared" si="10"/>
        <v>0.7142857142857143</v>
      </c>
      <c r="E146" s="97">
        <v>45.75</v>
      </c>
      <c r="F146" s="98">
        <v>0.80630000000000002</v>
      </c>
      <c r="G146" s="94">
        <f t="shared" si="8"/>
        <v>46.5563</v>
      </c>
      <c r="H146" s="72">
        <v>11.28</v>
      </c>
      <c r="I146" s="74" t="s">
        <v>51</v>
      </c>
      <c r="J146" s="71">
        <f t="shared" si="11"/>
        <v>11.28</v>
      </c>
      <c r="K146" s="72">
        <v>6999</v>
      </c>
      <c r="L146" s="74" t="s">
        <v>49</v>
      </c>
      <c r="M146" s="70">
        <f t="shared" si="5"/>
        <v>0.69989999999999997</v>
      </c>
      <c r="N146" s="72">
        <v>8876</v>
      </c>
      <c r="O146" s="74" t="s">
        <v>49</v>
      </c>
      <c r="P146" s="71">
        <f t="shared" si="6"/>
        <v>0.88759999999999994</v>
      </c>
    </row>
    <row r="147" spans="2:16">
      <c r="B147" s="95">
        <v>180</v>
      </c>
      <c r="C147" s="74" t="s">
        <v>50</v>
      </c>
      <c r="D147" s="70">
        <f t="shared" si="10"/>
        <v>0.75630252100840334</v>
      </c>
      <c r="E147" s="97">
        <v>47.21</v>
      </c>
      <c r="F147" s="98">
        <v>0.77139999999999997</v>
      </c>
      <c r="G147" s="94">
        <f t="shared" si="8"/>
        <v>47.981400000000001</v>
      </c>
      <c r="H147" s="72">
        <v>11.63</v>
      </c>
      <c r="I147" s="74" t="s">
        <v>51</v>
      </c>
      <c r="J147" s="71">
        <f t="shared" si="11"/>
        <v>11.63</v>
      </c>
      <c r="K147" s="72">
        <v>7055</v>
      </c>
      <c r="L147" s="74" t="s">
        <v>49</v>
      </c>
      <c r="M147" s="70">
        <f t="shared" si="5"/>
        <v>0.70550000000000002</v>
      </c>
      <c r="N147" s="72">
        <v>8983</v>
      </c>
      <c r="O147" s="74" t="s">
        <v>49</v>
      </c>
      <c r="P147" s="71">
        <f t="shared" si="6"/>
        <v>0.8983000000000001</v>
      </c>
    </row>
    <row r="148" spans="2:16">
      <c r="B148" s="95">
        <v>200</v>
      </c>
      <c r="C148" s="74" t="s">
        <v>50</v>
      </c>
      <c r="D148" s="70">
        <f t="shared" si="10"/>
        <v>0.84033613445378152</v>
      </c>
      <c r="E148" s="97">
        <v>49.84</v>
      </c>
      <c r="F148" s="98">
        <v>0.7107</v>
      </c>
      <c r="G148" s="94">
        <f t="shared" si="8"/>
        <v>50.550700000000006</v>
      </c>
      <c r="H148" s="72">
        <v>12.3</v>
      </c>
      <c r="I148" s="74" t="s">
        <v>51</v>
      </c>
      <c r="J148" s="71">
        <f t="shared" si="11"/>
        <v>12.3</v>
      </c>
      <c r="K148" s="72">
        <v>7184</v>
      </c>
      <c r="L148" s="74" t="s">
        <v>49</v>
      </c>
      <c r="M148" s="70">
        <f t="shared" ref="M148:M163" si="12">K148/1000/10</f>
        <v>0.71840000000000004</v>
      </c>
      <c r="N148" s="72">
        <v>9175</v>
      </c>
      <c r="O148" s="74" t="s">
        <v>49</v>
      </c>
      <c r="P148" s="71">
        <f t="shared" ref="P148:P153" si="13">N148/1000/10</f>
        <v>0.91750000000000009</v>
      </c>
    </row>
    <row r="149" spans="2:16">
      <c r="B149" s="95">
        <v>225</v>
      </c>
      <c r="C149" s="74" t="s">
        <v>50</v>
      </c>
      <c r="D149" s="70">
        <f t="shared" si="10"/>
        <v>0.94537815126050417</v>
      </c>
      <c r="E149" s="97">
        <v>52.71</v>
      </c>
      <c r="F149" s="98">
        <v>0.64810000000000001</v>
      </c>
      <c r="G149" s="94">
        <f t="shared" ref="G149:G212" si="14">E149+F149</f>
        <v>53.3581</v>
      </c>
      <c r="H149" s="72">
        <v>13.1</v>
      </c>
      <c r="I149" s="74" t="s">
        <v>51</v>
      </c>
      <c r="J149" s="71">
        <f t="shared" si="11"/>
        <v>13.1</v>
      </c>
      <c r="K149" s="72">
        <v>7340</v>
      </c>
      <c r="L149" s="74" t="s">
        <v>49</v>
      </c>
      <c r="M149" s="70">
        <f t="shared" si="12"/>
        <v>0.73399999999999999</v>
      </c>
      <c r="N149" s="72">
        <v>9381</v>
      </c>
      <c r="O149" s="74" t="s">
        <v>49</v>
      </c>
      <c r="P149" s="71">
        <f t="shared" si="13"/>
        <v>0.93810000000000004</v>
      </c>
    </row>
    <row r="150" spans="2:16">
      <c r="B150" s="95">
        <v>250</v>
      </c>
      <c r="C150" s="74" t="s">
        <v>50</v>
      </c>
      <c r="D150" s="70">
        <f t="shared" si="10"/>
        <v>1.0504201680672269</v>
      </c>
      <c r="E150" s="97">
        <v>55.2</v>
      </c>
      <c r="F150" s="98">
        <v>0.59640000000000004</v>
      </c>
      <c r="G150" s="94">
        <f t="shared" si="14"/>
        <v>55.796400000000006</v>
      </c>
      <c r="H150" s="72">
        <v>13.86</v>
      </c>
      <c r="I150" s="74" t="s">
        <v>51</v>
      </c>
      <c r="J150" s="71">
        <f t="shared" si="11"/>
        <v>13.86</v>
      </c>
      <c r="K150" s="72">
        <v>7476</v>
      </c>
      <c r="L150" s="74" t="s">
        <v>49</v>
      </c>
      <c r="M150" s="70">
        <f t="shared" si="12"/>
        <v>0.74760000000000004</v>
      </c>
      <c r="N150" s="72">
        <v>9560</v>
      </c>
      <c r="O150" s="74" t="s">
        <v>49</v>
      </c>
      <c r="P150" s="71">
        <f t="shared" si="13"/>
        <v>0.95600000000000007</v>
      </c>
    </row>
    <row r="151" spans="2:16">
      <c r="B151" s="95">
        <v>275</v>
      </c>
      <c r="C151" s="74" t="s">
        <v>50</v>
      </c>
      <c r="D151" s="70">
        <f t="shared" ref="D151:D164" si="15">B151/$C$5</f>
        <v>1.1554621848739495</v>
      </c>
      <c r="E151" s="97">
        <v>57.39</v>
      </c>
      <c r="F151" s="98">
        <v>0.55300000000000005</v>
      </c>
      <c r="G151" s="94">
        <f t="shared" si="14"/>
        <v>57.942999999999998</v>
      </c>
      <c r="H151" s="72">
        <v>14.59</v>
      </c>
      <c r="I151" s="74" t="s">
        <v>51</v>
      </c>
      <c r="J151" s="71">
        <f t="shared" si="11"/>
        <v>14.59</v>
      </c>
      <c r="K151" s="72">
        <v>7596</v>
      </c>
      <c r="L151" s="74" t="s">
        <v>49</v>
      </c>
      <c r="M151" s="70">
        <f t="shared" si="12"/>
        <v>0.75960000000000005</v>
      </c>
      <c r="N151" s="72">
        <v>9717</v>
      </c>
      <c r="O151" s="74" t="s">
        <v>49</v>
      </c>
      <c r="P151" s="71">
        <f t="shared" si="13"/>
        <v>0.97170000000000001</v>
      </c>
    </row>
    <row r="152" spans="2:16">
      <c r="B152" s="95">
        <v>300</v>
      </c>
      <c r="C152" s="74" t="s">
        <v>50</v>
      </c>
      <c r="D152" s="70">
        <f t="shared" si="15"/>
        <v>1.2605042016806722</v>
      </c>
      <c r="E152" s="97">
        <v>59.32</v>
      </c>
      <c r="F152" s="98">
        <v>0.51600000000000001</v>
      </c>
      <c r="G152" s="94">
        <f t="shared" si="14"/>
        <v>59.835999999999999</v>
      </c>
      <c r="H152" s="72">
        <v>15.3</v>
      </c>
      <c r="I152" s="74" t="s">
        <v>51</v>
      </c>
      <c r="J152" s="71">
        <f t="shared" si="11"/>
        <v>15.3</v>
      </c>
      <c r="K152" s="72">
        <v>7705</v>
      </c>
      <c r="L152" s="74" t="s">
        <v>49</v>
      </c>
      <c r="M152" s="70">
        <f t="shared" si="12"/>
        <v>0.77049999999999996</v>
      </c>
      <c r="N152" s="72">
        <v>9857</v>
      </c>
      <c r="O152" s="74" t="s">
        <v>49</v>
      </c>
      <c r="P152" s="71">
        <f t="shared" si="13"/>
        <v>0.98569999999999991</v>
      </c>
    </row>
    <row r="153" spans="2:16">
      <c r="B153" s="95">
        <v>325</v>
      </c>
      <c r="C153" s="74" t="s">
        <v>50</v>
      </c>
      <c r="D153" s="70">
        <f t="shared" si="15"/>
        <v>1.365546218487395</v>
      </c>
      <c r="E153" s="97">
        <v>61.04</v>
      </c>
      <c r="F153" s="98">
        <v>0.48399999999999999</v>
      </c>
      <c r="G153" s="94">
        <f t="shared" si="14"/>
        <v>61.524000000000001</v>
      </c>
      <c r="H153" s="72">
        <v>15.98</v>
      </c>
      <c r="I153" s="74" t="s">
        <v>51</v>
      </c>
      <c r="J153" s="71">
        <f t="shared" si="11"/>
        <v>15.98</v>
      </c>
      <c r="K153" s="72">
        <v>7804</v>
      </c>
      <c r="L153" s="74" t="s">
        <v>49</v>
      </c>
      <c r="M153" s="70">
        <f t="shared" si="12"/>
        <v>0.78039999999999998</v>
      </c>
      <c r="N153" s="72">
        <v>9983</v>
      </c>
      <c r="O153" s="74" t="s">
        <v>49</v>
      </c>
      <c r="P153" s="71">
        <f t="shared" si="13"/>
        <v>0.99830000000000008</v>
      </c>
    </row>
    <row r="154" spans="2:16">
      <c r="B154" s="95">
        <v>350</v>
      </c>
      <c r="C154" s="74" t="s">
        <v>50</v>
      </c>
      <c r="D154" s="70">
        <f t="shared" si="15"/>
        <v>1.4705882352941178</v>
      </c>
      <c r="E154" s="97">
        <v>62.59</v>
      </c>
      <c r="F154" s="98">
        <v>0.45600000000000002</v>
      </c>
      <c r="G154" s="94">
        <f t="shared" si="14"/>
        <v>63.046000000000006</v>
      </c>
      <c r="H154" s="72">
        <v>16.649999999999999</v>
      </c>
      <c r="I154" s="74" t="s">
        <v>51</v>
      </c>
      <c r="J154" s="71">
        <f t="shared" si="11"/>
        <v>16.649999999999999</v>
      </c>
      <c r="K154" s="72">
        <v>7896</v>
      </c>
      <c r="L154" s="74" t="s">
        <v>49</v>
      </c>
      <c r="M154" s="70">
        <f t="shared" si="12"/>
        <v>0.78959999999999997</v>
      </c>
      <c r="N154" s="72">
        <v>1.01</v>
      </c>
      <c r="O154" s="73" t="s">
        <v>51</v>
      </c>
      <c r="P154" s="71">
        <f t="shared" ref="P154:P210" si="16">N154</f>
        <v>1.01</v>
      </c>
    </row>
    <row r="155" spans="2:16">
      <c r="B155" s="95">
        <v>375</v>
      </c>
      <c r="C155" s="74" t="s">
        <v>50</v>
      </c>
      <c r="D155" s="70">
        <f t="shared" si="15"/>
        <v>1.5756302521008403</v>
      </c>
      <c r="E155" s="97">
        <v>63.99</v>
      </c>
      <c r="F155" s="98">
        <v>0.43140000000000001</v>
      </c>
      <c r="G155" s="94">
        <f t="shared" si="14"/>
        <v>64.421400000000006</v>
      </c>
      <c r="H155" s="72">
        <v>17.3</v>
      </c>
      <c r="I155" s="74" t="s">
        <v>51</v>
      </c>
      <c r="J155" s="71">
        <f t="shared" si="11"/>
        <v>17.3</v>
      </c>
      <c r="K155" s="72">
        <v>7981</v>
      </c>
      <c r="L155" s="74" t="s">
        <v>49</v>
      </c>
      <c r="M155" s="70">
        <f t="shared" si="12"/>
        <v>0.79810000000000003</v>
      </c>
      <c r="N155" s="72">
        <v>1.02</v>
      </c>
      <c r="O155" s="74" t="s">
        <v>51</v>
      </c>
      <c r="P155" s="71">
        <f t="shared" si="16"/>
        <v>1.02</v>
      </c>
    </row>
    <row r="156" spans="2:16">
      <c r="B156" s="95">
        <v>400</v>
      </c>
      <c r="C156" s="74" t="s">
        <v>50</v>
      </c>
      <c r="D156" s="70">
        <f t="shared" si="15"/>
        <v>1.680672268907563</v>
      </c>
      <c r="E156" s="97">
        <v>65.27</v>
      </c>
      <c r="F156" s="98">
        <v>0.40949999999999998</v>
      </c>
      <c r="G156" s="94">
        <f t="shared" si="14"/>
        <v>65.67949999999999</v>
      </c>
      <c r="H156" s="72">
        <v>17.940000000000001</v>
      </c>
      <c r="I156" s="74" t="s">
        <v>51</v>
      </c>
      <c r="J156" s="71">
        <f t="shared" si="11"/>
        <v>17.940000000000001</v>
      </c>
      <c r="K156" s="72">
        <v>8061</v>
      </c>
      <c r="L156" s="74" t="s">
        <v>49</v>
      </c>
      <c r="M156" s="70">
        <f t="shared" si="12"/>
        <v>0.80610000000000004</v>
      </c>
      <c r="N156" s="72">
        <v>1.03</v>
      </c>
      <c r="O156" s="74" t="s">
        <v>51</v>
      </c>
      <c r="P156" s="71">
        <f t="shared" si="16"/>
        <v>1.03</v>
      </c>
    </row>
    <row r="157" spans="2:16">
      <c r="B157" s="95">
        <v>450</v>
      </c>
      <c r="C157" s="74" t="s">
        <v>50</v>
      </c>
      <c r="D157" s="70">
        <f t="shared" si="15"/>
        <v>1.8907563025210083</v>
      </c>
      <c r="E157" s="97">
        <v>67.5</v>
      </c>
      <c r="F157" s="98">
        <v>0.37219999999999998</v>
      </c>
      <c r="G157" s="94">
        <f t="shared" si="14"/>
        <v>67.872200000000007</v>
      </c>
      <c r="H157" s="72">
        <v>19.190000000000001</v>
      </c>
      <c r="I157" s="74" t="s">
        <v>51</v>
      </c>
      <c r="J157" s="71">
        <f t="shared" si="11"/>
        <v>19.190000000000001</v>
      </c>
      <c r="K157" s="72">
        <v>8302</v>
      </c>
      <c r="L157" s="74" t="s">
        <v>49</v>
      </c>
      <c r="M157" s="70">
        <f t="shared" si="12"/>
        <v>0.83019999999999994</v>
      </c>
      <c r="N157" s="72">
        <v>1.05</v>
      </c>
      <c r="O157" s="74" t="s">
        <v>51</v>
      </c>
      <c r="P157" s="71">
        <f t="shared" si="16"/>
        <v>1.05</v>
      </c>
    </row>
    <row r="158" spans="2:16">
      <c r="B158" s="95">
        <v>500</v>
      </c>
      <c r="C158" s="74" t="s">
        <v>50</v>
      </c>
      <c r="D158" s="70">
        <f t="shared" si="15"/>
        <v>2.1008403361344539</v>
      </c>
      <c r="E158" s="97">
        <v>69.61</v>
      </c>
      <c r="F158" s="98">
        <v>0.34150000000000003</v>
      </c>
      <c r="G158" s="94">
        <f t="shared" si="14"/>
        <v>69.951499999999996</v>
      </c>
      <c r="H158" s="72">
        <v>20.39</v>
      </c>
      <c r="I158" s="74" t="s">
        <v>51</v>
      </c>
      <c r="J158" s="71">
        <f t="shared" si="11"/>
        <v>20.39</v>
      </c>
      <c r="K158" s="72">
        <v>8519</v>
      </c>
      <c r="L158" s="74" t="s">
        <v>49</v>
      </c>
      <c r="M158" s="70">
        <f t="shared" si="12"/>
        <v>0.85189999999999999</v>
      </c>
      <c r="N158" s="72">
        <v>1.06</v>
      </c>
      <c r="O158" s="74" t="s">
        <v>51</v>
      </c>
      <c r="P158" s="71">
        <f t="shared" si="16"/>
        <v>1.06</v>
      </c>
    </row>
    <row r="159" spans="2:16">
      <c r="B159" s="95">
        <v>550</v>
      </c>
      <c r="C159" s="74" t="s">
        <v>50</v>
      </c>
      <c r="D159" s="70">
        <f t="shared" si="15"/>
        <v>2.3109243697478989</v>
      </c>
      <c r="E159" s="97">
        <v>71.239999999999995</v>
      </c>
      <c r="F159" s="98">
        <v>0.31590000000000001</v>
      </c>
      <c r="G159" s="94">
        <f t="shared" si="14"/>
        <v>71.555899999999994</v>
      </c>
      <c r="H159" s="72">
        <v>21.57</v>
      </c>
      <c r="I159" s="74" t="s">
        <v>51</v>
      </c>
      <c r="J159" s="71">
        <f t="shared" si="11"/>
        <v>21.57</v>
      </c>
      <c r="K159" s="72">
        <v>8718</v>
      </c>
      <c r="L159" s="74" t="s">
        <v>49</v>
      </c>
      <c r="M159" s="70">
        <f t="shared" si="12"/>
        <v>0.87180000000000002</v>
      </c>
      <c r="N159" s="72">
        <v>1.08</v>
      </c>
      <c r="O159" s="74" t="s">
        <v>51</v>
      </c>
      <c r="P159" s="71">
        <f t="shared" si="16"/>
        <v>1.08</v>
      </c>
    </row>
    <row r="160" spans="2:16">
      <c r="B160" s="95">
        <v>600</v>
      </c>
      <c r="C160" s="74" t="s">
        <v>50</v>
      </c>
      <c r="D160" s="70">
        <f t="shared" si="15"/>
        <v>2.5210084033613445</v>
      </c>
      <c r="E160" s="97">
        <v>72.47</v>
      </c>
      <c r="F160" s="98">
        <v>0.29409999999999997</v>
      </c>
      <c r="G160" s="94">
        <f t="shared" si="14"/>
        <v>72.764099999999999</v>
      </c>
      <c r="H160" s="72">
        <v>22.72</v>
      </c>
      <c r="I160" s="74" t="s">
        <v>51</v>
      </c>
      <c r="J160" s="71">
        <f t="shared" si="11"/>
        <v>22.72</v>
      </c>
      <c r="K160" s="72">
        <v>8904</v>
      </c>
      <c r="L160" s="74" t="s">
        <v>49</v>
      </c>
      <c r="M160" s="70">
        <f t="shared" si="12"/>
        <v>0.89039999999999997</v>
      </c>
      <c r="N160" s="72">
        <v>1.0900000000000001</v>
      </c>
      <c r="O160" s="74" t="s">
        <v>51</v>
      </c>
      <c r="P160" s="71">
        <f t="shared" si="16"/>
        <v>1.0900000000000001</v>
      </c>
    </row>
    <row r="161" spans="2:16">
      <c r="B161" s="95">
        <v>650</v>
      </c>
      <c r="C161" s="74" t="s">
        <v>50</v>
      </c>
      <c r="D161" s="70">
        <f t="shared" si="15"/>
        <v>2.73109243697479</v>
      </c>
      <c r="E161" s="97">
        <v>73.7</v>
      </c>
      <c r="F161" s="98">
        <v>0.27529999999999999</v>
      </c>
      <c r="G161" s="94">
        <f t="shared" si="14"/>
        <v>73.975300000000004</v>
      </c>
      <c r="H161" s="72">
        <v>23.86</v>
      </c>
      <c r="I161" s="74" t="s">
        <v>51</v>
      </c>
      <c r="J161" s="71">
        <f t="shared" si="11"/>
        <v>23.86</v>
      </c>
      <c r="K161" s="72">
        <v>9079</v>
      </c>
      <c r="L161" s="74" t="s">
        <v>49</v>
      </c>
      <c r="M161" s="70">
        <f t="shared" si="12"/>
        <v>0.90790000000000004</v>
      </c>
      <c r="N161" s="72">
        <v>1.1000000000000001</v>
      </c>
      <c r="O161" s="74" t="s">
        <v>51</v>
      </c>
      <c r="P161" s="71">
        <f t="shared" si="16"/>
        <v>1.1000000000000001</v>
      </c>
    </row>
    <row r="162" spans="2:16">
      <c r="B162" s="95">
        <v>700</v>
      </c>
      <c r="C162" s="74" t="s">
        <v>50</v>
      </c>
      <c r="D162" s="70">
        <f t="shared" si="15"/>
        <v>2.9411764705882355</v>
      </c>
      <c r="E162" s="97">
        <v>74.77</v>
      </c>
      <c r="F162" s="98">
        <v>0.25900000000000001</v>
      </c>
      <c r="G162" s="94">
        <f t="shared" si="14"/>
        <v>75.028999999999996</v>
      </c>
      <c r="H162" s="72">
        <v>24.98</v>
      </c>
      <c r="I162" s="74" t="s">
        <v>51</v>
      </c>
      <c r="J162" s="71">
        <f t="shared" si="11"/>
        <v>24.98</v>
      </c>
      <c r="K162" s="72">
        <v>9244</v>
      </c>
      <c r="L162" s="74" t="s">
        <v>49</v>
      </c>
      <c r="M162" s="70">
        <f t="shared" si="12"/>
        <v>0.9244</v>
      </c>
      <c r="N162" s="72">
        <v>1.1100000000000001</v>
      </c>
      <c r="O162" s="74" t="s">
        <v>51</v>
      </c>
      <c r="P162" s="71">
        <f t="shared" si="16"/>
        <v>1.1100000000000001</v>
      </c>
    </row>
    <row r="163" spans="2:16">
      <c r="B163" s="95">
        <v>800</v>
      </c>
      <c r="C163" s="74" t="s">
        <v>50</v>
      </c>
      <c r="D163" s="70">
        <f t="shared" si="15"/>
        <v>3.3613445378151261</v>
      </c>
      <c r="E163" s="97">
        <v>76.53</v>
      </c>
      <c r="F163" s="98">
        <v>0.23180000000000001</v>
      </c>
      <c r="G163" s="94">
        <f t="shared" si="14"/>
        <v>76.761800000000008</v>
      </c>
      <c r="H163" s="72">
        <v>27.17</v>
      </c>
      <c r="I163" s="74" t="s">
        <v>51</v>
      </c>
      <c r="J163" s="71">
        <f t="shared" si="11"/>
        <v>27.17</v>
      </c>
      <c r="K163" s="72">
        <v>9800</v>
      </c>
      <c r="L163" s="74" t="s">
        <v>49</v>
      </c>
      <c r="M163" s="70">
        <f t="shared" si="12"/>
        <v>0.98000000000000009</v>
      </c>
      <c r="N163" s="72">
        <v>1.1399999999999999</v>
      </c>
      <c r="O163" s="74" t="s">
        <v>51</v>
      </c>
      <c r="P163" s="71">
        <f t="shared" si="16"/>
        <v>1.1399999999999999</v>
      </c>
    </row>
    <row r="164" spans="2:16">
      <c r="B164" s="95">
        <v>900</v>
      </c>
      <c r="C164" s="74" t="s">
        <v>50</v>
      </c>
      <c r="D164" s="70">
        <f t="shared" si="15"/>
        <v>3.7815126050420167</v>
      </c>
      <c r="E164" s="97">
        <v>77.88</v>
      </c>
      <c r="F164" s="98">
        <v>0.21010000000000001</v>
      </c>
      <c r="G164" s="94">
        <f t="shared" si="14"/>
        <v>78.090099999999993</v>
      </c>
      <c r="H164" s="72">
        <v>29.32</v>
      </c>
      <c r="I164" s="74" t="s">
        <v>51</v>
      </c>
      <c r="J164" s="71">
        <f t="shared" si="11"/>
        <v>29.32</v>
      </c>
      <c r="K164" s="72">
        <v>1.03</v>
      </c>
      <c r="L164" s="73" t="s">
        <v>51</v>
      </c>
      <c r="M164" s="71">
        <f t="shared" ref="M164:M224" si="17">K164</f>
        <v>1.03</v>
      </c>
      <c r="N164" s="72">
        <v>1.1499999999999999</v>
      </c>
      <c r="O164" s="74" t="s">
        <v>51</v>
      </c>
      <c r="P164" s="71">
        <f t="shared" si="16"/>
        <v>1.1499999999999999</v>
      </c>
    </row>
    <row r="165" spans="2:16">
      <c r="B165" s="95">
        <v>1</v>
      </c>
      <c r="C165" s="73" t="s">
        <v>52</v>
      </c>
      <c r="D165" s="70">
        <f t="shared" ref="D165:D228" si="18">B165*1000/$C$5</f>
        <v>4.2016806722689077</v>
      </c>
      <c r="E165" s="97">
        <v>78.92</v>
      </c>
      <c r="F165" s="98">
        <v>0.19239999999999999</v>
      </c>
      <c r="G165" s="94">
        <f t="shared" si="14"/>
        <v>79.112400000000008</v>
      </c>
      <c r="H165" s="72">
        <v>31.44</v>
      </c>
      <c r="I165" s="74" t="s">
        <v>51</v>
      </c>
      <c r="J165" s="71">
        <f t="shared" si="11"/>
        <v>31.44</v>
      </c>
      <c r="K165" s="72">
        <v>1.08</v>
      </c>
      <c r="L165" s="74" t="s">
        <v>51</v>
      </c>
      <c r="M165" s="71">
        <f t="shared" si="17"/>
        <v>1.08</v>
      </c>
      <c r="N165" s="72">
        <v>1.17</v>
      </c>
      <c r="O165" s="74" t="s">
        <v>51</v>
      </c>
      <c r="P165" s="71">
        <f t="shared" si="16"/>
        <v>1.17</v>
      </c>
    </row>
    <row r="166" spans="2:16">
      <c r="B166" s="95">
        <v>1.1000000000000001</v>
      </c>
      <c r="C166" s="74" t="s">
        <v>52</v>
      </c>
      <c r="D166" s="70">
        <f t="shared" si="18"/>
        <v>4.6218487394957979</v>
      </c>
      <c r="E166" s="97">
        <v>79.73</v>
      </c>
      <c r="F166" s="98">
        <v>0.17760000000000001</v>
      </c>
      <c r="G166" s="94">
        <f t="shared" si="14"/>
        <v>79.907600000000002</v>
      </c>
      <c r="H166" s="72">
        <v>33.53</v>
      </c>
      <c r="I166" s="74" t="s">
        <v>51</v>
      </c>
      <c r="J166" s="71">
        <f t="shared" si="11"/>
        <v>33.53</v>
      </c>
      <c r="K166" s="72">
        <v>1.1200000000000001</v>
      </c>
      <c r="L166" s="74" t="s">
        <v>51</v>
      </c>
      <c r="M166" s="71">
        <f t="shared" si="17"/>
        <v>1.1200000000000001</v>
      </c>
      <c r="N166" s="72">
        <v>1.19</v>
      </c>
      <c r="O166" s="74" t="s">
        <v>51</v>
      </c>
      <c r="P166" s="71">
        <f t="shared" si="16"/>
        <v>1.19</v>
      </c>
    </row>
    <row r="167" spans="2:16">
      <c r="B167" s="95">
        <v>1.2</v>
      </c>
      <c r="C167" s="74" t="s">
        <v>52</v>
      </c>
      <c r="D167" s="70">
        <f t="shared" si="18"/>
        <v>5.0420168067226889</v>
      </c>
      <c r="E167" s="97">
        <v>80.34</v>
      </c>
      <c r="F167" s="98">
        <v>0.1651</v>
      </c>
      <c r="G167" s="94">
        <f t="shared" si="14"/>
        <v>80.505099999999999</v>
      </c>
      <c r="H167" s="72">
        <v>35.61</v>
      </c>
      <c r="I167" s="74" t="s">
        <v>51</v>
      </c>
      <c r="J167" s="71">
        <f t="shared" si="11"/>
        <v>35.61</v>
      </c>
      <c r="K167" s="72">
        <v>1.1599999999999999</v>
      </c>
      <c r="L167" s="74" t="s">
        <v>51</v>
      </c>
      <c r="M167" s="71">
        <f t="shared" si="17"/>
        <v>1.1599999999999999</v>
      </c>
      <c r="N167" s="72">
        <v>1.2</v>
      </c>
      <c r="O167" s="74" t="s">
        <v>51</v>
      </c>
      <c r="P167" s="71">
        <f t="shared" si="16"/>
        <v>1.2</v>
      </c>
    </row>
    <row r="168" spans="2:16">
      <c r="B168" s="95">
        <v>1.3</v>
      </c>
      <c r="C168" s="74" t="s">
        <v>52</v>
      </c>
      <c r="D168" s="70">
        <f t="shared" si="18"/>
        <v>5.46218487394958</v>
      </c>
      <c r="E168" s="97">
        <v>80.790000000000006</v>
      </c>
      <c r="F168" s="98">
        <v>0.15429999999999999</v>
      </c>
      <c r="G168" s="94">
        <f t="shared" si="14"/>
        <v>80.944300000000013</v>
      </c>
      <c r="H168" s="72">
        <v>37.67</v>
      </c>
      <c r="I168" s="74" t="s">
        <v>51</v>
      </c>
      <c r="J168" s="71">
        <f t="shared" si="11"/>
        <v>37.67</v>
      </c>
      <c r="K168" s="72">
        <v>1.2</v>
      </c>
      <c r="L168" s="74" t="s">
        <v>51</v>
      </c>
      <c r="M168" s="71">
        <f t="shared" si="17"/>
        <v>1.2</v>
      </c>
      <c r="N168" s="72">
        <v>1.21</v>
      </c>
      <c r="O168" s="74" t="s">
        <v>51</v>
      </c>
      <c r="P168" s="71">
        <f t="shared" si="16"/>
        <v>1.21</v>
      </c>
    </row>
    <row r="169" spans="2:16">
      <c r="B169" s="95">
        <v>1.4</v>
      </c>
      <c r="C169" s="74" t="s">
        <v>52</v>
      </c>
      <c r="D169" s="70">
        <f t="shared" si="18"/>
        <v>5.882352941176471</v>
      </c>
      <c r="E169" s="97">
        <v>81.11</v>
      </c>
      <c r="F169" s="98">
        <v>0.1449</v>
      </c>
      <c r="G169" s="94">
        <f t="shared" si="14"/>
        <v>81.254900000000006</v>
      </c>
      <c r="H169" s="72">
        <v>39.729999999999997</v>
      </c>
      <c r="I169" s="74" t="s">
        <v>51</v>
      </c>
      <c r="J169" s="71">
        <f t="shared" si="11"/>
        <v>39.729999999999997</v>
      </c>
      <c r="K169" s="72">
        <v>1.24</v>
      </c>
      <c r="L169" s="74" t="s">
        <v>51</v>
      </c>
      <c r="M169" s="71">
        <f t="shared" si="17"/>
        <v>1.24</v>
      </c>
      <c r="N169" s="72">
        <v>1.23</v>
      </c>
      <c r="O169" s="74" t="s">
        <v>51</v>
      </c>
      <c r="P169" s="71">
        <f t="shared" si="16"/>
        <v>1.23</v>
      </c>
    </row>
    <row r="170" spans="2:16">
      <c r="B170" s="95">
        <v>1.5</v>
      </c>
      <c r="C170" s="74" t="s">
        <v>52</v>
      </c>
      <c r="D170" s="70">
        <f t="shared" si="18"/>
        <v>6.3025210084033612</v>
      </c>
      <c r="E170" s="97">
        <v>81.319999999999993</v>
      </c>
      <c r="F170" s="98">
        <v>0.13669999999999999</v>
      </c>
      <c r="G170" s="94">
        <f t="shared" si="14"/>
        <v>81.456699999999998</v>
      </c>
      <c r="H170" s="72">
        <v>41.78</v>
      </c>
      <c r="I170" s="74" t="s">
        <v>51</v>
      </c>
      <c r="J170" s="71">
        <f t="shared" si="11"/>
        <v>41.78</v>
      </c>
      <c r="K170" s="72">
        <v>1.27</v>
      </c>
      <c r="L170" s="74" t="s">
        <v>51</v>
      </c>
      <c r="M170" s="71">
        <f t="shared" si="17"/>
        <v>1.27</v>
      </c>
      <c r="N170" s="72">
        <v>1.24</v>
      </c>
      <c r="O170" s="74" t="s">
        <v>51</v>
      </c>
      <c r="P170" s="71">
        <f t="shared" si="16"/>
        <v>1.24</v>
      </c>
    </row>
    <row r="171" spans="2:16">
      <c r="B171" s="95">
        <v>1.6</v>
      </c>
      <c r="C171" s="74" t="s">
        <v>52</v>
      </c>
      <c r="D171" s="70">
        <f t="shared" si="18"/>
        <v>6.7226890756302522</v>
      </c>
      <c r="E171" s="97">
        <v>81.44</v>
      </c>
      <c r="F171" s="98">
        <v>0.12939999999999999</v>
      </c>
      <c r="G171" s="94">
        <f t="shared" si="14"/>
        <v>81.569400000000002</v>
      </c>
      <c r="H171" s="72">
        <v>43.82</v>
      </c>
      <c r="I171" s="74" t="s">
        <v>51</v>
      </c>
      <c r="J171" s="71">
        <f t="shared" si="11"/>
        <v>43.82</v>
      </c>
      <c r="K171" s="72">
        <v>1.31</v>
      </c>
      <c r="L171" s="74" t="s">
        <v>51</v>
      </c>
      <c r="M171" s="71">
        <f t="shared" si="17"/>
        <v>1.31</v>
      </c>
      <c r="N171" s="72">
        <v>1.25</v>
      </c>
      <c r="O171" s="74" t="s">
        <v>51</v>
      </c>
      <c r="P171" s="71">
        <f t="shared" si="16"/>
        <v>1.25</v>
      </c>
    </row>
    <row r="172" spans="2:16">
      <c r="B172" s="95">
        <v>1.7</v>
      </c>
      <c r="C172" s="74" t="s">
        <v>52</v>
      </c>
      <c r="D172" s="70">
        <f t="shared" si="18"/>
        <v>7.1428571428571432</v>
      </c>
      <c r="E172" s="97">
        <v>81.489999999999995</v>
      </c>
      <c r="F172" s="98">
        <v>0.1229</v>
      </c>
      <c r="G172" s="94">
        <f t="shared" si="14"/>
        <v>81.612899999999996</v>
      </c>
      <c r="H172" s="72">
        <v>45.86</v>
      </c>
      <c r="I172" s="74" t="s">
        <v>51</v>
      </c>
      <c r="J172" s="71">
        <f t="shared" si="11"/>
        <v>45.86</v>
      </c>
      <c r="K172" s="72">
        <v>1.34</v>
      </c>
      <c r="L172" s="74" t="s">
        <v>51</v>
      </c>
      <c r="M172" s="71">
        <f t="shared" si="17"/>
        <v>1.34</v>
      </c>
      <c r="N172" s="72">
        <v>1.26</v>
      </c>
      <c r="O172" s="74" t="s">
        <v>51</v>
      </c>
      <c r="P172" s="71">
        <f t="shared" si="16"/>
        <v>1.26</v>
      </c>
    </row>
    <row r="173" spans="2:16">
      <c r="B173" s="95">
        <v>1.8</v>
      </c>
      <c r="C173" s="74" t="s">
        <v>52</v>
      </c>
      <c r="D173" s="70">
        <f t="shared" si="18"/>
        <v>7.5630252100840334</v>
      </c>
      <c r="E173" s="97">
        <v>81.459999999999994</v>
      </c>
      <c r="F173" s="98">
        <v>0.1171</v>
      </c>
      <c r="G173" s="94">
        <f t="shared" si="14"/>
        <v>81.577099999999987</v>
      </c>
      <c r="H173" s="72">
        <v>47.9</v>
      </c>
      <c r="I173" s="74" t="s">
        <v>51</v>
      </c>
      <c r="J173" s="71">
        <f t="shared" si="11"/>
        <v>47.9</v>
      </c>
      <c r="K173" s="72">
        <v>1.37</v>
      </c>
      <c r="L173" s="74" t="s">
        <v>51</v>
      </c>
      <c r="M173" s="71">
        <f t="shared" si="17"/>
        <v>1.37</v>
      </c>
      <c r="N173" s="72">
        <v>1.28</v>
      </c>
      <c r="O173" s="74" t="s">
        <v>51</v>
      </c>
      <c r="P173" s="71">
        <f t="shared" si="16"/>
        <v>1.28</v>
      </c>
    </row>
    <row r="174" spans="2:16">
      <c r="B174" s="95">
        <v>2</v>
      </c>
      <c r="C174" s="74" t="s">
        <v>52</v>
      </c>
      <c r="D174" s="70">
        <f t="shared" si="18"/>
        <v>8.4033613445378155</v>
      </c>
      <c r="E174" s="97">
        <v>81.23</v>
      </c>
      <c r="F174" s="98">
        <v>0.107</v>
      </c>
      <c r="G174" s="94">
        <f t="shared" si="14"/>
        <v>81.337000000000003</v>
      </c>
      <c r="H174" s="72">
        <v>51.99</v>
      </c>
      <c r="I174" s="74" t="s">
        <v>51</v>
      </c>
      <c r="J174" s="71">
        <f t="shared" si="11"/>
        <v>51.99</v>
      </c>
      <c r="K174" s="72">
        <v>1.49</v>
      </c>
      <c r="L174" s="74" t="s">
        <v>51</v>
      </c>
      <c r="M174" s="71">
        <f t="shared" si="17"/>
        <v>1.49</v>
      </c>
      <c r="N174" s="72">
        <v>1.3</v>
      </c>
      <c r="O174" s="74" t="s">
        <v>51</v>
      </c>
      <c r="P174" s="71">
        <f t="shared" si="16"/>
        <v>1.3</v>
      </c>
    </row>
    <row r="175" spans="2:16">
      <c r="B175" s="95">
        <v>2.25</v>
      </c>
      <c r="C175" s="74" t="s">
        <v>52</v>
      </c>
      <c r="D175" s="70">
        <f t="shared" si="18"/>
        <v>9.4537815126050422</v>
      </c>
      <c r="E175" s="97">
        <v>80.69</v>
      </c>
      <c r="F175" s="98">
        <v>9.6740000000000007E-2</v>
      </c>
      <c r="G175" s="94">
        <f t="shared" si="14"/>
        <v>80.786739999999995</v>
      </c>
      <c r="H175" s="72">
        <v>57.13</v>
      </c>
      <c r="I175" s="74" t="s">
        <v>51</v>
      </c>
      <c r="J175" s="71">
        <f t="shared" si="11"/>
        <v>57.13</v>
      </c>
      <c r="K175" s="72">
        <v>1.67</v>
      </c>
      <c r="L175" s="74" t="s">
        <v>51</v>
      </c>
      <c r="M175" s="71">
        <f t="shared" si="17"/>
        <v>1.67</v>
      </c>
      <c r="N175" s="72">
        <v>1.32</v>
      </c>
      <c r="O175" s="74" t="s">
        <v>51</v>
      </c>
      <c r="P175" s="71">
        <f t="shared" si="16"/>
        <v>1.32</v>
      </c>
    </row>
    <row r="176" spans="2:16">
      <c r="B176" s="95">
        <v>2.5</v>
      </c>
      <c r="C176" s="74" t="s">
        <v>52</v>
      </c>
      <c r="D176" s="70">
        <f t="shared" si="18"/>
        <v>10.504201680672269</v>
      </c>
      <c r="E176" s="97">
        <v>79.94</v>
      </c>
      <c r="F176" s="98">
        <v>8.838E-2</v>
      </c>
      <c r="G176" s="94">
        <f t="shared" si="14"/>
        <v>80.028379999999999</v>
      </c>
      <c r="H176" s="72">
        <v>62.31</v>
      </c>
      <c r="I176" s="74" t="s">
        <v>51</v>
      </c>
      <c r="J176" s="71">
        <f t="shared" ref="J176:J202" si="19">H176</f>
        <v>62.31</v>
      </c>
      <c r="K176" s="72">
        <v>1.82</v>
      </c>
      <c r="L176" s="74" t="s">
        <v>51</v>
      </c>
      <c r="M176" s="71">
        <f t="shared" si="17"/>
        <v>1.82</v>
      </c>
      <c r="N176" s="72">
        <v>1.35</v>
      </c>
      <c r="O176" s="74" t="s">
        <v>51</v>
      </c>
      <c r="P176" s="71">
        <f t="shared" si="16"/>
        <v>1.35</v>
      </c>
    </row>
    <row r="177" spans="1:16">
      <c r="A177" s="4"/>
      <c r="B177" s="95">
        <v>2.75</v>
      </c>
      <c r="C177" s="74" t="s">
        <v>52</v>
      </c>
      <c r="D177" s="70">
        <f t="shared" si="18"/>
        <v>11.554621848739496</v>
      </c>
      <c r="E177" s="97">
        <v>79.03</v>
      </c>
      <c r="F177" s="98">
        <v>8.1420000000000006E-2</v>
      </c>
      <c r="G177" s="94">
        <f t="shared" si="14"/>
        <v>79.111419999999995</v>
      </c>
      <c r="H177" s="72">
        <v>67.55</v>
      </c>
      <c r="I177" s="74" t="s">
        <v>51</v>
      </c>
      <c r="J177" s="71">
        <f t="shared" si="19"/>
        <v>67.55</v>
      </c>
      <c r="K177" s="72">
        <v>1.97</v>
      </c>
      <c r="L177" s="74" t="s">
        <v>51</v>
      </c>
      <c r="M177" s="71">
        <f t="shared" si="17"/>
        <v>1.97</v>
      </c>
      <c r="N177" s="72">
        <v>1.37</v>
      </c>
      <c r="O177" s="74" t="s">
        <v>51</v>
      </c>
      <c r="P177" s="71">
        <f t="shared" si="16"/>
        <v>1.37</v>
      </c>
    </row>
    <row r="178" spans="1:16">
      <c r="B178" s="72">
        <v>3</v>
      </c>
      <c r="C178" s="74" t="s">
        <v>52</v>
      </c>
      <c r="D178" s="70">
        <f t="shared" si="18"/>
        <v>12.605042016806722</v>
      </c>
      <c r="E178" s="97">
        <v>78</v>
      </c>
      <c r="F178" s="98">
        <v>7.5539999999999996E-2</v>
      </c>
      <c r="G178" s="94">
        <f t="shared" si="14"/>
        <v>78.075540000000004</v>
      </c>
      <c r="H178" s="72">
        <v>72.849999999999994</v>
      </c>
      <c r="I178" s="74" t="s">
        <v>51</v>
      </c>
      <c r="J178" s="71">
        <f t="shared" si="19"/>
        <v>72.849999999999994</v>
      </c>
      <c r="K178" s="72">
        <v>2.11</v>
      </c>
      <c r="L178" s="74" t="s">
        <v>51</v>
      </c>
      <c r="M178" s="71">
        <f t="shared" si="17"/>
        <v>2.11</v>
      </c>
      <c r="N178" s="72">
        <v>1.4</v>
      </c>
      <c r="O178" s="74" t="s">
        <v>51</v>
      </c>
      <c r="P178" s="71">
        <f t="shared" si="16"/>
        <v>1.4</v>
      </c>
    </row>
    <row r="179" spans="1:16">
      <c r="B179" s="95">
        <v>3.25</v>
      </c>
      <c r="C179" s="96" t="s">
        <v>52</v>
      </c>
      <c r="D179" s="70">
        <f t="shared" si="18"/>
        <v>13.655462184873949</v>
      </c>
      <c r="E179" s="97">
        <v>76.89</v>
      </c>
      <c r="F179" s="98">
        <v>7.0489999999999997E-2</v>
      </c>
      <c r="G179" s="94">
        <f t="shared" si="14"/>
        <v>76.960490000000007</v>
      </c>
      <c r="H179" s="72">
        <v>78.23</v>
      </c>
      <c r="I179" s="74" t="s">
        <v>51</v>
      </c>
      <c r="J179" s="71">
        <f t="shared" si="19"/>
        <v>78.23</v>
      </c>
      <c r="K179" s="72">
        <v>2.25</v>
      </c>
      <c r="L179" s="74" t="s">
        <v>51</v>
      </c>
      <c r="M179" s="71">
        <f t="shared" si="17"/>
        <v>2.25</v>
      </c>
      <c r="N179" s="72">
        <v>1.42</v>
      </c>
      <c r="O179" s="74" t="s">
        <v>51</v>
      </c>
      <c r="P179" s="71">
        <f t="shared" si="16"/>
        <v>1.42</v>
      </c>
    </row>
    <row r="180" spans="1:16">
      <c r="B180" s="95">
        <v>3.5</v>
      </c>
      <c r="C180" s="96" t="s">
        <v>52</v>
      </c>
      <c r="D180" s="70">
        <f t="shared" si="18"/>
        <v>14.705882352941176</v>
      </c>
      <c r="E180" s="97">
        <v>75.73</v>
      </c>
      <c r="F180" s="98">
        <v>6.6110000000000002E-2</v>
      </c>
      <c r="G180" s="94">
        <f t="shared" si="14"/>
        <v>75.796109999999999</v>
      </c>
      <c r="H180" s="72">
        <v>83.68</v>
      </c>
      <c r="I180" s="74" t="s">
        <v>51</v>
      </c>
      <c r="J180" s="71">
        <f t="shared" si="19"/>
        <v>83.68</v>
      </c>
      <c r="K180" s="72">
        <v>2.38</v>
      </c>
      <c r="L180" s="74" t="s">
        <v>51</v>
      </c>
      <c r="M180" s="71">
        <f t="shared" si="17"/>
        <v>2.38</v>
      </c>
      <c r="N180" s="72">
        <v>1.45</v>
      </c>
      <c r="O180" s="74" t="s">
        <v>51</v>
      </c>
      <c r="P180" s="71">
        <f t="shared" si="16"/>
        <v>1.45</v>
      </c>
    </row>
    <row r="181" spans="1:16">
      <c r="B181" s="95">
        <v>3.75</v>
      </c>
      <c r="C181" s="96" t="s">
        <v>52</v>
      </c>
      <c r="D181" s="70">
        <f t="shared" si="18"/>
        <v>15.756302521008404</v>
      </c>
      <c r="E181" s="97">
        <v>74.53</v>
      </c>
      <c r="F181" s="98">
        <v>6.2280000000000002E-2</v>
      </c>
      <c r="G181" s="94">
        <f t="shared" si="14"/>
        <v>74.592280000000002</v>
      </c>
      <c r="H181" s="72">
        <v>89.22</v>
      </c>
      <c r="I181" s="74" t="s">
        <v>51</v>
      </c>
      <c r="J181" s="71">
        <f t="shared" si="19"/>
        <v>89.22</v>
      </c>
      <c r="K181" s="72">
        <v>2.5099999999999998</v>
      </c>
      <c r="L181" s="74" t="s">
        <v>51</v>
      </c>
      <c r="M181" s="71">
        <f t="shared" si="17"/>
        <v>2.5099999999999998</v>
      </c>
      <c r="N181" s="72">
        <v>1.47</v>
      </c>
      <c r="O181" s="74" t="s">
        <v>51</v>
      </c>
      <c r="P181" s="71">
        <f t="shared" si="16"/>
        <v>1.47</v>
      </c>
    </row>
    <row r="182" spans="1:16">
      <c r="B182" s="95">
        <v>4</v>
      </c>
      <c r="C182" s="96" t="s">
        <v>52</v>
      </c>
      <c r="D182" s="70">
        <f t="shared" si="18"/>
        <v>16.806722689075631</v>
      </c>
      <c r="E182" s="97">
        <v>73.33</v>
      </c>
      <c r="F182" s="98">
        <v>5.8880000000000002E-2</v>
      </c>
      <c r="G182" s="94">
        <f t="shared" si="14"/>
        <v>73.38888</v>
      </c>
      <c r="H182" s="72">
        <v>94.85</v>
      </c>
      <c r="I182" s="74" t="s">
        <v>51</v>
      </c>
      <c r="J182" s="71">
        <f t="shared" si="19"/>
        <v>94.85</v>
      </c>
      <c r="K182" s="72">
        <v>2.63</v>
      </c>
      <c r="L182" s="74" t="s">
        <v>51</v>
      </c>
      <c r="M182" s="71">
        <f t="shared" si="17"/>
        <v>2.63</v>
      </c>
      <c r="N182" s="72">
        <v>1.49</v>
      </c>
      <c r="O182" s="74" t="s">
        <v>51</v>
      </c>
      <c r="P182" s="71">
        <f t="shared" si="16"/>
        <v>1.49</v>
      </c>
    </row>
    <row r="183" spans="1:16">
      <c r="B183" s="95">
        <v>4.5</v>
      </c>
      <c r="C183" s="96" t="s">
        <v>52</v>
      </c>
      <c r="D183" s="70">
        <f t="shared" si="18"/>
        <v>18.907563025210084</v>
      </c>
      <c r="E183" s="97">
        <v>70.930000000000007</v>
      </c>
      <c r="F183" s="98">
        <v>5.3150000000000003E-2</v>
      </c>
      <c r="G183" s="94">
        <f t="shared" si="14"/>
        <v>70.983150000000009</v>
      </c>
      <c r="H183" s="72">
        <v>106.4</v>
      </c>
      <c r="I183" s="74" t="s">
        <v>51</v>
      </c>
      <c r="J183" s="71">
        <f t="shared" si="19"/>
        <v>106.4</v>
      </c>
      <c r="K183" s="72">
        <v>3.1</v>
      </c>
      <c r="L183" s="74" t="s">
        <v>51</v>
      </c>
      <c r="M183" s="71">
        <f t="shared" si="17"/>
        <v>3.1</v>
      </c>
      <c r="N183" s="72">
        <v>1.54</v>
      </c>
      <c r="O183" s="74" t="s">
        <v>51</v>
      </c>
      <c r="P183" s="71">
        <f t="shared" si="16"/>
        <v>1.54</v>
      </c>
    </row>
    <row r="184" spans="1:16">
      <c r="B184" s="95">
        <v>5</v>
      </c>
      <c r="C184" s="96" t="s">
        <v>52</v>
      </c>
      <c r="D184" s="70">
        <f t="shared" si="18"/>
        <v>21.008403361344538</v>
      </c>
      <c r="E184" s="97">
        <v>68.650000000000006</v>
      </c>
      <c r="F184" s="98">
        <v>4.8489999999999998E-2</v>
      </c>
      <c r="G184" s="94">
        <f t="shared" si="14"/>
        <v>68.698490000000007</v>
      </c>
      <c r="H184" s="72">
        <v>118.34</v>
      </c>
      <c r="I184" s="74" t="s">
        <v>51</v>
      </c>
      <c r="J184" s="71">
        <f t="shared" si="19"/>
        <v>118.34</v>
      </c>
      <c r="K184" s="72">
        <v>3.54</v>
      </c>
      <c r="L184" s="74" t="s">
        <v>51</v>
      </c>
      <c r="M184" s="71">
        <f t="shared" si="17"/>
        <v>3.54</v>
      </c>
      <c r="N184" s="72">
        <v>1.59</v>
      </c>
      <c r="O184" s="74" t="s">
        <v>51</v>
      </c>
      <c r="P184" s="71">
        <f t="shared" si="16"/>
        <v>1.59</v>
      </c>
    </row>
    <row r="185" spans="1:16">
      <c r="B185" s="95">
        <v>5.5</v>
      </c>
      <c r="C185" s="96" t="s">
        <v>52</v>
      </c>
      <c r="D185" s="70">
        <f t="shared" si="18"/>
        <v>23.109243697478991</v>
      </c>
      <c r="E185" s="97">
        <v>66.55</v>
      </c>
      <c r="F185" s="98">
        <v>4.462E-2</v>
      </c>
      <c r="G185" s="94">
        <f t="shared" si="14"/>
        <v>66.594619999999992</v>
      </c>
      <c r="H185" s="72">
        <v>130.66</v>
      </c>
      <c r="I185" s="74" t="s">
        <v>51</v>
      </c>
      <c r="J185" s="71">
        <f t="shared" si="19"/>
        <v>130.66</v>
      </c>
      <c r="K185" s="72">
        <v>3.95</v>
      </c>
      <c r="L185" s="74" t="s">
        <v>51</v>
      </c>
      <c r="M185" s="71">
        <f t="shared" si="17"/>
        <v>3.95</v>
      </c>
      <c r="N185" s="72">
        <v>1.64</v>
      </c>
      <c r="O185" s="74" t="s">
        <v>51</v>
      </c>
      <c r="P185" s="71">
        <f t="shared" si="16"/>
        <v>1.64</v>
      </c>
    </row>
    <row r="186" spans="1:16">
      <c r="B186" s="95">
        <v>6</v>
      </c>
      <c r="C186" s="96" t="s">
        <v>52</v>
      </c>
      <c r="D186" s="70">
        <f t="shared" si="18"/>
        <v>25.210084033613445</v>
      </c>
      <c r="E186" s="97">
        <v>64.680000000000007</v>
      </c>
      <c r="F186" s="98">
        <v>4.1349999999999998E-2</v>
      </c>
      <c r="G186" s="94">
        <f t="shared" si="14"/>
        <v>64.721350000000001</v>
      </c>
      <c r="H186" s="72">
        <v>143.35</v>
      </c>
      <c r="I186" s="74" t="s">
        <v>51</v>
      </c>
      <c r="J186" s="71">
        <f t="shared" si="19"/>
        <v>143.35</v>
      </c>
      <c r="K186" s="72">
        <v>4.34</v>
      </c>
      <c r="L186" s="74" t="s">
        <v>51</v>
      </c>
      <c r="M186" s="71">
        <f t="shared" si="17"/>
        <v>4.34</v>
      </c>
      <c r="N186" s="72">
        <v>1.69</v>
      </c>
      <c r="O186" s="74" t="s">
        <v>51</v>
      </c>
      <c r="P186" s="71">
        <f t="shared" si="16"/>
        <v>1.69</v>
      </c>
    </row>
    <row r="187" spans="1:16">
      <c r="B187" s="95">
        <v>6.5</v>
      </c>
      <c r="C187" s="96" t="s">
        <v>52</v>
      </c>
      <c r="D187" s="70">
        <f t="shared" si="18"/>
        <v>27.310924369747898</v>
      </c>
      <c r="E187" s="97">
        <v>63.09</v>
      </c>
      <c r="F187" s="98">
        <v>3.8550000000000001E-2</v>
      </c>
      <c r="G187" s="94">
        <f t="shared" si="14"/>
        <v>63.128550000000004</v>
      </c>
      <c r="H187" s="72">
        <v>156.38999999999999</v>
      </c>
      <c r="I187" s="74" t="s">
        <v>51</v>
      </c>
      <c r="J187" s="71">
        <f t="shared" si="19"/>
        <v>156.38999999999999</v>
      </c>
      <c r="K187" s="72">
        <v>4.72</v>
      </c>
      <c r="L187" s="74" t="s">
        <v>51</v>
      </c>
      <c r="M187" s="71">
        <f t="shared" si="17"/>
        <v>4.72</v>
      </c>
      <c r="N187" s="72">
        <v>1.74</v>
      </c>
      <c r="O187" s="74" t="s">
        <v>51</v>
      </c>
      <c r="P187" s="71">
        <f t="shared" si="16"/>
        <v>1.74</v>
      </c>
    </row>
    <row r="188" spans="1:16">
      <c r="B188" s="95">
        <v>7</v>
      </c>
      <c r="C188" s="96" t="s">
        <v>52</v>
      </c>
      <c r="D188" s="70">
        <f t="shared" si="18"/>
        <v>29.411764705882351</v>
      </c>
      <c r="E188" s="97">
        <v>61.78</v>
      </c>
      <c r="F188" s="98">
        <v>3.6130000000000002E-2</v>
      </c>
      <c r="G188" s="94">
        <f t="shared" si="14"/>
        <v>61.816130000000001</v>
      </c>
      <c r="H188" s="72">
        <v>169.73</v>
      </c>
      <c r="I188" s="74" t="s">
        <v>51</v>
      </c>
      <c r="J188" s="71">
        <f t="shared" si="19"/>
        <v>169.73</v>
      </c>
      <c r="K188" s="72">
        <v>5.09</v>
      </c>
      <c r="L188" s="74" t="s">
        <v>51</v>
      </c>
      <c r="M188" s="71">
        <f t="shared" si="17"/>
        <v>5.09</v>
      </c>
      <c r="N188" s="72">
        <v>1.79</v>
      </c>
      <c r="O188" s="74" t="s">
        <v>51</v>
      </c>
      <c r="P188" s="71">
        <f t="shared" si="16"/>
        <v>1.79</v>
      </c>
    </row>
    <row r="189" spans="1:16">
      <c r="B189" s="95">
        <v>8</v>
      </c>
      <c r="C189" s="96" t="s">
        <v>52</v>
      </c>
      <c r="D189" s="70">
        <f t="shared" si="18"/>
        <v>33.613445378151262</v>
      </c>
      <c r="E189" s="97">
        <v>58.48</v>
      </c>
      <c r="F189" s="98">
        <v>3.2129999999999999E-2</v>
      </c>
      <c r="G189" s="94">
        <f t="shared" si="14"/>
        <v>58.512129999999999</v>
      </c>
      <c r="H189" s="72">
        <v>197.45</v>
      </c>
      <c r="I189" s="74" t="s">
        <v>51</v>
      </c>
      <c r="J189" s="71">
        <f t="shared" si="19"/>
        <v>197.45</v>
      </c>
      <c r="K189" s="72">
        <v>6.43</v>
      </c>
      <c r="L189" s="74" t="s">
        <v>51</v>
      </c>
      <c r="M189" s="71">
        <f t="shared" si="17"/>
        <v>6.43</v>
      </c>
      <c r="N189" s="72">
        <v>1.9</v>
      </c>
      <c r="O189" s="74" t="s">
        <v>51</v>
      </c>
      <c r="P189" s="71">
        <f t="shared" si="16"/>
        <v>1.9</v>
      </c>
    </row>
    <row r="190" spans="1:16">
      <c r="B190" s="95">
        <v>9</v>
      </c>
      <c r="C190" s="96" t="s">
        <v>52</v>
      </c>
      <c r="D190" s="70">
        <f t="shared" si="18"/>
        <v>37.815126050420169</v>
      </c>
      <c r="E190" s="97">
        <v>55.39</v>
      </c>
      <c r="F190" s="98">
        <v>2.896E-2</v>
      </c>
      <c r="G190" s="94">
        <f t="shared" si="14"/>
        <v>55.418959999999998</v>
      </c>
      <c r="H190" s="72">
        <v>226.73</v>
      </c>
      <c r="I190" s="74" t="s">
        <v>51</v>
      </c>
      <c r="J190" s="71">
        <f t="shared" si="19"/>
        <v>226.73</v>
      </c>
      <c r="K190" s="72">
        <v>7.65</v>
      </c>
      <c r="L190" s="74" t="s">
        <v>51</v>
      </c>
      <c r="M190" s="71">
        <f t="shared" si="17"/>
        <v>7.65</v>
      </c>
      <c r="N190" s="72">
        <v>2.0099999999999998</v>
      </c>
      <c r="O190" s="74" t="s">
        <v>51</v>
      </c>
      <c r="P190" s="71">
        <f t="shared" si="16"/>
        <v>2.0099999999999998</v>
      </c>
    </row>
    <row r="191" spans="1:16">
      <c r="B191" s="95">
        <v>10</v>
      </c>
      <c r="C191" s="96" t="s">
        <v>52</v>
      </c>
      <c r="D191" s="70">
        <f t="shared" si="18"/>
        <v>42.016806722689076</v>
      </c>
      <c r="E191" s="97">
        <v>52.65</v>
      </c>
      <c r="F191" s="98">
        <v>2.639E-2</v>
      </c>
      <c r="G191" s="94">
        <f t="shared" si="14"/>
        <v>52.676389999999998</v>
      </c>
      <c r="H191" s="72">
        <v>257.58999999999997</v>
      </c>
      <c r="I191" s="74" t="s">
        <v>51</v>
      </c>
      <c r="J191" s="71">
        <f t="shared" si="19"/>
        <v>257.58999999999997</v>
      </c>
      <c r="K191" s="72">
        <v>8.81</v>
      </c>
      <c r="L191" s="74" t="s">
        <v>51</v>
      </c>
      <c r="M191" s="71">
        <f t="shared" si="17"/>
        <v>8.81</v>
      </c>
      <c r="N191" s="72">
        <v>2.13</v>
      </c>
      <c r="O191" s="74" t="s">
        <v>51</v>
      </c>
      <c r="P191" s="71">
        <f t="shared" si="16"/>
        <v>2.13</v>
      </c>
    </row>
    <row r="192" spans="1:16">
      <c r="B192" s="95">
        <v>11</v>
      </c>
      <c r="C192" s="96" t="s">
        <v>52</v>
      </c>
      <c r="D192" s="70">
        <f t="shared" si="18"/>
        <v>46.218487394957982</v>
      </c>
      <c r="E192" s="97">
        <v>50.22</v>
      </c>
      <c r="F192" s="98">
        <v>2.426E-2</v>
      </c>
      <c r="G192" s="94">
        <f t="shared" si="14"/>
        <v>50.244259999999997</v>
      </c>
      <c r="H192" s="72">
        <v>290</v>
      </c>
      <c r="I192" s="74" t="s">
        <v>51</v>
      </c>
      <c r="J192" s="71">
        <f t="shared" si="19"/>
        <v>290</v>
      </c>
      <c r="K192" s="72">
        <v>9.94</v>
      </c>
      <c r="L192" s="74" t="s">
        <v>51</v>
      </c>
      <c r="M192" s="71">
        <f t="shared" si="17"/>
        <v>9.94</v>
      </c>
      <c r="N192" s="72">
        <v>2.25</v>
      </c>
      <c r="O192" s="74" t="s">
        <v>51</v>
      </c>
      <c r="P192" s="71">
        <f t="shared" si="16"/>
        <v>2.25</v>
      </c>
    </row>
    <row r="193" spans="2:16">
      <c r="B193" s="95">
        <v>12</v>
      </c>
      <c r="C193" s="96" t="s">
        <v>52</v>
      </c>
      <c r="D193" s="70">
        <f t="shared" si="18"/>
        <v>50.420168067226889</v>
      </c>
      <c r="E193" s="97">
        <v>48.04</v>
      </c>
      <c r="F193" s="98">
        <v>2.2460000000000001E-2</v>
      </c>
      <c r="G193" s="94">
        <f t="shared" si="14"/>
        <v>48.062460000000002</v>
      </c>
      <c r="H193" s="72">
        <v>323.92</v>
      </c>
      <c r="I193" s="74" t="s">
        <v>51</v>
      </c>
      <c r="J193" s="71">
        <f t="shared" si="19"/>
        <v>323.92</v>
      </c>
      <c r="K193" s="72">
        <v>11.04</v>
      </c>
      <c r="L193" s="74" t="s">
        <v>51</v>
      </c>
      <c r="M193" s="71">
        <f t="shared" si="17"/>
        <v>11.04</v>
      </c>
      <c r="N193" s="72">
        <v>2.38</v>
      </c>
      <c r="O193" s="74" t="s">
        <v>51</v>
      </c>
      <c r="P193" s="71">
        <f t="shared" si="16"/>
        <v>2.38</v>
      </c>
    </row>
    <row r="194" spans="2:16">
      <c r="B194" s="95">
        <v>13</v>
      </c>
      <c r="C194" s="96" t="s">
        <v>52</v>
      </c>
      <c r="D194" s="70">
        <f t="shared" si="18"/>
        <v>54.621848739495796</v>
      </c>
      <c r="E194" s="97">
        <v>46.08</v>
      </c>
      <c r="F194" s="98">
        <v>2.0930000000000001E-2</v>
      </c>
      <c r="G194" s="94">
        <f t="shared" si="14"/>
        <v>46.100929999999998</v>
      </c>
      <c r="H194" s="72">
        <v>359.34</v>
      </c>
      <c r="I194" s="74" t="s">
        <v>51</v>
      </c>
      <c r="J194" s="71">
        <f t="shared" si="19"/>
        <v>359.34</v>
      </c>
      <c r="K194" s="72">
        <v>12.13</v>
      </c>
      <c r="L194" s="74" t="s">
        <v>51</v>
      </c>
      <c r="M194" s="71">
        <f t="shared" si="17"/>
        <v>12.13</v>
      </c>
      <c r="N194" s="72">
        <v>2.5099999999999998</v>
      </c>
      <c r="O194" s="74" t="s">
        <v>51</v>
      </c>
      <c r="P194" s="71">
        <f t="shared" si="16"/>
        <v>2.5099999999999998</v>
      </c>
    </row>
    <row r="195" spans="2:16">
      <c r="B195" s="95">
        <v>14</v>
      </c>
      <c r="C195" s="96" t="s">
        <v>52</v>
      </c>
      <c r="D195" s="70">
        <f t="shared" si="18"/>
        <v>58.823529411764703</v>
      </c>
      <c r="E195" s="97">
        <v>44.3</v>
      </c>
      <c r="F195" s="98">
        <v>1.9599999999999999E-2</v>
      </c>
      <c r="G195" s="94">
        <f t="shared" si="14"/>
        <v>44.319599999999994</v>
      </c>
      <c r="H195" s="72">
        <v>396.22</v>
      </c>
      <c r="I195" s="74" t="s">
        <v>51</v>
      </c>
      <c r="J195" s="71">
        <f t="shared" si="19"/>
        <v>396.22</v>
      </c>
      <c r="K195" s="72">
        <v>13.21</v>
      </c>
      <c r="L195" s="74" t="s">
        <v>51</v>
      </c>
      <c r="M195" s="71">
        <f t="shared" si="17"/>
        <v>13.21</v>
      </c>
      <c r="N195" s="72">
        <v>2.65</v>
      </c>
      <c r="O195" s="74" t="s">
        <v>51</v>
      </c>
      <c r="P195" s="71">
        <f t="shared" si="16"/>
        <v>2.65</v>
      </c>
    </row>
    <row r="196" spans="2:16">
      <c r="B196" s="95">
        <v>15</v>
      </c>
      <c r="C196" s="96" t="s">
        <v>52</v>
      </c>
      <c r="D196" s="70">
        <f t="shared" si="18"/>
        <v>63.025210084033617</v>
      </c>
      <c r="E196" s="97">
        <v>42.69</v>
      </c>
      <c r="F196" s="98">
        <v>1.8429999999999998E-2</v>
      </c>
      <c r="G196" s="94">
        <f t="shared" si="14"/>
        <v>42.70843</v>
      </c>
      <c r="H196" s="72">
        <v>434.54</v>
      </c>
      <c r="I196" s="74" t="s">
        <v>51</v>
      </c>
      <c r="J196" s="71">
        <f t="shared" si="19"/>
        <v>434.54</v>
      </c>
      <c r="K196" s="72">
        <v>14.29</v>
      </c>
      <c r="L196" s="74" t="s">
        <v>51</v>
      </c>
      <c r="M196" s="71">
        <f t="shared" si="17"/>
        <v>14.29</v>
      </c>
      <c r="N196" s="72">
        <v>2.8</v>
      </c>
      <c r="O196" s="74" t="s">
        <v>51</v>
      </c>
      <c r="P196" s="71">
        <f t="shared" si="16"/>
        <v>2.8</v>
      </c>
    </row>
    <row r="197" spans="2:16">
      <c r="B197" s="95">
        <v>16</v>
      </c>
      <c r="C197" s="96" t="s">
        <v>52</v>
      </c>
      <c r="D197" s="70">
        <f t="shared" si="18"/>
        <v>67.226890756302524</v>
      </c>
      <c r="E197" s="97">
        <v>41.21</v>
      </c>
      <c r="F197" s="98">
        <v>1.7399999999999999E-2</v>
      </c>
      <c r="G197" s="94">
        <f t="shared" si="14"/>
        <v>41.227400000000003</v>
      </c>
      <c r="H197" s="72">
        <v>474.27</v>
      </c>
      <c r="I197" s="74" t="s">
        <v>51</v>
      </c>
      <c r="J197" s="71">
        <f t="shared" si="19"/>
        <v>474.27</v>
      </c>
      <c r="K197" s="72">
        <v>15.36</v>
      </c>
      <c r="L197" s="74" t="s">
        <v>51</v>
      </c>
      <c r="M197" s="71">
        <f t="shared" si="17"/>
        <v>15.36</v>
      </c>
      <c r="N197" s="72">
        <v>2.95</v>
      </c>
      <c r="O197" s="74" t="s">
        <v>51</v>
      </c>
      <c r="P197" s="71">
        <f t="shared" si="16"/>
        <v>2.95</v>
      </c>
    </row>
    <row r="198" spans="2:16">
      <c r="B198" s="95">
        <v>17</v>
      </c>
      <c r="C198" s="96" t="s">
        <v>52</v>
      </c>
      <c r="D198" s="70">
        <f t="shared" si="18"/>
        <v>71.428571428571431</v>
      </c>
      <c r="E198" s="97">
        <v>39.86</v>
      </c>
      <c r="F198" s="98">
        <v>1.6490000000000001E-2</v>
      </c>
      <c r="G198" s="94">
        <f t="shared" si="14"/>
        <v>39.876489999999997</v>
      </c>
      <c r="H198" s="72">
        <v>515.39</v>
      </c>
      <c r="I198" s="74" t="s">
        <v>51</v>
      </c>
      <c r="J198" s="71">
        <f t="shared" si="19"/>
        <v>515.39</v>
      </c>
      <c r="K198" s="72">
        <v>16.43</v>
      </c>
      <c r="L198" s="74" t="s">
        <v>51</v>
      </c>
      <c r="M198" s="71">
        <f t="shared" si="17"/>
        <v>16.43</v>
      </c>
      <c r="N198" s="72">
        <v>3.11</v>
      </c>
      <c r="O198" s="74" t="s">
        <v>51</v>
      </c>
      <c r="P198" s="71">
        <f t="shared" si="16"/>
        <v>3.11</v>
      </c>
    </row>
    <row r="199" spans="2:16">
      <c r="B199" s="95">
        <v>18</v>
      </c>
      <c r="C199" s="96" t="s">
        <v>52</v>
      </c>
      <c r="D199" s="70">
        <f t="shared" si="18"/>
        <v>75.630252100840337</v>
      </c>
      <c r="E199" s="97">
        <v>38.61</v>
      </c>
      <c r="F199" s="98">
        <v>1.567E-2</v>
      </c>
      <c r="G199" s="94">
        <f t="shared" si="14"/>
        <v>38.62567</v>
      </c>
      <c r="H199" s="72">
        <v>557.87</v>
      </c>
      <c r="I199" s="74" t="s">
        <v>51</v>
      </c>
      <c r="J199" s="71">
        <f t="shared" si="19"/>
        <v>557.87</v>
      </c>
      <c r="K199" s="72">
        <v>17.5</v>
      </c>
      <c r="L199" s="74" t="s">
        <v>51</v>
      </c>
      <c r="M199" s="71">
        <f t="shared" si="17"/>
        <v>17.5</v>
      </c>
      <c r="N199" s="72">
        <v>3.27</v>
      </c>
      <c r="O199" s="74" t="s">
        <v>51</v>
      </c>
      <c r="P199" s="71">
        <f t="shared" si="16"/>
        <v>3.27</v>
      </c>
    </row>
    <row r="200" spans="2:16">
      <c r="B200" s="95">
        <v>20</v>
      </c>
      <c r="C200" s="96" t="s">
        <v>52</v>
      </c>
      <c r="D200" s="70">
        <f t="shared" si="18"/>
        <v>84.033613445378151</v>
      </c>
      <c r="E200" s="97">
        <v>36.4</v>
      </c>
      <c r="F200" s="98">
        <v>1.427E-2</v>
      </c>
      <c r="G200" s="94">
        <f t="shared" si="14"/>
        <v>36.414270000000002</v>
      </c>
      <c r="H200" s="72">
        <v>646.78</v>
      </c>
      <c r="I200" s="74" t="s">
        <v>51</v>
      </c>
      <c r="J200" s="71">
        <f t="shared" si="19"/>
        <v>646.78</v>
      </c>
      <c r="K200" s="72">
        <v>21.56</v>
      </c>
      <c r="L200" s="74" t="s">
        <v>51</v>
      </c>
      <c r="M200" s="71">
        <f t="shared" si="17"/>
        <v>21.56</v>
      </c>
      <c r="N200" s="72">
        <v>3.61</v>
      </c>
      <c r="O200" s="74" t="s">
        <v>51</v>
      </c>
      <c r="P200" s="71">
        <f t="shared" si="16"/>
        <v>3.61</v>
      </c>
    </row>
    <row r="201" spans="2:16">
      <c r="B201" s="95">
        <v>22.5</v>
      </c>
      <c r="C201" s="96" t="s">
        <v>52</v>
      </c>
      <c r="D201" s="70">
        <f t="shared" si="18"/>
        <v>94.537815126050418</v>
      </c>
      <c r="E201" s="97">
        <v>34.049999999999997</v>
      </c>
      <c r="F201" s="98">
        <v>1.2840000000000001E-2</v>
      </c>
      <c r="G201" s="94">
        <f t="shared" si="14"/>
        <v>34.062839999999994</v>
      </c>
      <c r="H201" s="72">
        <v>765.15</v>
      </c>
      <c r="I201" s="74" t="s">
        <v>51</v>
      </c>
      <c r="J201" s="71">
        <f t="shared" si="19"/>
        <v>765.15</v>
      </c>
      <c r="K201" s="72">
        <v>27.31</v>
      </c>
      <c r="L201" s="74" t="s">
        <v>51</v>
      </c>
      <c r="M201" s="71">
        <f t="shared" si="17"/>
        <v>27.31</v>
      </c>
      <c r="N201" s="72">
        <v>4.0599999999999996</v>
      </c>
      <c r="O201" s="74" t="s">
        <v>51</v>
      </c>
      <c r="P201" s="71">
        <f t="shared" si="16"/>
        <v>4.0599999999999996</v>
      </c>
    </row>
    <row r="202" spans="2:16">
      <c r="B202" s="95">
        <v>25</v>
      </c>
      <c r="C202" s="96" t="s">
        <v>52</v>
      </c>
      <c r="D202" s="70">
        <f t="shared" si="18"/>
        <v>105.04201680672269</v>
      </c>
      <c r="E202" s="97">
        <v>32.06</v>
      </c>
      <c r="F202" s="98">
        <v>1.1690000000000001E-2</v>
      </c>
      <c r="G202" s="94">
        <f t="shared" si="14"/>
        <v>32.071690000000004</v>
      </c>
      <c r="H202" s="72">
        <v>891.27</v>
      </c>
      <c r="I202" s="74" t="s">
        <v>51</v>
      </c>
      <c r="J202" s="71">
        <f t="shared" si="19"/>
        <v>891.27</v>
      </c>
      <c r="K202" s="72">
        <v>32.630000000000003</v>
      </c>
      <c r="L202" s="74" t="s">
        <v>51</v>
      </c>
      <c r="M202" s="71">
        <f t="shared" si="17"/>
        <v>32.630000000000003</v>
      </c>
      <c r="N202" s="72">
        <v>4.53</v>
      </c>
      <c r="O202" s="74" t="s">
        <v>51</v>
      </c>
      <c r="P202" s="71">
        <f t="shared" si="16"/>
        <v>4.53</v>
      </c>
    </row>
    <row r="203" spans="2:16">
      <c r="B203" s="95">
        <v>27.5</v>
      </c>
      <c r="C203" s="96" t="s">
        <v>52</v>
      </c>
      <c r="D203" s="70">
        <f t="shared" si="18"/>
        <v>115.54621848739495</v>
      </c>
      <c r="E203" s="97">
        <v>30.36</v>
      </c>
      <c r="F203" s="98">
        <v>1.073E-2</v>
      </c>
      <c r="G203" s="94">
        <f t="shared" si="14"/>
        <v>30.370729999999998</v>
      </c>
      <c r="H203" s="72">
        <v>1.02</v>
      </c>
      <c r="I203" s="73" t="s">
        <v>5</v>
      </c>
      <c r="J203" s="75">
        <f t="shared" ref="J203:J228" si="20">H203*1000</f>
        <v>1020</v>
      </c>
      <c r="K203" s="72">
        <v>37.72</v>
      </c>
      <c r="L203" s="74" t="s">
        <v>51</v>
      </c>
      <c r="M203" s="71">
        <f t="shared" si="17"/>
        <v>37.72</v>
      </c>
      <c r="N203" s="72">
        <v>5.03</v>
      </c>
      <c r="O203" s="74" t="s">
        <v>51</v>
      </c>
      <c r="P203" s="71">
        <f t="shared" si="16"/>
        <v>5.03</v>
      </c>
    </row>
    <row r="204" spans="2:16">
      <c r="B204" s="95">
        <v>30</v>
      </c>
      <c r="C204" s="96" t="s">
        <v>52</v>
      </c>
      <c r="D204" s="70">
        <f t="shared" si="18"/>
        <v>126.05042016806723</v>
      </c>
      <c r="E204" s="97">
        <v>28.89</v>
      </c>
      <c r="F204" s="98">
        <v>9.9290000000000003E-3</v>
      </c>
      <c r="G204" s="94">
        <f t="shared" si="14"/>
        <v>28.899929</v>
      </c>
      <c r="H204" s="72">
        <v>1.17</v>
      </c>
      <c r="I204" s="74" t="s">
        <v>5</v>
      </c>
      <c r="J204" s="75">
        <f t="shared" si="20"/>
        <v>1170</v>
      </c>
      <c r="K204" s="72">
        <v>42.66</v>
      </c>
      <c r="L204" s="74" t="s">
        <v>51</v>
      </c>
      <c r="M204" s="71">
        <f t="shared" si="17"/>
        <v>42.66</v>
      </c>
      <c r="N204" s="72">
        <v>5.56</v>
      </c>
      <c r="O204" s="74" t="s">
        <v>51</v>
      </c>
      <c r="P204" s="71">
        <f t="shared" si="16"/>
        <v>5.56</v>
      </c>
    </row>
    <row r="205" spans="2:16">
      <c r="B205" s="95">
        <v>32.5</v>
      </c>
      <c r="C205" s="96" t="s">
        <v>52</v>
      </c>
      <c r="D205" s="70">
        <f t="shared" si="18"/>
        <v>136.55462184873949</v>
      </c>
      <c r="E205" s="97">
        <v>27.61</v>
      </c>
      <c r="F205" s="98">
        <v>9.2409999999999992E-3</v>
      </c>
      <c r="G205" s="94">
        <f t="shared" si="14"/>
        <v>27.619240999999999</v>
      </c>
      <c r="H205" s="72">
        <v>1.31</v>
      </c>
      <c r="I205" s="74" t="s">
        <v>5</v>
      </c>
      <c r="J205" s="75">
        <f t="shared" si="20"/>
        <v>1310</v>
      </c>
      <c r="K205" s="72">
        <v>47.5</v>
      </c>
      <c r="L205" s="74" t="s">
        <v>51</v>
      </c>
      <c r="M205" s="71">
        <f t="shared" si="17"/>
        <v>47.5</v>
      </c>
      <c r="N205" s="72">
        <v>6.11</v>
      </c>
      <c r="O205" s="74" t="s">
        <v>51</v>
      </c>
      <c r="P205" s="71">
        <f t="shared" si="16"/>
        <v>6.11</v>
      </c>
    </row>
    <row r="206" spans="2:16">
      <c r="B206" s="95">
        <v>35</v>
      </c>
      <c r="C206" s="96" t="s">
        <v>52</v>
      </c>
      <c r="D206" s="70">
        <f t="shared" si="18"/>
        <v>147.05882352941177</v>
      </c>
      <c r="E206" s="97">
        <v>26.47</v>
      </c>
      <c r="F206" s="98">
        <v>8.6470000000000002E-3</v>
      </c>
      <c r="G206" s="94">
        <f t="shared" si="14"/>
        <v>26.478646999999999</v>
      </c>
      <c r="H206" s="72">
        <v>1.47</v>
      </c>
      <c r="I206" s="74" t="s">
        <v>5</v>
      </c>
      <c r="J206" s="75">
        <f t="shared" si="20"/>
        <v>1470</v>
      </c>
      <c r="K206" s="72">
        <v>52.28</v>
      </c>
      <c r="L206" s="74" t="s">
        <v>51</v>
      </c>
      <c r="M206" s="71">
        <f t="shared" si="17"/>
        <v>52.28</v>
      </c>
      <c r="N206" s="72">
        <v>6.67</v>
      </c>
      <c r="O206" s="74" t="s">
        <v>51</v>
      </c>
      <c r="P206" s="71">
        <f t="shared" si="16"/>
        <v>6.67</v>
      </c>
    </row>
    <row r="207" spans="2:16">
      <c r="B207" s="95">
        <v>37.5</v>
      </c>
      <c r="C207" s="96" t="s">
        <v>52</v>
      </c>
      <c r="D207" s="70">
        <f t="shared" si="18"/>
        <v>157.56302521008402</v>
      </c>
      <c r="E207" s="97">
        <v>25.47</v>
      </c>
      <c r="F207" s="98">
        <v>8.1270000000000005E-3</v>
      </c>
      <c r="G207" s="94">
        <f t="shared" si="14"/>
        <v>25.478127000000001</v>
      </c>
      <c r="H207" s="72">
        <v>1.63</v>
      </c>
      <c r="I207" s="74" t="s">
        <v>5</v>
      </c>
      <c r="J207" s="75">
        <f t="shared" si="20"/>
        <v>1630</v>
      </c>
      <c r="K207" s="72">
        <v>57</v>
      </c>
      <c r="L207" s="74" t="s">
        <v>51</v>
      </c>
      <c r="M207" s="71">
        <f t="shared" si="17"/>
        <v>57</v>
      </c>
      <c r="N207" s="72">
        <v>7.26</v>
      </c>
      <c r="O207" s="74" t="s">
        <v>51</v>
      </c>
      <c r="P207" s="71">
        <f t="shared" si="16"/>
        <v>7.26</v>
      </c>
    </row>
    <row r="208" spans="2:16">
      <c r="B208" s="95">
        <v>40</v>
      </c>
      <c r="C208" s="96" t="s">
        <v>52</v>
      </c>
      <c r="D208" s="70">
        <f t="shared" si="18"/>
        <v>168.0672268907563</v>
      </c>
      <c r="E208" s="97">
        <v>24.57</v>
      </c>
      <c r="F208" s="98">
        <v>7.6689999999999996E-3</v>
      </c>
      <c r="G208" s="94">
        <f t="shared" si="14"/>
        <v>24.577669</v>
      </c>
      <c r="H208" s="72">
        <v>1.79</v>
      </c>
      <c r="I208" s="74" t="s">
        <v>5</v>
      </c>
      <c r="J208" s="75">
        <f t="shared" si="20"/>
        <v>1790</v>
      </c>
      <c r="K208" s="72">
        <v>61.7</v>
      </c>
      <c r="L208" s="74" t="s">
        <v>51</v>
      </c>
      <c r="M208" s="71">
        <f t="shared" si="17"/>
        <v>61.7</v>
      </c>
      <c r="N208" s="72">
        <v>7.86</v>
      </c>
      <c r="O208" s="74" t="s">
        <v>51</v>
      </c>
      <c r="P208" s="71">
        <f t="shared" si="16"/>
        <v>7.86</v>
      </c>
    </row>
    <row r="209" spans="2:16">
      <c r="B209" s="95">
        <v>45</v>
      </c>
      <c r="C209" s="96" t="s">
        <v>52</v>
      </c>
      <c r="D209" s="70">
        <f t="shared" si="18"/>
        <v>189.07563025210084</v>
      </c>
      <c r="E209" s="97">
        <v>23.02</v>
      </c>
      <c r="F209" s="98">
        <v>6.8970000000000004E-3</v>
      </c>
      <c r="G209" s="94">
        <f t="shared" si="14"/>
        <v>23.026896999999998</v>
      </c>
      <c r="H209" s="72">
        <v>2.14</v>
      </c>
      <c r="I209" s="74" t="s">
        <v>5</v>
      </c>
      <c r="J209" s="75">
        <f t="shared" si="20"/>
        <v>2140</v>
      </c>
      <c r="K209" s="72">
        <v>79.17</v>
      </c>
      <c r="L209" s="74" t="s">
        <v>51</v>
      </c>
      <c r="M209" s="71">
        <f t="shared" si="17"/>
        <v>79.17</v>
      </c>
      <c r="N209" s="72">
        <v>9.1199999999999992</v>
      </c>
      <c r="O209" s="74" t="s">
        <v>51</v>
      </c>
      <c r="P209" s="71">
        <f t="shared" si="16"/>
        <v>9.1199999999999992</v>
      </c>
    </row>
    <row r="210" spans="2:16">
      <c r="B210" s="95">
        <v>50</v>
      </c>
      <c r="C210" s="96" t="s">
        <v>52</v>
      </c>
      <c r="D210" s="70">
        <f t="shared" si="18"/>
        <v>210.08403361344537</v>
      </c>
      <c r="E210" s="97">
        <v>21.75</v>
      </c>
      <c r="F210" s="98">
        <v>6.2729999999999999E-3</v>
      </c>
      <c r="G210" s="94">
        <f t="shared" si="14"/>
        <v>21.756273</v>
      </c>
      <c r="H210" s="72">
        <v>2.52</v>
      </c>
      <c r="I210" s="74" t="s">
        <v>5</v>
      </c>
      <c r="J210" s="75">
        <f t="shared" si="20"/>
        <v>2520</v>
      </c>
      <c r="K210" s="72">
        <v>95.11</v>
      </c>
      <c r="L210" s="74" t="s">
        <v>51</v>
      </c>
      <c r="M210" s="71">
        <f t="shared" si="17"/>
        <v>95.11</v>
      </c>
      <c r="N210" s="72">
        <v>10.44</v>
      </c>
      <c r="O210" s="74" t="s">
        <v>51</v>
      </c>
      <c r="P210" s="71">
        <f t="shared" si="16"/>
        <v>10.44</v>
      </c>
    </row>
    <row r="211" spans="2:16">
      <c r="B211" s="95">
        <v>55</v>
      </c>
      <c r="C211" s="96" t="s">
        <v>52</v>
      </c>
      <c r="D211" s="70">
        <f t="shared" si="18"/>
        <v>231.0924369747899</v>
      </c>
      <c r="E211" s="97">
        <v>20.69</v>
      </c>
      <c r="F211" s="98">
        <v>5.7559999999999998E-3</v>
      </c>
      <c r="G211" s="94">
        <f t="shared" si="14"/>
        <v>20.695756000000003</v>
      </c>
      <c r="H211" s="72">
        <v>2.91</v>
      </c>
      <c r="I211" s="74" t="s">
        <v>5</v>
      </c>
      <c r="J211" s="75">
        <f t="shared" si="20"/>
        <v>2910</v>
      </c>
      <c r="K211" s="72">
        <v>110.18</v>
      </c>
      <c r="L211" s="74" t="s">
        <v>51</v>
      </c>
      <c r="M211" s="71">
        <f t="shared" si="17"/>
        <v>110.18</v>
      </c>
      <c r="N211" s="72">
        <v>11.81</v>
      </c>
      <c r="O211" s="74" t="s">
        <v>51</v>
      </c>
      <c r="P211" s="71">
        <f t="shared" ref="P211:P228" si="21">N211</f>
        <v>11.81</v>
      </c>
    </row>
    <row r="212" spans="2:16">
      <c r="B212" s="95">
        <v>60</v>
      </c>
      <c r="C212" s="96" t="s">
        <v>52</v>
      </c>
      <c r="D212" s="70">
        <f t="shared" si="18"/>
        <v>252.10084033613447</v>
      </c>
      <c r="E212" s="97">
        <v>19.78</v>
      </c>
      <c r="F212" s="98">
        <v>5.3210000000000002E-3</v>
      </c>
      <c r="G212" s="94">
        <f t="shared" si="14"/>
        <v>19.785321</v>
      </c>
      <c r="H212" s="72">
        <v>3.32</v>
      </c>
      <c r="I212" s="74" t="s">
        <v>5</v>
      </c>
      <c r="J212" s="75">
        <f t="shared" si="20"/>
        <v>3320</v>
      </c>
      <c r="K212" s="72">
        <v>124.67</v>
      </c>
      <c r="L212" s="74" t="s">
        <v>51</v>
      </c>
      <c r="M212" s="71">
        <f t="shared" si="17"/>
        <v>124.67</v>
      </c>
      <c r="N212" s="72">
        <v>13.23</v>
      </c>
      <c r="O212" s="74" t="s">
        <v>51</v>
      </c>
      <c r="P212" s="71">
        <f t="shared" si="21"/>
        <v>13.23</v>
      </c>
    </row>
    <row r="213" spans="2:16">
      <c r="B213" s="95">
        <v>65</v>
      </c>
      <c r="C213" s="96" t="s">
        <v>52</v>
      </c>
      <c r="D213" s="70">
        <f t="shared" si="18"/>
        <v>273.10924369747897</v>
      </c>
      <c r="E213" s="97">
        <v>19</v>
      </c>
      <c r="F213" s="98">
        <v>4.9490000000000003E-3</v>
      </c>
      <c r="G213" s="94">
        <f t="shared" ref="G213:G228" si="22">E213+F213</f>
        <v>19.004949</v>
      </c>
      <c r="H213" s="72">
        <v>3.75</v>
      </c>
      <c r="I213" s="74" t="s">
        <v>5</v>
      </c>
      <c r="J213" s="75">
        <f t="shared" si="20"/>
        <v>3750</v>
      </c>
      <c r="K213" s="72">
        <v>138.72999999999999</v>
      </c>
      <c r="L213" s="74" t="s">
        <v>51</v>
      </c>
      <c r="M213" s="71">
        <f t="shared" si="17"/>
        <v>138.72999999999999</v>
      </c>
      <c r="N213" s="72">
        <v>14.69</v>
      </c>
      <c r="O213" s="74" t="s">
        <v>51</v>
      </c>
      <c r="P213" s="71">
        <f t="shared" si="21"/>
        <v>14.69</v>
      </c>
    </row>
    <row r="214" spans="2:16">
      <c r="B214" s="95">
        <v>70</v>
      </c>
      <c r="C214" s="96" t="s">
        <v>52</v>
      </c>
      <c r="D214" s="70">
        <f t="shared" si="18"/>
        <v>294.11764705882354</v>
      </c>
      <c r="E214" s="97">
        <v>18.329999999999998</v>
      </c>
      <c r="F214" s="98">
        <v>4.6280000000000002E-3</v>
      </c>
      <c r="G214" s="94">
        <f t="shared" si="22"/>
        <v>18.334627999999999</v>
      </c>
      <c r="H214" s="72">
        <v>4.2</v>
      </c>
      <c r="I214" s="74" t="s">
        <v>5</v>
      </c>
      <c r="J214" s="75">
        <f t="shared" si="20"/>
        <v>4200</v>
      </c>
      <c r="K214" s="72">
        <v>152.44999999999999</v>
      </c>
      <c r="L214" s="74" t="s">
        <v>51</v>
      </c>
      <c r="M214" s="71">
        <f t="shared" si="17"/>
        <v>152.44999999999999</v>
      </c>
      <c r="N214" s="72">
        <v>16.190000000000001</v>
      </c>
      <c r="O214" s="74" t="s">
        <v>51</v>
      </c>
      <c r="P214" s="71">
        <f t="shared" si="21"/>
        <v>16.190000000000001</v>
      </c>
    </row>
    <row r="215" spans="2:16">
      <c r="B215" s="95">
        <v>80</v>
      </c>
      <c r="C215" s="96" t="s">
        <v>52</v>
      </c>
      <c r="D215" s="70">
        <f t="shared" si="18"/>
        <v>336.1344537815126</v>
      </c>
      <c r="E215" s="97">
        <v>17.21</v>
      </c>
      <c r="F215" s="98">
        <v>4.1009999999999996E-3</v>
      </c>
      <c r="G215" s="94">
        <f t="shared" si="22"/>
        <v>17.214100999999999</v>
      </c>
      <c r="H215" s="72">
        <v>5.14</v>
      </c>
      <c r="I215" s="74" t="s">
        <v>5</v>
      </c>
      <c r="J215" s="75">
        <f t="shared" si="20"/>
        <v>5140</v>
      </c>
      <c r="K215" s="72">
        <v>202.2</v>
      </c>
      <c r="L215" s="74" t="s">
        <v>51</v>
      </c>
      <c r="M215" s="71">
        <f t="shared" si="17"/>
        <v>202.2</v>
      </c>
      <c r="N215" s="72">
        <v>19.29</v>
      </c>
      <c r="O215" s="74" t="s">
        <v>51</v>
      </c>
      <c r="P215" s="71">
        <f t="shared" si="21"/>
        <v>19.29</v>
      </c>
    </row>
    <row r="216" spans="2:16">
      <c r="B216" s="95">
        <v>90</v>
      </c>
      <c r="C216" s="96" t="s">
        <v>52</v>
      </c>
      <c r="D216" s="70">
        <f t="shared" si="18"/>
        <v>378.15126050420167</v>
      </c>
      <c r="E216" s="97">
        <v>16.329999999999998</v>
      </c>
      <c r="F216" s="98">
        <v>3.686E-3</v>
      </c>
      <c r="G216" s="94">
        <f t="shared" si="22"/>
        <v>16.333685999999997</v>
      </c>
      <c r="H216" s="72">
        <v>6.13</v>
      </c>
      <c r="I216" s="74" t="s">
        <v>5</v>
      </c>
      <c r="J216" s="75">
        <f t="shared" si="20"/>
        <v>6130</v>
      </c>
      <c r="K216" s="72">
        <v>246.33</v>
      </c>
      <c r="L216" s="74" t="s">
        <v>51</v>
      </c>
      <c r="M216" s="71">
        <f t="shared" si="17"/>
        <v>246.33</v>
      </c>
      <c r="N216" s="72">
        <v>22.5</v>
      </c>
      <c r="O216" s="74" t="s">
        <v>51</v>
      </c>
      <c r="P216" s="71">
        <f t="shared" si="21"/>
        <v>22.5</v>
      </c>
    </row>
    <row r="217" spans="2:16">
      <c r="B217" s="95">
        <v>100</v>
      </c>
      <c r="C217" s="96" t="s">
        <v>52</v>
      </c>
      <c r="D217" s="70">
        <f t="shared" si="18"/>
        <v>420.16806722689074</v>
      </c>
      <c r="E217" s="97">
        <v>15.63</v>
      </c>
      <c r="F217" s="98">
        <v>3.3500000000000001E-3</v>
      </c>
      <c r="G217" s="94">
        <f t="shared" si="22"/>
        <v>15.63335</v>
      </c>
      <c r="H217" s="72">
        <v>7.17</v>
      </c>
      <c r="I217" s="74" t="s">
        <v>5</v>
      </c>
      <c r="J217" s="75">
        <f t="shared" si="20"/>
        <v>7170</v>
      </c>
      <c r="K217" s="72">
        <v>287.2</v>
      </c>
      <c r="L217" s="74" t="s">
        <v>51</v>
      </c>
      <c r="M217" s="71">
        <f t="shared" si="17"/>
        <v>287.2</v>
      </c>
      <c r="N217" s="72">
        <v>25.8</v>
      </c>
      <c r="O217" s="74" t="s">
        <v>51</v>
      </c>
      <c r="P217" s="71">
        <f t="shared" si="21"/>
        <v>25.8</v>
      </c>
    </row>
    <row r="218" spans="2:16">
      <c r="B218" s="95">
        <v>110</v>
      </c>
      <c r="C218" s="96" t="s">
        <v>52</v>
      </c>
      <c r="D218" s="70">
        <f t="shared" si="18"/>
        <v>462.18487394957981</v>
      </c>
      <c r="E218" s="97">
        <v>15.05</v>
      </c>
      <c r="F218" s="98">
        <v>3.0720000000000001E-3</v>
      </c>
      <c r="G218" s="94">
        <f t="shared" si="22"/>
        <v>15.053072</v>
      </c>
      <c r="H218" s="72">
        <v>8.26</v>
      </c>
      <c r="I218" s="74" t="s">
        <v>5</v>
      </c>
      <c r="J218" s="75">
        <f t="shared" si="20"/>
        <v>8260</v>
      </c>
      <c r="K218" s="72">
        <v>325.81</v>
      </c>
      <c r="L218" s="74" t="s">
        <v>51</v>
      </c>
      <c r="M218" s="71">
        <f t="shared" si="17"/>
        <v>325.81</v>
      </c>
      <c r="N218" s="72">
        <v>29.16</v>
      </c>
      <c r="O218" s="74" t="s">
        <v>51</v>
      </c>
      <c r="P218" s="71">
        <f t="shared" si="21"/>
        <v>29.16</v>
      </c>
    </row>
    <row r="219" spans="2:16">
      <c r="B219" s="95">
        <v>120</v>
      </c>
      <c r="C219" s="96" t="s">
        <v>52</v>
      </c>
      <c r="D219" s="70">
        <f t="shared" si="18"/>
        <v>504.20168067226894</v>
      </c>
      <c r="E219" s="97">
        <v>14.57</v>
      </c>
      <c r="F219" s="98">
        <v>2.8379999999999998E-3</v>
      </c>
      <c r="G219" s="94">
        <f t="shared" si="22"/>
        <v>14.572838000000001</v>
      </c>
      <c r="H219" s="72">
        <v>9.39</v>
      </c>
      <c r="I219" s="74" t="s">
        <v>5</v>
      </c>
      <c r="J219" s="75">
        <f t="shared" si="20"/>
        <v>9390</v>
      </c>
      <c r="K219" s="72">
        <v>362.68</v>
      </c>
      <c r="L219" s="74" t="s">
        <v>51</v>
      </c>
      <c r="M219" s="71">
        <f t="shared" si="17"/>
        <v>362.68</v>
      </c>
      <c r="N219" s="72">
        <v>32.58</v>
      </c>
      <c r="O219" s="74" t="s">
        <v>51</v>
      </c>
      <c r="P219" s="71">
        <f t="shared" si="21"/>
        <v>32.58</v>
      </c>
    </row>
    <row r="220" spans="2:16">
      <c r="B220" s="95">
        <v>130</v>
      </c>
      <c r="C220" s="96" t="s">
        <v>52</v>
      </c>
      <c r="D220" s="70">
        <f t="shared" si="18"/>
        <v>546.21848739495795</v>
      </c>
      <c r="E220" s="97">
        <v>14.16</v>
      </c>
      <c r="F220" s="98">
        <v>2.6389999999999999E-3</v>
      </c>
      <c r="G220" s="94">
        <f t="shared" si="22"/>
        <v>14.162639</v>
      </c>
      <c r="H220" s="72">
        <v>10.55</v>
      </c>
      <c r="I220" s="74" t="s">
        <v>5</v>
      </c>
      <c r="J220" s="75">
        <f t="shared" si="20"/>
        <v>10550</v>
      </c>
      <c r="K220" s="72">
        <v>398.14</v>
      </c>
      <c r="L220" s="74" t="s">
        <v>51</v>
      </c>
      <c r="M220" s="71">
        <f t="shared" si="17"/>
        <v>398.14</v>
      </c>
      <c r="N220" s="72">
        <v>36.03</v>
      </c>
      <c r="O220" s="74" t="s">
        <v>51</v>
      </c>
      <c r="P220" s="71">
        <f t="shared" si="21"/>
        <v>36.03</v>
      </c>
    </row>
    <row r="221" spans="2:16">
      <c r="B221" s="95">
        <v>140</v>
      </c>
      <c r="C221" s="96" t="s">
        <v>52</v>
      </c>
      <c r="D221" s="70">
        <f t="shared" si="18"/>
        <v>588.23529411764707</v>
      </c>
      <c r="E221" s="97">
        <v>13.82</v>
      </c>
      <c r="F221" s="98">
        <v>2.467E-3</v>
      </c>
      <c r="G221" s="94">
        <f t="shared" si="22"/>
        <v>13.822467</v>
      </c>
      <c r="H221" s="72">
        <v>11.74</v>
      </c>
      <c r="I221" s="74" t="s">
        <v>5</v>
      </c>
      <c r="J221" s="75">
        <f t="shared" si="20"/>
        <v>11740</v>
      </c>
      <c r="K221" s="72">
        <v>432.39</v>
      </c>
      <c r="L221" s="74" t="s">
        <v>51</v>
      </c>
      <c r="M221" s="71">
        <f t="shared" si="17"/>
        <v>432.39</v>
      </c>
      <c r="N221" s="72">
        <v>39.51</v>
      </c>
      <c r="O221" s="74" t="s">
        <v>51</v>
      </c>
      <c r="P221" s="71">
        <f t="shared" si="21"/>
        <v>39.51</v>
      </c>
    </row>
    <row r="222" spans="2:16">
      <c r="B222" s="95">
        <v>150</v>
      </c>
      <c r="C222" s="96" t="s">
        <v>52</v>
      </c>
      <c r="D222" s="70">
        <f t="shared" si="18"/>
        <v>630.25210084033608</v>
      </c>
      <c r="E222" s="97">
        <v>13.52</v>
      </c>
      <c r="F222" s="98">
        <v>2.3159999999999999E-3</v>
      </c>
      <c r="G222" s="94">
        <f t="shared" si="22"/>
        <v>13.522316</v>
      </c>
      <c r="H222" s="72">
        <v>12.96</v>
      </c>
      <c r="I222" s="74" t="s">
        <v>5</v>
      </c>
      <c r="J222" s="75">
        <f t="shared" si="20"/>
        <v>12960</v>
      </c>
      <c r="K222" s="72">
        <v>465.55</v>
      </c>
      <c r="L222" s="74" t="s">
        <v>51</v>
      </c>
      <c r="M222" s="71">
        <f t="shared" si="17"/>
        <v>465.55</v>
      </c>
      <c r="N222" s="72">
        <v>43.01</v>
      </c>
      <c r="O222" s="74" t="s">
        <v>51</v>
      </c>
      <c r="P222" s="71">
        <f t="shared" si="21"/>
        <v>43.01</v>
      </c>
    </row>
    <row r="223" spans="2:16">
      <c r="B223" s="95">
        <v>160</v>
      </c>
      <c r="C223" s="96" t="s">
        <v>52</v>
      </c>
      <c r="D223" s="70">
        <f t="shared" si="18"/>
        <v>672.26890756302521</v>
      </c>
      <c r="E223" s="97">
        <v>13.27</v>
      </c>
      <c r="F223" s="98">
        <v>2.1840000000000002E-3</v>
      </c>
      <c r="G223" s="94">
        <f t="shared" si="22"/>
        <v>13.272183999999999</v>
      </c>
      <c r="H223" s="72">
        <v>14.2</v>
      </c>
      <c r="I223" s="74" t="s">
        <v>5</v>
      </c>
      <c r="J223" s="75">
        <f t="shared" si="20"/>
        <v>14200</v>
      </c>
      <c r="K223" s="72">
        <v>497.74</v>
      </c>
      <c r="L223" s="74" t="s">
        <v>51</v>
      </c>
      <c r="M223" s="71">
        <f t="shared" si="17"/>
        <v>497.74</v>
      </c>
      <c r="N223" s="72">
        <v>46.52</v>
      </c>
      <c r="O223" s="74" t="s">
        <v>51</v>
      </c>
      <c r="P223" s="71">
        <f t="shared" si="21"/>
        <v>46.52</v>
      </c>
    </row>
    <row r="224" spans="2:16">
      <c r="B224" s="95">
        <v>170</v>
      </c>
      <c r="C224" s="96" t="s">
        <v>52</v>
      </c>
      <c r="D224" s="70">
        <f t="shared" si="18"/>
        <v>714.28571428571433</v>
      </c>
      <c r="E224" s="97">
        <v>13.05</v>
      </c>
      <c r="F224" s="98">
        <v>2.0660000000000001E-3</v>
      </c>
      <c r="G224" s="94">
        <f t="shared" si="22"/>
        <v>13.052066</v>
      </c>
      <c r="H224" s="72">
        <v>15.47</v>
      </c>
      <c r="I224" s="74" t="s">
        <v>5</v>
      </c>
      <c r="J224" s="75">
        <f t="shared" si="20"/>
        <v>15470</v>
      </c>
      <c r="K224" s="72">
        <v>529.04</v>
      </c>
      <c r="L224" s="74" t="s">
        <v>51</v>
      </c>
      <c r="M224" s="71">
        <f t="shared" si="17"/>
        <v>529.04</v>
      </c>
      <c r="N224" s="72">
        <v>50.03</v>
      </c>
      <c r="O224" s="74" t="s">
        <v>51</v>
      </c>
      <c r="P224" s="71">
        <f t="shared" si="21"/>
        <v>50.03</v>
      </c>
    </row>
    <row r="225" spans="1:16">
      <c r="B225" s="95">
        <v>180</v>
      </c>
      <c r="C225" s="96" t="s">
        <v>52</v>
      </c>
      <c r="D225" s="70">
        <f t="shared" si="18"/>
        <v>756.30252100840335</v>
      </c>
      <c r="E225" s="97">
        <v>12.86</v>
      </c>
      <c r="F225" s="98">
        <v>1.9610000000000001E-3</v>
      </c>
      <c r="G225" s="94">
        <f t="shared" si="22"/>
        <v>12.861960999999999</v>
      </c>
      <c r="H225" s="72">
        <v>16.760000000000002</v>
      </c>
      <c r="I225" s="74" t="s">
        <v>5</v>
      </c>
      <c r="J225" s="75">
        <f t="shared" si="20"/>
        <v>16760</v>
      </c>
      <c r="K225" s="72">
        <v>559.51</v>
      </c>
      <c r="L225" s="74" t="s">
        <v>51</v>
      </c>
      <c r="M225" s="71">
        <f t="shared" ref="M225:M228" si="23">K225</f>
        <v>559.51</v>
      </c>
      <c r="N225" s="72">
        <v>53.55</v>
      </c>
      <c r="O225" s="74" t="s">
        <v>51</v>
      </c>
      <c r="P225" s="71">
        <f t="shared" si="21"/>
        <v>53.55</v>
      </c>
    </row>
    <row r="226" spans="1:16">
      <c r="B226" s="95">
        <v>200</v>
      </c>
      <c r="C226" s="96" t="s">
        <v>52</v>
      </c>
      <c r="D226" s="70">
        <f t="shared" si="18"/>
        <v>840.33613445378148</v>
      </c>
      <c r="E226" s="97">
        <v>12.54</v>
      </c>
      <c r="F226" s="98">
        <v>1.7819999999999999E-3</v>
      </c>
      <c r="G226" s="94">
        <f t="shared" si="22"/>
        <v>12.541782</v>
      </c>
      <c r="H226" s="72">
        <v>19.38</v>
      </c>
      <c r="I226" s="74" t="s">
        <v>5</v>
      </c>
      <c r="J226" s="75">
        <f t="shared" si="20"/>
        <v>19380</v>
      </c>
      <c r="K226" s="72">
        <v>671.58</v>
      </c>
      <c r="L226" s="74" t="s">
        <v>51</v>
      </c>
      <c r="M226" s="71">
        <f t="shared" si="23"/>
        <v>671.58</v>
      </c>
      <c r="N226" s="72">
        <v>60.55</v>
      </c>
      <c r="O226" s="74" t="s">
        <v>51</v>
      </c>
      <c r="P226" s="71">
        <f t="shared" si="21"/>
        <v>60.55</v>
      </c>
    </row>
    <row r="227" spans="1:16">
      <c r="B227" s="95">
        <v>225</v>
      </c>
      <c r="C227" s="96" t="s">
        <v>52</v>
      </c>
      <c r="D227" s="70">
        <f t="shared" si="18"/>
        <v>945.37815126050418</v>
      </c>
      <c r="E227" s="97">
        <v>12.24</v>
      </c>
      <c r="F227" s="98">
        <v>1.6000000000000001E-3</v>
      </c>
      <c r="G227" s="94">
        <f t="shared" si="22"/>
        <v>12.2416</v>
      </c>
      <c r="H227" s="72">
        <v>22.74</v>
      </c>
      <c r="I227" s="74" t="s">
        <v>5</v>
      </c>
      <c r="J227" s="75">
        <f t="shared" si="20"/>
        <v>22740</v>
      </c>
      <c r="K227" s="72">
        <v>823.06</v>
      </c>
      <c r="L227" s="74" t="s">
        <v>51</v>
      </c>
      <c r="M227" s="71">
        <f t="shared" si="23"/>
        <v>823.06</v>
      </c>
      <c r="N227" s="72">
        <v>69.23</v>
      </c>
      <c r="O227" s="74" t="s">
        <v>51</v>
      </c>
      <c r="P227" s="71">
        <f t="shared" si="21"/>
        <v>69.23</v>
      </c>
    </row>
    <row r="228" spans="1:16">
      <c r="A228" s="4">
        <v>228</v>
      </c>
      <c r="B228" s="95">
        <v>238</v>
      </c>
      <c r="C228" s="96" t="s">
        <v>52</v>
      </c>
      <c r="D228" s="70">
        <f t="shared" si="18"/>
        <v>1000</v>
      </c>
      <c r="E228" s="97">
        <v>12.12</v>
      </c>
      <c r="F228" s="98">
        <v>1.5200000000000001E-3</v>
      </c>
      <c r="G228" s="94">
        <f t="shared" si="22"/>
        <v>12.121519999999999</v>
      </c>
      <c r="H228" s="72">
        <v>24.52</v>
      </c>
      <c r="I228" s="74" t="s">
        <v>5</v>
      </c>
      <c r="J228" s="75">
        <f t="shared" si="20"/>
        <v>24520</v>
      </c>
      <c r="K228" s="72">
        <v>860.68</v>
      </c>
      <c r="L228" s="74" t="s">
        <v>51</v>
      </c>
      <c r="M228" s="71">
        <f t="shared" si="23"/>
        <v>860.68</v>
      </c>
      <c r="N228" s="72">
        <v>73.69</v>
      </c>
      <c r="O228" s="74" t="s">
        <v>51</v>
      </c>
      <c r="P228" s="71">
        <f t="shared" si="21"/>
        <v>73.69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7F36E-F5C3-491B-9D29-1AD4E7151741}">
  <dimension ref="A1:Y228"/>
  <sheetViews>
    <sheetView tabSelected="1" zoomScale="70" zoomScaleNormal="70" workbookViewId="0">
      <selection activeCell="C8" sqref="C8"/>
    </sheetView>
  </sheetViews>
  <sheetFormatPr defaultColWidth="9" defaultRowHeight="12"/>
  <cols>
    <col min="1" max="1" width="4.36328125" style="1" customWidth="1"/>
    <col min="2" max="2" width="9.90625" style="1" customWidth="1"/>
    <col min="3" max="3" width="8.6328125" style="1" customWidth="1"/>
    <col min="4" max="4" width="7.7265625" style="1" customWidth="1"/>
    <col min="5" max="6" width="8.90625" style="1" bestFit="1" customWidth="1"/>
    <col min="7" max="7" width="8.90625" style="1" customWidth="1"/>
    <col min="8" max="8" width="6.08984375" style="1" customWidth="1"/>
    <col min="9" max="9" width="5.36328125" style="1" customWidth="1"/>
    <col min="10" max="10" width="7.90625" style="1" customWidth="1"/>
    <col min="11" max="11" width="9.90625" style="1" customWidth="1"/>
    <col min="12" max="12" width="3.7265625" style="1" customWidth="1"/>
    <col min="13" max="13" width="7.453125" style="1" customWidth="1"/>
    <col min="14" max="14" width="6.36328125" style="1" customWidth="1"/>
    <col min="15" max="15" width="3.90625" style="1" customWidth="1"/>
    <col min="16" max="16" width="6.7265625" style="1" customWidth="1"/>
    <col min="17" max="17" width="3.08984375" style="1" customWidth="1"/>
    <col min="18" max="18" width="8" style="5" customWidth="1"/>
    <col min="19" max="19" width="9.6328125" style="55" customWidth="1"/>
    <col min="20" max="20" width="9" style="1"/>
    <col min="21" max="21" width="9.7265625" style="1" customWidth="1"/>
    <col min="22" max="22" width="8.90625" style="1" bestFit="1" customWidth="1"/>
    <col min="23" max="23" width="7.26953125" style="1" customWidth="1"/>
    <col min="24" max="24" width="9.08984375" style="1" customWidth="1"/>
    <col min="25" max="25" width="5.63281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03"/>
      <c r="T1" s="25"/>
      <c r="U1" s="25"/>
      <c r="V1" s="25"/>
      <c r="W1" s="25"/>
      <c r="X1" s="25"/>
      <c r="Y1" s="25"/>
    </row>
    <row r="2" spans="1:25" ht="19">
      <c r="A2" s="1">
        <v>2</v>
      </c>
      <c r="B2" s="6" t="s">
        <v>6</v>
      </c>
      <c r="F2" s="7"/>
      <c r="G2" s="7"/>
      <c r="L2" s="5" t="s">
        <v>55</v>
      </c>
      <c r="M2" s="8"/>
      <c r="N2" s="9" t="s">
        <v>7</v>
      </c>
      <c r="R2" s="46"/>
      <c r="S2" s="110"/>
      <c r="T2" s="25"/>
      <c r="U2" s="46"/>
      <c r="V2" s="111"/>
      <c r="W2" s="25"/>
      <c r="X2" s="25"/>
      <c r="Y2" s="25"/>
    </row>
    <row r="3" spans="1:25">
      <c r="A3" s="4">
        <v>3</v>
      </c>
      <c r="B3" s="12" t="s">
        <v>8</v>
      </c>
      <c r="C3" s="13" t="s">
        <v>9</v>
      </c>
      <c r="E3" s="12" t="s">
        <v>63</v>
      </c>
      <c r="F3" s="115"/>
      <c r="G3" s="14" t="s">
        <v>10</v>
      </c>
      <c r="H3" s="14"/>
      <c r="I3" s="14"/>
      <c r="K3" s="15"/>
      <c r="L3" s="5" t="s">
        <v>56</v>
      </c>
      <c r="M3" s="16"/>
      <c r="N3" s="9" t="s">
        <v>57</v>
      </c>
      <c r="O3" s="9"/>
      <c r="R3" s="25"/>
      <c r="S3" s="25"/>
      <c r="T3" s="25"/>
      <c r="U3" s="46"/>
      <c r="V3" s="104"/>
      <c r="W3" s="105"/>
      <c r="X3" s="25"/>
      <c r="Y3" s="25"/>
    </row>
    <row r="4" spans="1:25">
      <c r="A4" s="4">
        <v>4</v>
      </c>
      <c r="B4" s="12" t="s">
        <v>58</v>
      </c>
      <c r="C4" s="20">
        <v>92</v>
      </c>
      <c r="D4" s="21"/>
      <c r="F4" s="14" t="s">
        <v>4</v>
      </c>
      <c r="G4" s="14" t="s">
        <v>4</v>
      </c>
      <c r="H4" s="14" t="s">
        <v>11</v>
      </c>
      <c r="I4" s="14" t="s">
        <v>1</v>
      </c>
      <c r="J4" s="9"/>
      <c r="K4" s="22" t="s">
        <v>12</v>
      </c>
      <c r="L4" s="9"/>
      <c r="M4" s="9"/>
      <c r="N4" s="9"/>
      <c r="O4" s="9"/>
      <c r="R4" s="46"/>
      <c r="S4" s="23"/>
      <c r="T4" s="25"/>
      <c r="U4" s="25"/>
      <c r="V4" s="112"/>
      <c r="W4" s="25"/>
      <c r="X4" s="25"/>
      <c r="Y4" s="25"/>
    </row>
    <row r="5" spans="1:25">
      <c r="A5" s="1">
        <v>5</v>
      </c>
      <c r="B5" s="12" t="s">
        <v>13</v>
      </c>
      <c r="C5" s="20">
        <v>238</v>
      </c>
      <c r="D5" s="21" t="s">
        <v>14</v>
      </c>
      <c r="F5" s="14" t="s">
        <v>0</v>
      </c>
      <c r="G5" s="14" t="s">
        <v>15</v>
      </c>
      <c r="H5" s="14" t="s">
        <v>16</v>
      </c>
      <c r="I5" s="14" t="s">
        <v>16</v>
      </c>
      <c r="J5" s="24" t="s">
        <v>17</v>
      </c>
      <c r="K5" s="5" t="s">
        <v>18</v>
      </c>
      <c r="L5" s="14"/>
      <c r="M5" s="14"/>
      <c r="N5" s="9"/>
      <c r="O5" s="15" t="s">
        <v>62</v>
      </c>
      <c r="P5" s="1" t="str">
        <f ca="1">RIGHT(CELL("filename",A1),LEN(CELL("filename",A1))-FIND("]",CELL("filename",A1)))</f>
        <v>srim238U_CaKFe4As4</v>
      </c>
      <c r="R5" s="46"/>
      <c r="S5" s="23"/>
      <c r="T5" s="106"/>
      <c r="U5" s="103"/>
      <c r="V5" s="85"/>
      <c r="W5" s="25"/>
      <c r="X5" s="25"/>
      <c r="Y5" s="25"/>
    </row>
    <row r="6" spans="1:25">
      <c r="A6" s="4">
        <v>6</v>
      </c>
      <c r="B6" s="12" t="s">
        <v>19</v>
      </c>
      <c r="C6" s="26" t="s">
        <v>85</v>
      </c>
      <c r="D6" s="21" t="s">
        <v>20</v>
      </c>
      <c r="F6" s="27" t="s">
        <v>80</v>
      </c>
      <c r="G6" s="28">
        <v>20</v>
      </c>
      <c r="H6" s="28">
        <v>10</v>
      </c>
      <c r="I6" s="29">
        <v>6.65</v>
      </c>
      <c r="J6" s="4">
        <v>1</v>
      </c>
      <c r="K6" s="30">
        <v>52.198</v>
      </c>
      <c r="L6" s="22" t="s">
        <v>59</v>
      </c>
      <c r="M6" s="9"/>
      <c r="N6" s="9"/>
      <c r="O6" s="15" t="s">
        <v>61</v>
      </c>
      <c r="P6" s="113" t="s">
        <v>73</v>
      </c>
      <c r="R6" s="46"/>
      <c r="S6" s="23"/>
      <c r="T6" s="58"/>
      <c r="U6" s="103"/>
      <c r="V6" s="85"/>
      <c r="W6" s="25"/>
      <c r="X6" s="25"/>
      <c r="Y6" s="25"/>
    </row>
    <row r="7" spans="1:25">
      <c r="A7" s="1">
        <v>7</v>
      </c>
      <c r="B7" s="31"/>
      <c r="C7" s="26" t="s">
        <v>86</v>
      </c>
      <c r="F7" s="32" t="s">
        <v>70</v>
      </c>
      <c r="G7" s="33">
        <v>19</v>
      </c>
      <c r="H7" s="33">
        <v>10</v>
      </c>
      <c r="I7" s="34">
        <v>6.49</v>
      </c>
      <c r="J7" s="4">
        <v>2</v>
      </c>
      <c r="K7" s="35">
        <v>521.98</v>
      </c>
      <c r="L7" s="22" t="s">
        <v>60</v>
      </c>
      <c r="M7" s="9"/>
      <c r="N7" s="9"/>
      <c r="O7" s="9"/>
      <c r="R7" s="46"/>
      <c r="S7" s="23"/>
      <c r="T7" s="25"/>
      <c r="U7" s="103"/>
      <c r="V7" s="85"/>
      <c r="W7" s="25"/>
      <c r="X7" s="36"/>
      <c r="Y7" s="25"/>
    </row>
    <row r="8" spans="1:25">
      <c r="A8" s="1">
        <v>8</v>
      </c>
      <c r="B8" s="12" t="s">
        <v>21</v>
      </c>
      <c r="C8" s="37">
        <v>5.22</v>
      </c>
      <c r="D8" s="38" t="s">
        <v>2</v>
      </c>
      <c r="F8" s="32" t="s">
        <v>71</v>
      </c>
      <c r="G8" s="33">
        <v>26</v>
      </c>
      <c r="H8" s="33">
        <v>40</v>
      </c>
      <c r="I8" s="34">
        <v>37.090000000000003</v>
      </c>
      <c r="J8" s="4">
        <v>3</v>
      </c>
      <c r="K8" s="35">
        <v>521.98</v>
      </c>
      <c r="L8" s="22" t="s">
        <v>22</v>
      </c>
      <c r="M8" s="9"/>
      <c r="N8" s="9"/>
      <c r="O8" s="9"/>
      <c r="R8" s="46"/>
      <c r="S8" s="23"/>
      <c r="T8" s="25"/>
      <c r="U8" s="103"/>
      <c r="V8" s="86"/>
      <c r="W8" s="25"/>
      <c r="X8" s="40"/>
      <c r="Y8" s="107"/>
    </row>
    <row r="9" spans="1:25">
      <c r="A9" s="1">
        <v>9</v>
      </c>
      <c r="B9" s="31"/>
      <c r="C9" s="37">
        <v>5.2194999999999997E+22</v>
      </c>
      <c r="D9" s="21" t="s">
        <v>3</v>
      </c>
      <c r="F9" s="32" t="s">
        <v>72</v>
      </c>
      <c r="G9" s="33">
        <v>33</v>
      </c>
      <c r="H9" s="33">
        <v>40</v>
      </c>
      <c r="I9" s="34">
        <v>49.76</v>
      </c>
      <c r="J9" s="4">
        <v>4</v>
      </c>
      <c r="K9" s="35">
        <v>1</v>
      </c>
      <c r="L9" s="22" t="s">
        <v>23</v>
      </c>
      <c r="M9" s="9"/>
      <c r="N9" s="9"/>
      <c r="O9" s="9"/>
      <c r="R9" s="46"/>
      <c r="S9" s="41"/>
      <c r="T9" s="108"/>
      <c r="U9" s="103"/>
      <c r="V9" s="86"/>
      <c r="W9" s="25"/>
      <c r="X9" s="40"/>
      <c r="Y9" s="107"/>
    </row>
    <row r="10" spans="1:25">
      <c r="A10" s="1">
        <v>10</v>
      </c>
      <c r="B10" s="12" t="s">
        <v>24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25</v>
      </c>
      <c r="M10" s="9"/>
      <c r="N10" s="9"/>
      <c r="O10" s="9"/>
      <c r="R10" s="46"/>
      <c r="S10" s="41"/>
      <c r="T10" s="58"/>
      <c r="U10" s="103"/>
      <c r="V10" s="86"/>
      <c r="W10" s="25"/>
      <c r="X10" s="40"/>
      <c r="Y10" s="107"/>
    </row>
    <row r="11" spans="1:25">
      <c r="A11" s="1">
        <v>11</v>
      </c>
      <c r="C11" s="43" t="s">
        <v>26</v>
      </c>
      <c r="D11" s="7" t="s">
        <v>27</v>
      </c>
      <c r="F11" s="32"/>
      <c r="G11" s="33"/>
      <c r="H11" s="33"/>
      <c r="I11" s="34"/>
      <c r="J11" s="4">
        <v>6</v>
      </c>
      <c r="K11" s="35">
        <v>1000</v>
      </c>
      <c r="L11" s="22" t="s">
        <v>28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29</v>
      </c>
      <c r="C12" s="44">
        <v>20</v>
      </c>
      <c r="D12" s="45">
        <f>$C$5/100</f>
        <v>2.38</v>
      </c>
      <c r="E12" s="21" t="s">
        <v>54</v>
      </c>
      <c r="F12" s="32"/>
      <c r="G12" s="33"/>
      <c r="H12" s="33"/>
      <c r="I12" s="34"/>
      <c r="J12" s="4">
        <v>7</v>
      </c>
      <c r="K12" s="35">
        <v>100.01</v>
      </c>
      <c r="L12" s="22" t="s">
        <v>30</v>
      </c>
      <c r="M12" s="9"/>
      <c r="R12" s="46"/>
      <c r="S12" s="47"/>
      <c r="T12" s="25"/>
      <c r="U12" s="25"/>
      <c r="V12" s="81"/>
      <c r="W12" s="81"/>
      <c r="X12" s="81"/>
      <c r="Y12" s="25"/>
    </row>
    <row r="13" spans="1:25">
      <c r="A13" s="1">
        <v>13</v>
      </c>
      <c r="B13" s="5" t="s">
        <v>31</v>
      </c>
      <c r="C13" s="48">
        <v>228</v>
      </c>
      <c r="D13" s="45">
        <f>$C$5*1000000</f>
        <v>238000000</v>
      </c>
      <c r="E13" s="21" t="s">
        <v>53</v>
      </c>
      <c r="F13" s="49"/>
      <c r="G13" s="50"/>
      <c r="H13" s="50"/>
      <c r="I13" s="51"/>
      <c r="J13" s="4">
        <v>8</v>
      </c>
      <c r="K13" s="52">
        <v>3.1787999999999997E-2</v>
      </c>
      <c r="L13" s="22" t="s">
        <v>32</v>
      </c>
      <c r="R13" s="46"/>
      <c r="S13" s="47"/>
      <c r="T13" s="25"/>
      <c r="U13" s="46"/>
      <c r="V13" s="81"/>
      <c r="W13" s="81"/>
      <c r="X13" s="39"/>
      <c r="Y13" s="25"/>
    </row>
    <row r="14" spans="1:25" ht="13">
      <c r="A14" s="1">
        <v>14</v>
      </c>
      <c r="B14" s="5" t="s">
        <v>64</v>
      </c>
      <c r="C14" s="78"/>
      <c r="D14" s="21" t="s">
        <v>65</v>
      </c>
      <c r="E14" s="25"/>
      <c r="F14" s="25"/>
      <c r="G14" s="25"/>
      <c r="H14" s="80">
        <f>SUM(H6:H13)</f>
        <v>100</v>
      </c>
      <c r="I14" s="80">
        <f>SUM(I6:I13)</f>
        <v>99.990000000000009</v>
      </c>
      <c r="J14" s="4">
        <v>0</v>
      </c>
      <c r="K14" s="53" t="s">
        <v>33</v>
      </c>
      <c r="L14" s="54"/>
      <c r="N14" s="43"/>
      <c r="O14" s="43"/>
      <c r="P14" s="43"/>
      <c r="R14" s="46"/>
      <c r="S14" s="47"/>
      <c r="T14" s="25"/>
      <c r="U14" s="46"/>
      <c r="V14" s="83"/>
      <c r="W14" s="83"/>
      <c r="X14" s="109"/>
      <c r="Y14" s="25"/>
    </row>
    <row r="15" spans="1:25" ht="13">
      <c r="A15" s="1">
        <v>15</v>
      </c>
      <c r="B15" s="5" t="s">
        <v>66</v>
      </c>
      <c r="C15" s="79"/>
      <c r="D15" s="77" t="s">
        <v>67</v>
      </c>
      <c r="E15" s="87"/>
      <c r="F15" s="87"/>
      <c r="G15" s="87"/>
      <c r="H15" s="58"/>
      <c r="I15" s="58"/>
      <c r="J15" s="88"/>
      <c r="K15" s="59"/>
      <c r="L15" s="60"/>
      <c r="M15" s="88"/>
      <c r="N15" s="21"/>
      <c r="O15" s="21"/>
      <c r="P15" s="88"/>
      <c r="R15" s="46"/>
      <c r="S15" s="47"/>
      <c r="T15" s="25"/>
      <c r="U15" s="25"/>
      <c r="V15" s="84"/>
      <c r="W15" s="84"/>
      <c r="X15" s="40"/>
      <c r="Y15" s="25"/>
    </row>
    <row r="16" spans="1:25">
      <c r="A16" s="1">
        <v>16</v>
      </c>
      <c r="B16" s="21"/>
      <c r="C16" s="56"/>
      <c r="D16" s="57"/>
      <c r="F16" s="61" t="s">
        <v>34</v>
      </c>
      <c r="G16" s="87"/>
      <c r="H16" s="62"/>
      <c r="I16" s="58"/>
      <c r="J16" s="89"/>
      <c r="K16" s="59"/>
      <c r="L16" s="60"/>
      <c r="M16" s="21"/>
      <c r="N16" s="21"/>
      <c r="O16" s="21"/>
      <c r="P16" s="21"/>
      <c r="R16" s="46"/>
      <c r="S16" s="47"/>
      <c r="T16" s="25"/>
      <c r="U16" s="25"/>
      <c r="V16" s="84"/>
      <c r="W16" s="84"/>
      <c r="X16" s="40"/>
      <c r="Y16" s="25"/>
    </row>
    <row r="17" spans="1:16">
      <c r="A17" s="1">
        <v>17</v>
      </c>
      <c r="B17" s="63" t="s">
        <v>35</v>
      </c>
      <c r="C17" s="11"/>
      <c r="D17" s="10"/>
      <c r="E17" s="63" t="s">
        <v>36</v>
      </c>
      <c r="F17" s="64" t="s">
        <v>37</v>
      </c>
      <c r="G17" s="65" t="s">
        <v>38</v>
      </c>
      <c r="H17" s="63" t="s">
        <v>39</v>
      </c>
      <c r="I17" s="11"/>
      <c r="J17" s="10"/>
      <c r="K17" s="63" t="s">
        <v>40</v>
      </c>
      <c r="L17" s="66"/>
      <c r="M17" s="67"/>
      <c r="N17" s="63" t="s">
        <v>41</v>
      </c>
      <c r="O17" s="11"/>
      <c r="P17" s="10"/>
    </row>
    <row r="18" spans="1:16">
      <c r="A18" s="1">
        <v>18</v>
      </c>
      <c r="B18" s="68" t="s">
        <v>42</v>
      </c>
      <c r="C18" s="25"/>
      <c r="D18" s="117" t="s">
        <v>43</v>
      </c>
      <c r="E18" s="118" t="s">
        <v>44</v>
      </c>
      <c r="F18" s="119"/>
      <c r="G18" s="120"/>
      <c r="H18" s="68" t="s">
        <v>45</v>
      </c>
      <c r="I18" s="25"/>
      <c r="J18" s="117" t="s">
        <v>46</v>
      </c>
      <c r="K18" s="68" t="s">
        <v>47</v>
      </c>
      <c r="L18" s="69"/>
      <c r="M18" s="117" t="s">
        <v>46</v>
      </c>
      <c r="N18" s="68" t="s">
        <v>47</v>
      </c>
      <c r="O18" s="25"/>
      <c r="P18" s="117" t="s">
        <v>46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90">
        <v>2.5</v>
      </c>
      <c r="C20" s="91" t="s">
        <v>48</v>
      </c>
      <c r="D20" s="101">
        <f>B20/1000/$C$5</f>
        <v>1.0504201680672269E-5</v>
      </c>
      <c r="E20" s="92">
        <v>0.17019999999999999</v>
      </c>
      <c r="F20" s="93">
        <v>2.1749999999999998</v>
      </c>
      <c r="G20" s="94">
        <f>E20+F20</f>
        <v>2.3451999999999997</v>
      </c>
      <c r="H20" s="90">
        <v>38</v>
      </c>
      <c r="I20" s="91" t="s">
        <v>49</v>
      </c>
      <c r="J20" s="76">
        <f>H20/1000/10</f>
        <v>3.8E-3</v>
      </c>
      <c r="K20" s="90">
        <v>15</v>
      </c>
      <c r="L20" s="91" t="s">
        <v>49</v>
      </c>
      <c r="M20" s="76">
        <f t="shared" ref="M20:M83" si="0">K20/1000/10</f>
        <v>1.5E-3</v>
      </c>
      <c r="N20" s="90">
        <v>11</v>
      </c>
      <c r="O20" s="91" t="s">
        <v>49</v>
      </c>
      <c r="P20" s="76">
        <f t="shared" ref="P20:P83" si="1">N20/1000/10</f>
        <v>1.0999999999999998E-3</v>
      </c>
    </row>
    <row r="21" spans="1:16">
      <c r="B21" s="95">
        <v>2.75</v>
      </c>
      <c r="C21" s="96" t="s">
        <v>48</v>
      </c>
      <c r="D21" s="82">
        <f t="shared" ref="D21:D84" si="2">B21/1000/$C$5</f>
        <v>1.1554621848739495E-5</v>
      </c>
      <c r="E21" s="97">
        <v>0.17849999999999999</v>
      </c>
      <c r="F21" s="98">
        <v>2.286</v>
      </c>
      <c r="G21" s="94">
        <f t="shared" ref="G21:G84" si="3">E21+F21</f>
        <v>2.4645000000000001</v>
      </c>
      <c r="H21" s="95">
        <v>39</v>
      </c>
      <c r="I21" s="96" t="s">
        <v>49</v>
      </c>
      <c r="J21" s="70">
        <f t="shared" ref="J21:J84" si="4">H21/1000/10</f>
        <v>3.8999999999999998E-3</v>
      </c>
      <c r="K21" s="95">
        <v>15</v>
      </c>
      <c r="L21" s="96" t="s">
        <v>49</v>
      </c>
      <c r="M21" s="70">
        <f t="shared" si="0"/>
        <v>1.5E-3</v>
      </c>
      <c r="N21" s="95">
        <v>11</v>
      </c>
      <c r="O21" s="96" t="s">
        <v>49</v>
      </c>
      <c r="P21" s="70">
        <f t="shared" si="1"/>
        <v>1.0999999999999998E-3</v>
      </c>
    </row>
    <row r="22" spans="1:16">
      <c r="B22" s="95">
        <v>3</v>
      </c>
      <c r="C22" s="96" t="s">
        <v>48</v>
      </c>
      <c r="D22" s="82">
        <f t="shared" si="2"/>
        <v>1.2605042016806723E-5</v>
      </c>
      <c r="E22" s="97">
        <v>0.18640000000000001</v>
      </c>
      <c r="F22" s="98">
        <v>2.391</v>
      </c>
      <c r="G22" s="94">
        <f t="shared" si="3"/>
        <v>2.5773999999999999</v>
      </c>
      <c r="H22" s="95">
        <v>41</v>
      </c>
      <c r="I22" s="96" t="s">
        <v>49</v>
      </c>
      <c r="J22" s="70">
        <f t="shared" si="4"/>
        <v>4.1000000000000003E-3</v>
      </c>
      <c r="K22" s="95">
        <v>16</v>
      </c>
      <c r="L22" s="96" t="s">
        <v>49</v>
      </c>
      <c r="M22" s="70">
        <f t="shared" si="0"/>
        <v>1.6000000000000001E-3</v>
      </c>
      <c r="N22" s="95">
        <v>12</v>
      </c>
      <c r="O22" s="96" t="s">
        <v>49</v>
      </c>
      <c r="P22" s="70">
        <f t="shared" si="1"/>
        <v>1.2000000000000001E-3</v>
      </c>
    </row>
    <row r="23" spans="1:16">
      <c r="B23" s="95">
        <v>3.25</v>
      </c>
      <c r="C23" s="96" t="s">
        <v>48</v>
      </c>
      <c r="D23" s="82">
        <f t="shared" si="2"/>
        <v>1.3655462184873949E-5</v>
      </c>
      <c r="E23" s="97">
        <v>0.19400000000000001</v>
      </c>
      <c r="F23" s="98">
        <v>2.4910000000000001</v>
      </c>
      <c r="G23" s="94">
        <f t="shared" si="3"/>
        <v>2.6850000000000001</v>
      </c>
      <c r="H23" s="95">
        <v>42</v>
      </c>
      <c r="I23" s="96" t="s">
        <v>49</v>
      </c>
      <c r="J23" s="70">
        <f t="shared" si="4"/>
        <v>4.2000000000000006E-3</v>
      </c>
      <c r="K23" s="95">
        <v>16</v>
      </c>
      <c r="L23" s="96" t="s">
        <v>49</v>
      </c>
      <c r="M23" s="70">
        <f t="shared" si="0"/>
        <v>1.6000000000000001E-3</v>
      </c>
      <c r="N23" s="95">
        <v>12</v>
      </c>
      <c r="O23" s="96" t="s">
        <v>49</v>
      </c>
      <c r="P23" s="70">
        <f t="shared" si="1"/>
        <v>1.2000000000000001E-3</v>
      </c>
    </row>
    <row r="24" spans="1:16">
      <c r="B24" s="95">
        <v>3.5</v>
      </c>
      <c r="C24" s="96" t="s">
        <v>48</v>
      </c>
      <c r="D24" s="82">
        <f t="shared" si="2"/>
        <v>1.4705882352941177E-5</v>
      </c>
      <c r="E24" s="97">
        <v>0.2014</v>
      </c>
      <c r="F24" s="98">
        <v>2.5870000000000002</v>
      </c>
      <c r="G24" s="94">
        <f t="shared" si="3"/>
        <v>2.7884000000000002</v>
      </c>
      <c r="H24" s="95">
        <v>43</v>
      </c>
      <c r="I24" s="96" t="s">
        <v>49</v>
      </c>
      <c r="J24" s="70">
        <f t="shared" si="4"/>
        <v>4.3E-3</v>
      </c>
      <c r="K24" s="95">
        <v>17</v>
      </c>
      <c r="L24" s="96" t="s">
        <v>49</v>
      </c>
      <c r="M24" s="70">
        <f t="shared" si="0"/>
        <v>1.7000000000000001E-3</v>
      </c>
      <c r="N24" s="95">
        <v>12</v>
      </c>
      <c r="O24" s="96" t="s">
        <v>49</v>
      </c>
      <c r="P24" s="70">
        <f t="shared" si="1"/>
        <v>1.2000000000000001E-3</v>
      </c>
    </row>
    <row r="25" spans="1:16">
      <c r="B25" s="95">
        <v>3.75</v>
      </c>
      <c r="C25" s="96" t="s">
        <v>48</v>
      </c>
      <c r="D25" s="82">
        <f t="shared" si="2"/>
        <v>1.5756302521008403E-5</v>
      </c>
      <c r="E25" s="97">
        <v>0.2084</v>
      </c>
      <c r="F25" s="98">
        <v>2.6779999999999999</v>
      </c>
      <c r="G25" s="94">
        <f t="shared" si="3"/>
        <v>2.8864000000000001</v>
      </c>
      <c r="H25" s="95">
        <v>45</v>
      </c>
      <c r="I25" s="96" t="s">
        <v>49</v>
      </c>
      <c r="J25" s="70">
        <f t="shared" si="4"/>
        <v>4.4999999999999997E-3</v>
      </c>
      <c r="K25" s="95">
        <v>17</v>
      </c>
      <c r="L25" s="96" t="s">
        <v>49</v>
      </c>
      <c r="M25" s="70">
        <f t="shared" si="0"/>
        <v>1.7000000000000001E-3</v>
      </c>
      <c r="N25" s="95">
        <v>13</v>
      </c>
      <c r="O25" s="96" t="s">
        <v>49</v>
      </c>
      <c r="P25" s="70">
        <f t="shared" si="1"/>
        <v>1.2999999999999999E-3</v>
      </c>
    </row>
    <row r="26" spans="1:16">
      <c r="B26" s="95">
        <v>4</v>
      </c>
      <c r="C26" s="96" t="s">
        <v>48</v>
      </c>
      <c r="D26" s="82">
        <f t="shared" si="2"/>
        <v>1.6806722689075631E-5</v>
      </c>
      <c r="E26" s="97">
        <v>0.21529999999999999</v>
      </c>
      <c r="F26" s="98">
        <v>2.766</v>
      </c>
      <c r="G26" s="94">
        <f t="shared" si="3"/>
        <v>2.9813000000000001</v>
      </c>
      <c r="H26" s="95">
        <v>46</v>
      </c>
      <c r="I26" s="96" t="s">
        <v>49</v>
      </c>
      <c r="J26" s="70">
        <f t="shared" si="4"/>
        <v>4.5999999999999999E-3</v>
      </c>
      <c r="K26" s="95">
        <v>18</v>
      </c>
      <c r="L26" s="96" t="s">
        <v>49</v>
      </c>
      <c r="M26" s="70">
        <f t="shared" si="0"/>
        <v>1.8E-3</v>
      </c>
      <c r="N26" s="95">
        <v>13</v>
      </c>
      <c r="O26" s="96" t="s">
        <v>49</v>
      </c>
      <c r="P26" s="70">
        <f t="shared" si="1"/>
        <v>1.2999999999999999E-3</v>
      </c>
    </row>
    <row r="27" spans="1:16">
      <c r="B27" s="95">
        <v>4.5</v>
      </c>
      <c r="C27" s="96" t="s">
        <v>48</v>
      </c>
      <c r="D27" s="82">
        <f t="shared" si="2"/>
        <v>1.8907563025210083E-5</v>
      </c>
      <c r="E27" s="97">
        <v>0.2283</v>
      </c>
      <c r="F27" s="98">
        <v>2.9319999999999999</v>
      </c>
      <c r="G27" s="94">
        <f t="shared" si="3"/>
        <v>3.1602999999999999</v>
      </c>
      <c r="H27" s="95">
        <v>48</v>
      </c>
      <c r="I27" s="96" t="s">
        <v>49</v>
      </c>
      <c r="J27" s="70">
        <f t="shared" si="4"/>
        <v>4.8000000000000004E-3</v>
      </c>
      <c r="K27" s="95">
        <v>19</v>
      </c>
      <c r="L27" s="96" t="s">
        <v>49</v>
      </c>
      <c r="M27" s="70">
        <f t="shared" si="0"/>
        <v>1.9E-3</v>
      </c>
      <c r="N27" s="95">
        <v>14</v>
      </c>
      <c r="O27" s="96" t="s">
        <v>49</v>
      </c>
      <c r="P27" s="70">
        <f t="shared" si="1"/>
        <v>1.4E-3</v>
      </c>
    </row>
    <row r="28" spans="1:16">
      <c r="B28" s="95">
        <v>5</v>
      </c>
      <c r="C28" s="96" t="s">
        <v>48</v>
      </c>
      <c r="D28" s="82">
        <f t="shared" si="2"/>
        <v>2.1008403361344538E-5</v>
      </c>
      <c r="E28" s="97">
        <v>0.2407</v>
      </c>
      <c r="F28" s="98">
        <v>3.0870000000000002</v>
      </c>
      <c r="G28" s="94">
        <f t="shared" si="3"/>
        <v>3.3277000000000001</v>
      </c>
      <c r="H28" s="95">
        <v>51</v>
      </c>
      <c r="I28" s="96" t="s">
        <v>49</v>
      </c>
      <c r="J28" s="70">
        <f t="shared" si="4"/>
        <v>5.0999999999999995E-3</v>
      </c>
      <c r="K28" s="95">
        <v>19</v>
      </c>
      <c r="L28" s="96" t="s">
        <v>49</v>
      </c>
      <c r="M28" s="70">
        <f t="shared" si="0"/>
        <v>1.9E-3</v>
      </c>
      <c r="N28" s="95">
        <v>14</v>
      </c>
      <c r="O28" s="96" t="s">
        <v>49</v>
      </c>
      <c r="P28" s="70">
        <f t="shared" si="1"/>
        <v>1.4E-3</v>
      </c>
    </row>
    <row r="29" spans="1:16">
      <c r="B29" s="95">
        <v>5.5</v>
      </c>
      <c r="C29" s="96" t="s">
        <v>48</v>
      </c>
      <c r="D29" s="82">
        <f t="shared" si="2"/>
        <v>2.3109243697478991E-5</v>
      </c>
      <c r="E29" s="97">
        <v>0.25240000000000001</v>
      </c>
      <c r="F29" s="98">
        <v>3.2320000000000002</v>
      </c>
      <c r="G29" s="94">
        <f t="shared" si="3"/>
        <v>3.4844000000000004</v>
      </c>
      <c r="H29" s="95">
        <v>53</v>
      </c>
      <c r="I29" s="96" t="s">
        <v>49</v>
      </c>
      <c r="J29" s="70">
        <f t="shared" si="4"/>
        <v>5.3E-3</v>
      </c>
      <c r="K29" s="95">
        <v>20</v>
      </c>
      <c r="L29" s="96" t="s">
        <v>49</v>
      </c>
      <c r="M29" s="70">
        <f t="shared" si="0"/>
        <v>2E-3</v>
      </c>
      <c r="N29" s="95">
        <v>15</v>
      </c>
      <c r="O29" s="96" t="s">
        <v>49</v>
      </c>
      <c r="P29" s="70">
        <f t="shared" si="1"/>
        <v>1.5E-3</v>
      </c>
    </row>
    <row r="30" spans="1:16">
      <c r="B30" s="95">
        <v>6</v>
      </c>
      <c r="C30" s="96" t="s">
        <v>48</v>
      </c>
      <c r="D30" s="82">
        <f t="shared" si="2"/>
        <v>2.5210084033613446E-5</v>
      </c>
      <c r="E30" s="97">
        <v>0.26369999999999999</v>
      </c>
      <c r="F30" s="98">
        <v>3.3690000000000002</v>
      </c>
      <c r="G30" s="94">
        <f t="shared" si="3"/>
        <v>3.6327000000000003</v>
      </c>
      <c r="H30" s="95">
        <v>55</v>
      </c>
      <c r="I30" s="96" t="s">
        <v>49</v>
      </c>
      <c r="J30" s="70">
        <f t="shared" si="4"/>
        <v>5.4999999999999997E-3</v>
      </c>
      <c r="K30" s="95">
        <v>21</v>
      </c>
      <c r="L30" s="96" t="s">
        <v>49</v>
      </c>
      <c r="M30" s="70">
        <f t="shared" si="0"/>
        <v>2.1000000000000003E-3</v>
      </c>
      <c r="N30" s="95">
        <v>15</v>
      </c>
      <c r="O30" s="96" t="s">
        <v>49</v>
      </c>
      <c r="P30" s="70">
        <f t="shared" si="1"/>
        <v>1.5E-3</v>
      </c>
    </row>
    <row r="31" spans="1:16">
      <c r="B31" s="95">
        <v>6.5</v>
      </c>
      <c r="C31" s="96" t="s">
        <v>48</v>
      </c>
      <c r="D31" s="82">
        <f t="shared" si="2"/>
        <v>2.7310924369747898E-5</v>
      </c>
      <c r="E31" s="97">
        <v>0.27439999999999998</v>
      </c>
      <c r="F31" s="98">
        <v>3.4980000000000002</v>
      </c>
      <c r="G31" s="94">
        <f t="shared" si="3"/>
        <v>3.7724000000000002</v>
      </c>
      <c r="H31" s="95">
        <v>57</v>
      </c>
      <c r="I31" s="96" t="s">
        <v>49</v>
      </c>
      <c r="J31" s="70">
        <f t="shared" si="4"/>
        <v>5.7000000000000002E-3</v>
      </c>
      <c r="K31" s="95">
        <v>22</v>
      </c>
      <c r="L31" s="96" t="s">
        <v>49</v>
      </c>
      <c r="M31" s="70">
        <f t="shared" si="0"/>
        <v>2.1999999999999997E-3</v>
      </c>
      <c r="N31" s="95">
        <v>16</v>
      </c>
      <c r="O31" s="96" t="s">
        <v>49</v>
      </c>
      <c r="P31" s="70">
        <f t="shared" si="1"/>
        <v>1.6000000000000001E-3</v>
      </c>
    </row>
    <row r="32" spans="1:16">
      <c r="B32" s="95">
        <v>7</v>
      </c>
      <c r="C32" s="96" t="s">
        <v>48</v>
      </c>
      <c r="D32" s="82">
        <f t="shared" si="2"/>
        <v>2.9411764705882354E-5</v>
      </c>
      <c r="E32" s="97">
        <v>0.2848</v>
      </c>
      <c r="F32" s="98">
        <v>3.621</v>
      </c>
      <c r="G32" s="94">
        <f t="shared" si="3"/>
        <v>3.9058000000000002</v>
      </c>
      <c r="H32" s="95">
        <v>59</v>
      </c>
      <c r="I32" s="96" t="s">
        <v>49</v>
      </c>
      <c r="J32" s="70">
        <f t="shared" si="4"/>
        <v>5.8999999999999999E-3</v>
      </c>
      <c r="K32" s="95">
        <v>22</v>
      </c>
      <c r="L32" s="96" t="s">
        <v>49</v>
      </c>
      <c r="M32" s="70">
        <f t="shared" si="0"/>
        <v>2.1999999999999997E-3</v>
      </c>
      <c r="N32" s="95">
        <v>16</v>
      </c>
      <c r="O32" s="96" t="s">
        <v>49</v>
      </c>
      <c r="P32" s="70">
        <f t="shared" si="1"/>
        <v>1.6000000000000001E-3</v>
      </c>
    </row>
    <row r="33" spans="2:16">
      <c r="B33" s="95">
        <v>8</v>
      </c>
      <c r="C33" s="96" t="s">
        <v>48</v>
      </c>
      <c r="D33" s="82">
        <f t="shared" si="2"/>
        <v>3.3613445378151261E-5</v>
      </c>
      <c r="E33" s="97">
        <v>0.3044</v>
      </c>
      <c r="F33" s="98">
        <v>3.85</v>
      </c>
      <c r="G33" s="94">
        <f t="shared" si="3"/>
        <v>4.1543999999999999</v>
      </c>
      <c r="H33" s="95">
        <v>63</v>
      </c>
      <c r="I33" s="96" t="s">
        <v>49</v>
      </c>
      <c r="J33" s="70">
        <f t="shared" si="4"/>
        <v>6.3E-3</v>
      </c>
      <c r="K33" s="95">
        <v>24</v>
      </c>
      <c r="L33" s="96" t="s">
        <v>49</v>
      </c>
      <c r="M33" s="70">
        <f t="shared" si="0"/>
        <v>2.4000000000000002E-3</v>
      </c>
      <c r="N33" s="95">
        <v>17</v>
      </c>
      <c r="O33" s="96" t="s">
        <v>49</v>
      </c>
      <c r="P33" s="70">
        <f t="shared" si="1"/>
        <v>1.7000000000000001E-3</v>
      </c>
    </row>
    <row r="34" spans="2:16">
      <c r="B34" s="95">
        <v>9</v>
      </c>
      <c r="C34" s="96" t="s">
        <v>48</v>
      </c>
      <c r="D34" s="82">
        <f t="shared" si="2"/>
        <v>3.7815126050420166E-5</v>
      </c>
      <c r="E34" s="97">
        <v>0.32290000000000002</v>
      </c>
      <c r="F34" s="98">
        <v>4.0599999999999996</v>
      </c>
      <c r="G34" s="94">
        <f t="shared" si="3"/>
        <v>4.3828999999999994</v>
      </c>
      <c r="H34" s="95">
        <v>66</v>
      </c>
      <c r="I34" s="96" t="s">
        <v>49</v>
      </c>
      <c r="J34" s="70">
        <f t="shared" si="4"/>
        <v>6.6E-3</v>
      </c>
      <c r="K34" s="95">
        <v>25</v>
      </c>
      <c r="L34" s="96" t="s">
        <v>49</v>
      </c>
      <c r="M34" s="70">
        <f t="shared" si="0"/>
        <v>2.5000000000000001E-3</v>
      </c>
      <c r="N34" s="95">
        <v>18</v>
      </c>
      <c r="O34" s="96" t="s">
        <v>49</v>
      </c>
      <c r="P34" s="70">
        <f t="shared" si="1"/>
        <v>1.8E-3</v>
      </c>
    </row>
    <row r="35" spans="2:16">
      <c r="B35" s="95">
        <v>10</v>
      </c>
      <c r="C35" s="96" t="s">
        <v>48</v>
      </c>
      <c r="D35" s="82">
        <f t="shared" si="2"/>
        <v>4.2016806722689077E-5</v>
      </c>
      <c r="E35" s="97">
        <v>0.34039999999999998</v>
      </c>
      <c r="F35" s="98">
        <v>4.2549999999999999</v>
      </c>
      <c r="G35" s="94">
        <f t="shared" si="3"/>
        <v>4.5953999999999997</v>
      </c>
      <c r="H35" s="95">
        <v>70</v>
      </c>
      <c r="I35" s="96" t="s">
        <v>49</v>
      </c>
      <c r="J35" s="70">
        <f t="shared" si="4"/>
        <v>7.000000000000001E-3</v>
      </c>
      <c r="K35" s="95">
        <v>26</v>
      </c>
      <c r="L35" s="96" t="s">
        <v>49</v>
      </c>
      <c r="M35" s="70">
        <f t="shared" si="0"/>
        <v>2.5999999999999999E-3</v>
      </c>
      <c r="N35" s="95">
        <v>19</v>
      </c>
      <c r="O35" s="96" t="s">
        <v>49</v>
      </c>
      <c r="P35" s="70">
        <f t="shared" si="1"/>
        <v>1.9E-3</v>
      </c>
    </row>
    <row r="36" spans="2:16">
      <c r="B36" s="95">
        <v>11</v>
      </c>
      <c r="C36" s="96" t="s">
        <v>48</v>
      </c>
      <c r="D36" s="82">
        <f t="shared" si="2"/>
        <v>4.6218487394957981E-5</v>
      </c>
      <c r="E36" s="97">
        <v>0.35699999999999998</v>
      </c>
      <c r="F36" s="98">
        <v>4.4359999999999999</v>
      </c>
      <c r="G36" s="94">
        <f t="shared" si="3"/>
        <v>4.7930000000000001</v>
      </c>
      <c r="H36" s="95">
        <v>73</v>
      </c>
      <c r="I36" s="96" t="s">
        <v>49</v>
      </c>
      <c r="J36" s="70">
        <f t="shared" si="4"/>
        <v>7.2999999999999992E-3</v>
      </c>
      <c r="K36" s="95">
        <v>27</v>
      </c>
      <c r="L36" s="96" t="s">
        <v>49</v>
      </c>
      <c r="M36" s="70">
        <f t="shared" si="0"/>
        <v>2.7000000000000001E-3</v>
      </c>
      <c r="N36" s="95">
        <v>20</v>
      </c>
      <c r="O36" s="96" t="s">
        <v>49</v>
      </c>
      <c r="P36" s="70">
        <f t="shared" si="1"/>
        <v>2E-3</v>
      </c>
    </row>
    <row r="37" spans="2:16">
      <c r="B37" s="95">
        <v>12</v>
      </c>
      <c r="C37" s="96" t="s">
        <v>48</v>
      </c>
      <c r="D37" s="82">
        <f t="shared" si="2"/>
        <v>5.0420168067226892E-5</v>
      </c>
      <c r="E37" s="97">
        <v>0.37290000000000001</v>
      </c>
      <c r="F37" s="98">
        <v>4.6050000000000004</v>
      </c>
      <c r="G37" s="94">
        <f t="shared" si="3"/>
        <v>4.9779</v>
      </c>
      <c r="H37" s="95">
        <v>76</v>
      </c>
      <c r="I37" s="96" t="s">
        <v>49</v>
      </c>
      <c r="J37" s="70">
        <f t="shared" si="4"/>
        <v>7.6E-3</v>
      </c>
      <c r="K37" s="95">
        <v>28</v>
      </c>
      <c r="L37" s="96" t="s">
        <v>49</v>
      </c>
      <c r="M37" s="70">
        <f t="shared" si="0"/>
        <v>2.8E-3</v>
      </c>
      <c r="N37" s="95">
        <v>20</v>
      </c>
      <c r="O37" s="96" t="s">
        <v>49</v>
      </c>
      <c r="P37" s="70">
        <f t="shared" si="1"/>
        <v>2E-3</v>
      </c>
    </row>
    <row r="38" spans="2:16">
      <c r="B38" s="95">
        <v>13</v>
      </c>
      <c r="C38" s="96" t="s">
        <v>48</v>
      </c>
      <c r="D38" s="82">
        <f t="shared" si="2"/>
        <v>5.4621848739495796E-5</v>
      </c>
      <c r="E38" s="97">
        <v>0.3881</v>
      </c>
      <c r="F38" s="98">
        <v>4.7640000000000002</v>
      </c>
      <c r="G38" s="94">
        <f t="shared" si="3"/>
        <v>5.1520999999999999</v>
      </c>
      <c r="H38" s="95">
        <v>79</v>
      </c>
      <c r="I38" s="96" t="s">
        <v>49</v>
      </c>
      <c r="J38" s="70">
        <f t="shared" si="4"/>
        <v>7.9000000000000008E-3</v>
      </c>
      <c r="K38" s="95">
        <v>29</v>
      </c>
      <c r="L38" s="96" t="s">
        <v>49</v>
      </c>
      <c r="M38" s="70">
        <f t="shared" si="0"/>
        <v>2.9000000000000002E-3</v>
      </c>
      <c r="N38" s="95">
        <v>21</v>
      </c>
      <c r="O38" s="96" t="s">
        <v>49</v>
      </c>
      <c r="P38" s="70">
        <f t="shared" si="1"/>
        <v>2.1000000000000003E-3</v>
      </c>
    </row>
    <row r="39" spans="2:16">
      <c r="B39" s="95">
        <v>14</v>
      </c>
      <c r="C39" s="96" t="s">
        <v>48</v>
      </c>
      <c r="D39" s="82">
        <f t="shared" si="2"/>
        <v>5.8823529411764708E-5</v>
      </c>
      <c r="E39" s="97">
        <v>0.4027</v>
      </c>
      <c r="F39" s="98">
        <v>4.9139999999999997</v>
      </c>
      <c r="G39" s="94">
        <f t="shared" si="3"/>
        <v>5.3167</v>
      </c>
      <c r="H39" s="95">
        <v>82</v>
      </c>
      <c r="I39" s="96" t="s">
        <v>49</v>
      </c>
      <c r="J39" s="70">
        <f t="shared" si="4"/>
        <v>8.2000000000000007E-3</v>
      </c>
      <c r="K39" s="95">
        <v>30</v>
      </c>
      <c r="L39" s="96" t="s">
        <v>49</v>
      </c>
      <c r="M39" s="70">
        <f t="shared" si="0"/>
        <v>3.0000000000000001E-3</v>
      </c>
      <c r="N39" s="95">
        <v>22</v>
      </c>
      <c r="O39" s="96" t="s">
        <v>49</v>
      </c>
      <c r="P39" s="70">
        <f t="shared" si="1"/>
        <v>2.1999999999999997E-3</v>
      </c>
    </row>
    <row r="40" spans="2:16">
      <c r="B40" s="95">
        <v>15</v>
      </c>
      <c r="C40" s="96" t="s">
        <v>48</v>
      </c>
      <c r="D40" s="82">
        <f t="shared" si="2"/>
        <v>6.3025210084033612E-5</v>
      </c>
      <c r="E40" s="97">
        <v>0.41689999999999999</v>
      </c>
      <c r="F40" s="98">
        <v>5.056</v>
      </c>
      <c r="G40" s="94">
        <f t="shared" si="3"/>
        <v>5.4729000000000001</v>
      </c>
      <c r="H40" s="95">
        <v>85</v>
      </c>
      <c r="I40" s="96" t="s">
        <v>49</v>
      </c>
      <c r="J40" s="70">
        <f t="shared" si="4"/>
        <v>8.5000000000000006E-3</v>
      </c>
      <c r="K40" s="95">
        <v>31</v>
      </c>
      <c r="L40" s="96" t="s">
        <v>49</v>
      </c>
      <c r="M40" s="70">
        <f t="shared" si="0"/>
        <v>3.0999999999999999E-3</v>
      </c>
      <c r="N40" s="95">
        <v>23</v>
      </c>
      <c r="O40" s="96" t="s">
        <v>49</v>
      </c>
      <c r="P40" s="70">
        <f t="shared" si="1"/>
        <v>2.3E-3</v>
      </c>
    </row>
    <row r="41" spans="2:16">
      <c r="B41" s="95">
        <v>16</v>
      </c>
      <c r="C41" s="96" t="s">
        <v>48</v>
      </c>
      <c r="D41" s="82">
        <f t="shared" si="2"/>
        <v>6.7226890756302523E-5</v>
      </c>
      <c r="E41" s="97">
        <v>0.43049999999999999</v>
      </c>
      <c r="F41" s="98">
        <v>5.1909999999999998</v>
      </c>
      <c r="G41" s="94">
        <f t="shared" si="3"/>
        <v>5.6215000000000002</v>
      </c>
      <c r="H41" s="95">
        <v>88</v>
      </c>
      <c r="I41" s="96" t="s">
        <v>49</v>
      </c>
      <c r="J41" s="70">
        <f t="shared" si="4"/>
        <v>8.7999999999999988E-3</v>
      </c>
      <c r="K41" s="95">
        <v>32</v>
      </c>
      <c r="L41" s="96" t="s">
        <v>49</v>
      </c>
      <c r="M41" s="70">
        <f t="shared" si="0"/>
        <v>3.2000000000000002E-3</v>
      </c>
      <c r="N41" s="95">
        <v>23</v>
      </c>
      <c r="O41" s="96" t="s">
        <v>49</v>
      </c>
      <c r="P41" s="70">
        <f t="shared" si="1"/>
        <v>2.3E-3</v>
      </c>
    </row>
    <row r="42" spans="2:16">
      <c r="B42" s="95">
        <v>17</v>
      </c>
      <c r="C42" s="96" t="s">
        <v>48</v>
      </c>
      <c r="D42" s="82">
        <f t="shared" si="2"/>
        <v>7.1428571428571434E-5</v>
      </c>
      <c r="E42" s="97">
        <v>0.44379999999999997</v>
      </c>
      <c r="F42" s="98">
        <v>5.319</v>
      </c>
      <c r="G42" s="94">
        <f t="shared" si="3"/>
        <v>5.7628000000000004</v>
      </c>
      <c r="H42" s="95">
        <v>91</v>
      </c>
      <c r="I42" s="96" t="s">
        <v>49</v>
      </c>
      <c r="J42" s="70">
        <f t="shared" si="4"/>
        <v>9.1000000000000004E-3</v>
      </c>
      <c r="K42" s="95">
        <v>33</v>
      </c>
      <c r="L42" s="96" t="s">
        <v>49</v>
      </c>
      <c r="M42" s="70">
        <f t="shared" si="0"/>
        <v>3.3E-3</v>
      </c>
      <c r="N42" s="95">
        <v>24</v>
      </c>
      <c r="O42" s="96" t="s">
        <v>49</v>
      </c>
      <c r="P42" s="70">
        <f t="shared" si="1"/>
        <v>2.4000000000000002E-3</v>
      </c>
    </row>
    <row r="43" spans="2:16">
      <c r="B43" s="95">
        <v>18</v>
      </c>
      <c r="C43" s="96" t="s">
        <v>48</v>
      </c>
      <c r="D43" s="82">
        <f t="shared" si="2"/>
        <v>7.5630252100840331E-5</v>
      </c>
      <c r="E43" s="97">
        <v>0.45669999999999999</v>
      </c>
      <c r="F43" s="98">
        <v>5.4420000000000002</v>
      </c>
      <c r="G43" s="94">
        <f t="shared" si="3"/>
        <v>5.8986999999999998</v>
      </c>
      <c r="H43" s="95">
        <v>93</v>
      </c>
      <c r="I43" s="96" t="s">
        <v>49</v>
      </c>
      <c r="J43" s="70">
        <f t="shared" si="4"/>
        <v>9.2999999999999992E-3</v>
      </c>
      <c r="K43" s="95">
        <v>33</v>
      </c>
      <c r="L43" s="96" t="s">
        <v>49</v>
      </c>
      <c r="M43" s="70">
        <f t="shared" si="0"/>
        <v>3.3E-3</v>
      </c>
      <c r="N43" s="95">
        <v>25</v>
      </c>
      <c r="O43" s="96" t="s">
        <v>49</v>
      </c>
      <c r="P43" s="70">
        <f t="shared" si="1"/>
        <v>2.5000000000000001E-3</v>
      </c>
    </row>
    <row r="44" spans="2:16">
      <c r="B44" s="95">
        <v>20</v>
      </c>
      <c r="C44" s="96" t="s">
        <v>48</v>
      </c>
      <c r="D44" s="82">
        <f t="shared" si="2"/>
        <v>8.4033613445378154E-5</v>
      </c>
      <c r="E44" s="97">
        <v>0.48139999999999999</v>
      </c>
      <c r="F44" s="98">
        <v>5.6719999999999997</v>
      </c>
      <c r="G44" s="94">
        <f t="shared" si="3"/>
        <v>6.1533999999999995</v>
      </c>
      <c r="H44" s="95">
        <v>98</v>
      </c>
      <c r="I44" s="96" t="s">
        <v>49</v>
      </c>
      <c r="J44" s="70">
        <f t="shared" si="4"/>
        <v>9.7999999999999997E-3</v>
      </c>
      <c r="K44" s="95">
        <v>35</v>
      </c>
      <c r="L44" s="96" t="s">
        <v>49</v>
      </c>
      <c r="M44" s="70">
        <f t="shared" si="0"/>
        <v>3.5000000000000005E-3</v>
      </c>
      <c r="N44" s="95">
        <v>26</v>
      </c>
      <c r="O44" s="96" t="s">
        <v>49</v>
      </c>
      <c r="P44" s="70">
        <f t="shared" si="1"/>
        <v>2.5999999999999999E-3</v>
      </c>
    </row>
    <row r="45" spans="2:16">
      <c r="B45" s="95">
        <v>22.5</v>
      </c>
      <c r="C45" s="96" t="s">
        <v>48</v>
      </c>
      <c r="D45" s="82">
        <f t="shared" si="2"/>
        <v>9.4537815126050418E-5</v>
      </c>
      <c r="E45" s="97">
        <v>0.51060000000000005</v>
      </c>
      <c r="F45" s="98">
        <v>5.9340000000000002</v>
      </c>
      <c r="G45" s="94">
        <f t="shared" si="3"/>
        <v>6.4446000000000003</v>
      </c>
      <c r="H45" s="95">
        <v>105</v>
      </c>
      <c r="I45" s="96" t="s">
        <v>49</v>
      </c>
      <c r="J45" s="70">
        <f t="shared" si="4"/>
        <v>1.0499999999999999E-2</v>
      </c>
      <c r="K45" s="95">
        <v>37</v>
      </c>
      <c r="L45" s="96" t="s">
        <v>49</v>
      </c>
      <c r="M45" s="70">
        <f t="shared" si="0"/>
        <v>3.6999999999999997E-3</v>
      </c>
      <c r="N45" s="95">
        <v>27</v>
      </c>
      <c r="O45" s="96" t="s">
        <v>49</v>
      </c>
      <c r="P45" s="70">
        <f t="shared" si="1"/>
        <v>2.7000000000000001E-3</v>
      </c>
    </row>
    <row r="46" spans="2:16">
      <c r="B46" s="95">
        <v>25</v>
      </c>
      <c r="C46" s="96" t="s">
        <v>48</v>
      </c>
      <c r="D46" s="82">
        <f t="shared" si="2"/>
        <v>1.050420168067227E-4</v>
      </c>
      <c r="E46" s="97">
        <v>0.53820000000000001</v>
      </c>
      <c r="F46" s="98">
        <v>6.173</v>
      </c>
      <c r="G46" s="94">
        <f t="shared" si="3"/>
        <v>6.7111999999999998</v>
      </c>
      <c r="H46" s="95">
        <v>110</v>
      </c>
      <c r="I46" s="96" t="s">
        <v>49</v>
      </c>
      <c r="J46" s="70">
        <f t="shared" si="4"/>
        <v>1.0999999999999999E-2</v>
      </c>
      <c r="K46" s="95">
        <v>39</v>
      </c>
      <c r="L46" s="96" t="s">
        <v>49</v>
      </c>
      <c r="M46" s="70">
        <f t="shared" si="0"/>
        <v>3.8999999999999998E-3</v>
      </c>
      <c r="N46" s="95">
        <v>29</v>
      </c>
      <c r="O46" s="96" t="s">
        <v>49</v>
      </c>
      <c r="P46" s="70">
        <f t="shared" si="1"/>
        <v>2.9000000000000002E-3</v>
      </c>
    </row>
    <row r="47" spans="2:16">
      <c r="B47" s="95">
        <v>27.5</v>
      </c>
      <c r="C47" s="96" t="s">
        <v>48</v>
      </c>
      <c r="D47" s="82">
        <f t="shared" si="2"/>
        <v>1.1554621848739496E-4</v>
      </c>
      <c r="E47" s="97">
        <v>0.56440000000000001</v>
      </c>
      <c r="F47" s="98">
        <v>6.3920000000000003</v>
      </c>
      <c r="G47" s="94">
        <f t="shared" si="3"/>
        <v>6.9564000000000004</v>
      </c>
      <c r="H47" s="95">
        <v>116</v>
      </c>
      <c r="I47" s="96" t="s">
        <v>49</v>
      </c>
      <c r="J47" s="70">
        <f t="shared" si="4"/>
        <v>1.1600000000000001E-2</v>
      </c>
      <c r="K47" s="95">
        <v>40</v>
      </c>
      <c r="L47" s="96" t="s">
        <v>49</v>
      </c>
      <c r="M47" s="70">
        <f t="shared" si="0"/>
        <v>4.0000000000000001E-3</v>
      </c>
      <c r="N47" s="95">
        <v>30</v>
      </c>
      <c r="O47" s="96" t="s">
        <v>49</v>
      </c>
      <c r="P47" s="70">
        <f t="shared" si="1"/>
        <v>3.0000000000000001E-3</v>
      </c>
    </row>
    <row r="48" spans="2:16">
      <c r="B48" s="95">
        <v>30</v>
      </c>
      <c r="C48" s="96" t="s">
        <v>48</v>
      </c>
      <c r="D48" s="82">
        <f t="shared" si="2"/>
        <v>1.2605042016806722E-4</v>
      </c>
      <c r="E48" s="97">
        <v>0.58950000000000002</v>
      </c>
      <c r="F48" s="98">
        <v>6.5949999999999998</v>
      </c>
      <c r="G48" s="94">
        <f t="shared" si="3"/>
        <v>7.1844999999999999</v>
      </c>
      <c r="H48" s="95">
        <v>122</v>
      </c>
      <c r="I48" s="96" t="s">
        <v>49</v>
      </c>
      <c r="J48" s="70">
        <f t="shared" si="4"/>
        <v>1.2199999999999999E-2</v>
      </c>
      <c r="K48" s="95">
        <v>42</v>
      </c>
      <c r="L48" s="96" t="s">
        <v>49</v>
      </c>
      <c r="M48" s="70">
        <f t="shared" si="0"/>
        <v>4.2000000000000006E-3</v>
      </c>
      <c r="N48" s="95">
        <v>31</v>
      </c>
      <c r="O48" s="96" t="s">
        <v>49</v>
      </c>
      <c r="P48" s="70">
        <f t="shared" si="1"/>
        <v>3.0999999999999999E-3</v>
      </c>
    </row>
    <row r="49" spans="2:16">
      <c r="B49" s="95">
        <v>32.5</v>
      </c>
      <c r="C49" s="96" t="s">
        <v>48</v>
      </c>
      <c r="D49" s="82">
        <f t="shared" si="2"/>
        <v>1.3655462184873949E-4</v>
      </c>
      <c r="E49" s="97">
        <v>0.61360000000000003</v>
      </c>
      <c r="F49" s="98">
        <v>6.7830000000000004</v>
      </c>
      <c r="G49" s="94">
        <f t="shared" si="3"/>
        <v>7.3966000000000003</v>
      </c>
      <c r="H49" s="95">
        <v>127</v>
      </c>
      <c r="I49" s="96" t="s">
        <v>49</v>
      </c>
      <c r="J49" s="70">
        <f t="shared" si="4"/>
        <v>1.2699999999999999E-2</v>
      </c>
      <c r="K49" s="95">
        <v>43</v>
      </c>
      <c r="L49" s="96" t="s">
        <v>49</v>
      </c>
      <c r="M49" s="70">
        <f t="shared" si="0"/>
        <v>4.3E-3</v>
      </c>
      <c r="N49" s="95">
        <v>32</v>
      </c>
      <c r="O49" s="96" t="s">
        <v>49</v>
      </c>
      <c r="P49" s="70">
        <f t="shared" si="1"/>
        <v>3.2000000000000002E-3</v>
      </c>
    </row>
    <row r="50" spans="2:16">
      <c r="B50" s="95">
        <v>35</v>
      </c>
      <c r="C50" s="96" t="s">
        <v>48</v>
      </c>
      <c r="D50" s="82">
        <f t="shared" si="2"/>
        <v>1.4705882352941178E-4</v>
      </c>
      <c r="E50" s="97">
        <v>0.63680000000000003</v>
      </c>
      <c r="F50" s="98">
        <v>6.9580000000000002</v>
      </c>
      <c r="G50" s="94">
        <f t="shared" si="3"/>
        <v>7.5948000000000002</v>
      </c>
      <c r="H50" s="95">
        <v>132</v>
      </c>
      <c r="I50" s="96" t="s">
        <v>49</v>
      </c>
      <c r="J50" s="70">
        <f t="shared" si="4"/>
        <v>1.32E-2</v>
      </c>
      <c r="K50" s="95">
        <v>45</v>
      </c>
      <c r="L50" s="96" t="s">
        <v>49</v>
      </c>
      <c r="M50" s="70">
        <f t="shared" si="0"/>
        <v>4.4999999999999997E-3</v>
      </c>
      <c r="N50" s="95">
        <v>34</v>
      </c>
      <c r="O50" s="96" t="s">
        <v>49</v>
      </c>
      <c r="P50" s="70">
        <f t="shared" si="1"/>
        <v>3.4000000000000002E-3</v>
      </c>
    </row>
    <row r="51" spans="2:16">
      <c r="B51" s="95">
        <v>37.5</v>
      </c>
      <c r="C51" s="96" t="s">
        <v>48</v>
      </c>
      <c r="D51" s="82">
        <f t="shared" si="2"/>
        <v>1.5756302521008402E-4</v>
      </c>
      <c r="E51" s="97">
        <v>0.65910000000000002</v>
      </c>
      <c r="F51" s="98">
        <v>7.1230000000000002</v>
      </c>
      <c r="G51" s="94">
        <f t="shared" si="3"/>
        <v>7.7820999999999998</v>
      </c>
      <c r="H51" s="95">
        <v>138</v>
      </c>
      <c r="I51" s="96" t="s">
        <v>49</v>
      </c>
      <c r="J51" s="70">
        <f t="shared" si="4"/>
        <v>1.3800000000000002E-2</v>
      </c>
      <c r="K51" s="95">
        <v>46</v>
      </c>
      <c r="L51" s="96" t="s">
        <v>49</v>
      </c>
      <c r="M51" s="70">
        <f t="shared" si="0"/>
        <v>4.5999999999999999E-3</v>
      </c>
      <c r="N51" s="95">
        <v>35</v>
      </c>
      <c r="O51" s="96" t="s">
        <v>49</v>
      </c>
      <c r="P51" s="70">
        <f t="shared" si="1"/>
        <v>3.5000000000000005E-3</v>
      </c>
    </row>
    <row r="52" spans="2:16">
      <c r="B52" s="95">
        <v>40</v>
      </c>
      <c r="C52" s="96" t="s">
        <v>48</v>
      </c>
      <c r="D52" s="82">
        <f t="shared" si="2"/>
        <v>1.6806722689075631E-4</v>
      </c>
      <c r="E52" s="97">
        <v>0.68079999999999996</v>
      </c>
      <c r="F52" s="98">
        <v>7.2770000000000001</v>
      </c>
      <c r="G52" s="94">
        <f t="shared" si="3"/>
        <v>7.9577999999999998</v>
      </c>
      <c r="H52" s="95">
        <v>143</v>
      </c>
      <c r="I52" s="96" t="s">
        <v>49</v>
      </c>
      <c r="J52" s="70">
        <f t="shared" si="4"/>
        <v>1.4299999999999998E-2</v>
      </c>
      <c r="K52" s="95">
        <v>48</v>
      </c>
      <c r="L52" s="96" t="s">
        <v>49</v>
      </c>
      <c r="M52" s="70">
        <f t="shared" si="0"/>
        <v>4.8000000000000004E-3</v>
      </c>
      <c r="N52" s="95">
        <v>36</v>
      </c>
      <c r="O52" s="96" t="s">
        <v>49</v>
      </c>
      <c r="P52" s="70">
        <f t="shared" si="1"/>
        <v>3.5999999999999999E-3</v>
      </c>
    </row>
    <row r="53" spans="2:16">
      <c r="B53" s="95">
        <v>45</v>
      </c>
      <c r="C53" s="96" t="s">
        <v>48</v>
      </c>
      <c r="D53" s="82">
        <f t="shared" si="2"/>
        <v>1.8907563025210084E-4</v>
      </c>
      <c r="E53" s="97">
        <v>0.72199999999999998</v>
      </c>
      <c r="F53" s="98">
        <v>7.5609999999999999</v>
      </c>
      <c r="G53" s="94">
        <f t="shared" si="3"/>
        <v>8.2829999999999995</v>
      </c>
      <c r="H53" s="95">
        <v>152</v>
      </c>
      <c r="I53" s="96" t="s">
        <v>49</v>
      </c>
      <c r="J53" s="70">
        <f t="shared" si="4"/>
        <v>1.52E-2</v>
      </c>
      <c r="K53" s="95">
        <v>51</v>
      </c>
      <c r="L53" s="96" t="s">
        <v>49</v>
      </c>
      <c r="M53" s="70">
        <f t="shared" si="0"/>
        <v>5.0999999999999995E-3</v>
      </c>
      <c r="N53" s="95">
        <v>38</v>
      </c>
      <c r="O53" s="96" t="s">
        <v>49</v>
      </c>
      <c r="P53" s="70">
        <f t="shared" si="1"/>
        <v>3.8E-3</v>
      </c>
    </row>
    <row r="54" spans="2:16">
      <c r="B54" s="95">
        <v>50</v>
      </c>
      <c r="C54" s="96" t="s">
        <v>48</v>
      </c>
      <c r="D54" s="82">
        <f t="shared" si="2"/>
        <v>2.1008403361344539E-4</v>
      </c>
      <c r="E54" s="97">
        <v>0.7611</v>
      </c>
      <c r="F54" s="98">
        <v>7.8150000000000004</v>
      </c>
      <c r="G54" s="94">
        <f t="shared" si="3"/>
        <v>8.5761000000000003</v>
      </c>
      <c r="H54" s="95">
        <v>162</v>
      </c>
      <c r="I54" s="96" t="s">
        <v>49</v>
      </c>
      <c r="J54" s="70">
        <f t="shared" si="4"/>
        <v>1.6199999999999999E-2</v>
      </c>
      <c r="K54" s="95">
        <v>53</v>
      </c>
      <c r="L54" s="96" t="s">
        <v>49</v>
      </c>
      <c r="M54" s="70">
        <f t="shared" si="0"/>
        <v>5.3E-3</v>
      </c>
      <c r="N54" s="95">
        <v>40</v>
      </c>
      <c r="O54" s="96" t="s">
        <v>49</v>
      </c>
      <c r="P54" s="70">
        <f t="shared" si="1"/>
        <v>4.0000000000000001E-3</v>
      </c>
    </row>
    <row r="55" spans="2:16">
      <c r="B55" s="95">
        <v>55</v>
      </c>
      <c r="C55" s="96" t="s">
        <v>48</v>
      </c>
      <c r="D55" s="82">
        <f t="shared" si="2"/>
        <v>2.3109243697478992E-4</v>
      </c>
      <c r="E55" s="97">
        <v>0.79830000000000001</v>
      </c>
      <c r="F55" s="98">
        <v>8.0449999999999999</v>
      </c>
      <c r="G55" s="94">
        <f t="shared" si="3"/>
        <v>8.8432999999999993</v>
      </c>
      <c r="H55" s="95">
        <v>171</v>
      </c>
      <c r="I55" s="96" t="s">
        <v>49</v>
      </c>
      <c r="J55" s="70">
        <f t="shared" si="4"/>
        <v>1.7100000000000001E-2</v>
      </c>
      <c r="K55" s="95">
        <v>56</v>
      </c>
      <c r="L55" s="96" t="s">
        <v>49</v>
      </c>
      <c r="M55" s="70">
        <f t="shared" si="0"/>
        <v>5.5999999999999999E-3</v>
      </c>
      <c r="N55" s="95">
        <v>42</v>
      </c>
      <c r="O55" s="96" t="s">
        <v>49</v>
      </c>
      <c r="P55" s="70">
        <f t="shared" si="1"/>
        <v>4.2000000000000006E-3</v>
      </c>
    </row>
    <row r="56" spans="2:16">
      <c r="B56" s="95">
        <v>60</v>
      </c>
      <c r="C56" s="96" t="s">
        <v>48</v>
      </c>
      <c r="D56" s="82">
        <f t="shared" si="2"/>
        <v>2.5210084033613445E-4</v>
      </c>
      <c r="E56" s="97">
        <v>0.8337</v>
      </c>
      <c r="F56" s="98">
        <v>8.2550000000000008</v>
      </c>
      <c r="G56" s="94">
        <f t="shared" si="3"/>
        <v>9.0887000000000011</v>
      </c>
      <c r="H56" s="95">
        <v>180</v>
      </c>
      <c r="I56" s="96" t="s">
        <v>49</v>
      </c>
      <c r="J56" s="70">
        <f t="shared" si="4"/>
        <v>1.7999999999999999E-2</v>
      </c>
      <c r="K56" s="95">
        <v>58</v>
      </c>
      <c r="L56" s="96" t="s">
        <v>49</v>
      </c>
      <c r="M56" s="70">
        <f t="shared" si="0"/>
        <v>5.8000000000000005E-3</v>
      </c>
      <c r="N56" s="95">
        <v>44</v>
      </c>
      <c r="O56" s="96" t="s">
        <v>49</v>
      </c>
      <c r="P56" s="70">
        <f t="shared" si="1"/>
        <v>4.3999999999999994E-3</v>
      </c>
    </row>
    <row r="57" spans="2:16">
      <c r="B57" s="95">
        <v>65</v>
      </c>
      <c r="C57" s="96" t="s">
        <v>48</v>
      </c>
      <c r="D57" s="82">
        <f t="shared" si="2"/>
        <v>2.7310924369747898E-4</v>
      </c>
      <c r="E57" s="97">
        <v>0.86780000000000002</v>
      </c>
      <c r="F57" s="98">
        <v>8.4480000000000004</v>
      </c>
      <c r="G57" s="94">
        <f t="shared" si="3"/>
        <v>9.3158000000000012</v>
      </c>
      <c r="H57" s="95">
        <v>189</v>
      </c>
      <c r="I57" s="96" t="s">
        <v>49</v>
      </c>
      <c r="J57" s="70">
        <f t="shared" si="4"/>
        <v>1.89E-2</v>
      </c>
      <c r="K57" s="95">
        <v>61</v>
      </c>
      <c r="L57" s="96" t="s">
        <v>49</v>
      </c>
      <c r="M57" s="70">
        <f t="shared" si="0"/>
        <v>6.0999999999999995E-3</v>
      </c>
      <c r="N57" s="95">
        <v>46</v>
      </c>
      <c r="O57" s="96" t="s">
        <v>49</v>
      </c>
      <c r="P57" s="70">
        <f t="shared" si="1"/>
        <v>4.5999999999999999E-3</v>
      </c>
    </row>
    <row r="58" spans="2:16">
      <c r="B58" s="95">
        <v>70</v>
      </c>
      <c r="C58" s="96" t="s">
        <v>48</v>
      </c>
      <c r="D58" s="82">
        <f t="shared" si="2"/>
        <v>2.9411764705882356E-4</v>
      </c>
      <c r="E58" s="97">
        <v>0.90049999999999997</v>
      </c>
      <c r="F58" s="98">
        <v>8.6259999999999994</v>
      </c>
      <c r="G58" s="94">
        <f t="shared" si="3"/>
        <v>9.5264999999999986</v>
      </c>
      <c r="H58" s="95">
        <v>197</v>
      </c>
      <c r="I58" s="96" t="s">
        <v>49</v>
      </c>
      <c r="J58" s="70">
        <f t="shared" si="4"/>
        <v>1.9700000000000002E-2</v>
      </c>
      <c r="K58" s="95">
        <v>63</v>
      </c>
      <c r="L58" s="96" t="s">
        <v>49</v>
      </c>
      <c r="M58" s="70">
        <f t="shared" si="0"/>
        <v>6.3E-3</v>
      </c>
      <c r="N58" s="95">
        <v>48</v>
      </c>
      <c r="O58" s="96" t="s">
        <v>49</v>
      </c>
      <c r="P58" s="70">
        <f t="shared" si="1"/>
        <v>4.8000000000000004E-3</v>
      </c>
    </row>
    <row r="59" spans="2:16">
      <c r="B59" s="95">
        <v>80</v>
      </c>
      <c r="C59" s="96" t="s">
        <v>48</v>
      </c>
      <c r="D59" s="82">
        <f t="shared" si="2"/>
        <v>3.3613445378151261E-4</v>
      </c>
      <c r="E59" s="97">
        <v>0.9627</v>
      </c>
      <c r="F59" s="98">
        <v>8.9429999999999996</v>
      </c>
      <c r="G59" s="94">
        <f t="shared" si="3"/>
        <v>9.9056999999999995</v>
      </c>
      <c r="H59" s="95">
        <v>214</v>
      </c>
      <c r="I59" s="96" t="s">
        <v>49</v>
      </c>
      <c r="J59" s="70">
        <f t="shared" si="4"/>
        <v>2.1399999999999999E-2</v>
      </c>
      <c r="K59" s="95">
        <v>67</v>
      </c>
      <c r="L59" s="96" t="s">
        <v>49</v>
      </c>
      <c r="M59" s="70">
        <f t="shared" si="0"/>
        <v>6.7000000000000002E-3</v>
      </c>
      <c r="N59" s="95">
        <v>52</v>
      </c>
      <c r="O59" s="96" t="s">
        <v>49</v>
      </c>
      <c r="P59" s="70">
        <f t="shared" si="1"/>
        <v>5.1999999999999998E-3</v>
      </c>
    </row>
    <row r="60" spans="2:16">
      <c r="B60" s="95">
        <v>90</v>
      </c>
      <c r="C60" s="96" t="s">
        <v>48</v>
      </c>
      <c r="D60" s="82">
        <f t="shared" si="2"/>
        <v>3.7815126050420167E-4</v>
      </c>
      <c r="E60" s="97">
        <v>1.0209999999999999</v>
      </c>
      <c r="F60" s="98">
        <v>9.2189999999999994</v>
      </c>
      <c r="G60" s="94">
        <f t="shared" si="3"/>
        <v>10.239999999999998</v>
      </c>
      <c r="H60" s="95">
        <v>230</v>
      </c>
      <c r="I60" s="96" t="s">
        <v>49</v>
      </c>
      <c r="J60" s="70">
        <f t="shared" si="4"/>
        <v>2.3E-2</v>
      </c>
      <c r="K60" s="95">
        <v>71</v>
      </c>
      <c r="L60" s="96" t="s">
        <v>49</v>
      </c>
      <c r="M60" s="70">
        <f t="shared" si="0"/>
        <v>7.0999999999999995E-3</v>
      </c>
      <c r="N60" s="95">
        <v>55</v>
      </c>
      <c r="O60" s="96" t="s">
        <v>49</v>
      </c>
      <c r="P60" s="70">
        <f t="shared" si="1"/>
        <v>5.4999999999999997E-3</v>
      </c>
    </row>
    <row r="61" spans="2:16">
      <c r="B61" s="95">
        <v>100</v>
      </c>
      <c r="C61" s="96" t="s">
        <v>48</v>
      </c>
      <c r="D61" s="82">
        <f t="shared" si="2"/>
        <v>4.2016806722689078E-4</v>
      </c>
      <c r="E61" s="97">
        <v>1.0760000000000001</v>
      </c>
      <c r="F61" s="98">
        <v>9.4619999999999997</v>
      </c>
      <c r="G61" s="94">
        <f t="shared" si="3"/>
        <v>10.538</v>
      </c>
      <c r="H61" s="95">
        <v>245</v>
      </c>
      <c r="I61" s="96" t="s">
        <v>49</v>
      </c>
      <c r="J61" s="70">
        <f t="shared" si="4"/>
        <v>2.4500000000000001E-2</v>
      </c>
      <c r="K61" s="95">
        <v>75</v>
      </c>
      <c r="L61" s="96" t="s">
        <v>49</v>
      </c>
      <c r="M61" s="70">
        <f t="shared" si="0"/>
        <v>7.4999999999999997E-3</v>
      </c>
      <c r="N61" s="95">
        <v>59</v>
      </c>
      <c r="O61" s="96" t="s">
        <v>49</v>
      </c>
      <c r="P61" s="70">
        <f t="shared" si="1"/>
        <v>5.8999999999999999E-3</v>
      </c>
    </row>
    <row r="62" spans="2:16">
      <c r="B62" s="95">
        <v>110</v>
      </c>
      <c r="C62" s="96" t="s">
        <v>48</v>
      </c>
      <c r="D62" s="82">
        <f t="shared" si="2"/>
        <v>4.6218487394957984E-4</v>
      </c>
      <c r="E62" s="97">
        <v>1.129</v>
      </c>
      <c r="F62" s="98">
        <v>9.6769999999999996</v>
      </c>
      <c r="G62" s="94">
        <f t="shared" si="3"/>
        <v>10.805999999999999</v>
      </c>
      <c r="H62" s="95">
        <v>261</v>
      </c>
      <c r="I62" s="96" t="s">
        <v>49</v>
      </c>
      <c r="J62" s="70">
        <f t="shared" si="4"/>
        <v>2.6100000000000002E-2</v>
      </c>
      <c r="K62" s="95">
        <v>79</v>
      </c>
      <c r="L62" s="96" t="s">
        <v>49</v>
      </c>
      <c r="M62" s="70">
        <f t="shared" si="0"/>
        <v>7.9000000000000008E-3</v>
      </c>
      <c r="N62" s="95">
        <v>62</v>
      </c>
      <c r="O62" s="96" t="s">
        <v>49</v>
      </c>
      <c r="P62" s="70">
        <f t="shared" si="1"/>
        <v>6.1999999999999998E-3</v>
      </c>
    </row>
    <row r="63" spans="2:16">
      <c r="B63" s="95">
        <v>120</v>
      </c>
      <c r="C63" s="96" t="s">
        <v>48</v>
      </c>
      <c r="D63" s="82">
        <f t="shared" si="2"/>
        <v>5.0420168067226889E-4</v>
      </c>
      <c r="E63" s="97">
        <v>1.179</v>
      </c>
      <c r="F63" s="98">
        <v>9.8699999999999992</v>
      </c>
      <c r="G63" s="94">
        <f t="shared" si="3"/>
        <v>11.048999999999999</v>
      </c>
      <c r="H63" s="95">
        <v>276</v>
      </c>
      <c r="I63" s="96" t="s">
        <v>49</v>
      </c>
      <c r="J63" s="70">
        <f t="shared" si="4"/>
        <v>2.7600000000000003E-2</v>
      </c>
      <c r="K63" s="95">
        <v>83</v>
      </c>
      <c r="L63" s="96" t="s">
        <v>49</v>
      </c>
      <c r="M63" s="70">
        <f t="shared" si="0"/>
        <v>8.3000000000000001E-3</v>
      </c>
      <c r="N63" s="95">
        <v>65</v>
      </c>
      <c r="O63" s="96" t="s">
        <v>49</v>
      </c>
      <c r="P63" s="70">
        <f t="shared" si="1"/>
        <v>6.5000000000000006E-3</v>
      </c>
    </row>
    <row r="64" spans="2:16">
      <c r="B64" s="95">
        <v>130</v>
      </c>
      <c r="C64" s="96" t="s">
        <v>48</v>
      </c>
      <c r="D64" s="82">
        <f t="shared" si="2"/>
        <v>5.4621848739495795E-4</v>
      </c>
      <c r="E64" s="97">
        <v>1.2270000000000001</v>
      </c>
      <c r="F64" s="98">
        <v>10.039999999999999</v>
      </c>
      <c r="G64" s="94">
        <f t="shared" si="3"/>
        <v>11.266999999999999</v>
      </c>
      <c r="H64" s="95">
        <v>290</v>
      </c>
      <c r="I64" s="96" t="s">
        <v>49</v>
      </c>
      <c r="J64" s="70">
        <f t="shared" si="4"/>
        <v>2.8999999999999998E-2</v>
      </c>
      <c r="K64" s="95">
        <v>87</v>
      </c>
      <c r="L64" s="96" t="s">
        <v>49</v>
      </c>
      <c r="M64" s="70">
        <f t="shared" si="0"/>
        <v>8.6999999999999994E-3</v>
      </c>
      <c r="N64" s="95">
        <v>68</v>
      </c>
      <c r="O64" s="96" t="s">
        <v>49</v>
      </c>
      <c r="P64" s="70">
        <f t="shared" si="1"/>
        <v>6.8000000000000005E-3</v>
      </c>
    </row>
    <row r="65" spans="2:16">
      <c r="B65" s="95">
        <v>140</v>
      </c>
      <c r="C65" s="96" t="s">
        <v>48</v>
      </c>
      <c r="D65" s="82">
        <f t="shared" si="2"/>
        <v>5.8823529411764712E-4</v>
      </c>
      <c r="E65" s="97">
        <v>1.274</v>
      </c>
      <c r="F65" s="98">
        <v>10.199999999999999</v>
      </c>
      <c r="G65" s="94">
        <f t="shared" si="3"/>
        <v>11.474</v>
      </c>
      <c r="H65" s="95">
        <v>305</v>
      </c>
      <c r="I65" s="96" t="s">
        <v>49</v>
      </c>
      <c r="J65" s="70">
        <f t="shared" si="4"/>
        <v>3.0499999999999999E-2</v>
      </c>
      <c r="K65" s="95">
        <v>90</v>
      </c>
      <c r="L65" s="96" t="s">
        <v>49</v>
      </c>
      <c r="M65" s="70">
        <f t="shared" si="0"/>
        <v>8.9999999999999993E-3</v>
      </c>
      <c r="N65" s="95">
        <v>71</v>
      </c>
      <c r="O65" s="96" t="s">
        <v>49</v>
      </c>
      <c r="P65" s="70">
        <f t="shared" si="1"/>
        <v>7.0999999999999995E-3</v>
      </c>
    </row>
    <row r="66" spans="2:16">
      <c r="B66" s="95">
        <v>150</v>
      </c>
      <c r="C66" s="96" t="s">
        <v>48</v>
      </c>
      <c r="D66" s="82">
        <f t="shared" si="2"/>
        <v>6.3025210084033606E-4</v>
      </c>
      <c r="E66" s="97">
        <v>1.3180000000000001</v>
      </c>
      <c r="F66" s="98">
        <v>10.34</v>
      </c>
      <c r="G66" s="94">
        <f t="shared" si="3"/>
        <v>11.657999999999999</v>
      </c>
      <c r="H66" s="95">
        <v>319</v>
      </c>
      <c r="I66" s="96" t="s">
        <v>49</v>
      </c>
      <c r="J66" s="70">
        <f t="shared" si="4"/>
        <v>3.1899999999999998E-2</v>
      </c>
      <c r="K66" s="95">
        <v>94</v>
      </c>
      <c r="L66" s="96" t="s">
        <v>49</v>
      </c>
      <c r="M66" s="70">
        <f t="shared" si="0"/>
        <v>9.4000000000000004E-3</v>
      </c>
      <c r="N66" s="95">
        <v>74</v>
      </c>
      <c r="O66" s="96" t="s">
        <v>49</v>
      </c>
      <c r="P66" s="70">
        <f t="shared" si="1"/>
        <v>7.3999999999999995E-3</v>
      </c>
    </row>
    <row r="67" spans="2:16">
      <c r="B67" s="95">
        <v>160</v>
      </c>
      <c r="C67" s="96" t="s">
        <v>48</v>
      </c>
      <c r="D67" s="82">
        <f t="shared" si="2"/>
        <v>6.7226890756302523E-4</v>
      </c>
      <c r="E67" s="97">
        <v>1.3620000000000001</v>
      </c>
      <c r="F67" s="98">
        <v>10.47</v>
      </c>
      <c r="G67" s="94">
        <f t="shared" si="3"/>
        <v>11.832000000000001</v>
      </c>
      <c r="H67" s="95">
        <v>333</v>
      </c>
      <c r="I67" s="96" t="s">
        <v>49</v>
      </c>
      <c r="J67" s="70">
        <f t="shared" si="4"/>
        <v>3.3300000000000003E-2</v>
      </c>
      <c r="K67" s="95">
        <v>97</v>
      </c>
      <c r="L67" s="96" t="s">
        <v>49</v>
      </c>
      <c r="M67" s="70">
        <f t="shared" si="0"/>
        <v>9.7000000000000003E-3</v>
      </c>
      <c r="N67" s="95">
        <v>77</v>
      </c>
      <c r="O67" s="96" t="s">
        <v>49</v>
      </c>
      <c r="P67" s="70">
        <f t="shared" si="1"/>
        <v>7.7000000000000002E-3</v>
      </c>
    </row>
    <row r="68" spans="2:16">
      <c r="B68" s="95">
        <v>170</v>
      </c>
      <c r="C68" s="96" t="s">
        <v>48</v>
      </c>
      <c r="D68" s="82">
        <f t="shared" si="2"/>
        <v>7.1428571428571429E-4</v>
      </c>
      <c r="E68" s="97">
        <v>1.403</v>
      </c>
      <c r="F68" s="98">
        <v>10.59</v>
      </c>
      <c r="G68" s="94">
        <f t="shared" si="3"/>
        <v>11.993</v>
      </c>
      <c r="H68" s="95">
        <v>347</v>
      </c>
      <c r="I68" s="96" t="s">
        <v>49</v>
      </c>
      <c r="J68" s="70">
        <f t="shared" si="4"/>
        <v>3.4699999999999995E-2</v>
      </c>
      <c r="K68" s="95">
        <v>101</v>
      </c>
      <c r="L68" s="96" t="s">
        <v>49</v>
      </c>
      <c r="M68" s="70">
        <f t="shared" si="0"/>
        <v>1.0100000000000001E-2</v>
      </c>
      <c r="N68" s="95">
        <v>80</v>
      </c>
      <c r="O68" s="96" t="s">
        <v>49</v>
      </c>
      <c r="P68" s="70">
        <f t="shared" si="1"/>
        <v>8.0000000000000002E-3</v>
      </c>
    </row>
    <row r="69" spans="2:16">
      <c r="B69" s="95">
        <v>180</v>
      </c>
      <c r="C69" s="96" t="s">
        <v>48</v>
      </c>
      <c r="D69" s="82">
        <f t="shared" si="2"/>
        <v>7.5630252100840334E-4</v>
      </c>
      <c r="E69" s="97">
        <v>1.444</v>
      </c>
      <c r="F69" s="98">
        <v>10.7</v>
      </c>
      <c r="G69" s="94">
        <f t="shared" si="3"/>
        <v>12.143999999999998</v>
      </c>
      <c r="H69" s="95">
        <v>360</v>
      </c>
      <c r="I69" s="96" t="s">
        <v>49</v>
      </c>
      <c r="J69" s="70">
        <f t="shared" si="4"/>
        <v>3.5999999999999997E-2</v>
      </c>
      <c r="K69" s="95">
        <v>104</v>
      </c>
      <c r="L69" s="96" t="s">
        <v>49</v>
      </c>
      <c r="M69" s="70">
        <f t="shared" si="0"/>
        <v>1.04E-2</v>
      </c>
      <c r="N69" s="95">
        <v>82</v>
      </c>
      <c r="O69" s="96" t="s">
        <v>49</v>
      </c>
      <c r="P69" s="70">
        <f t="shared" si="1"/>
        <v>8.2000000000000007E-3</v>
      </c>
    </row>
    <row r="70" spans="2:16">
      <c r="B70" s="95">
        <v>200</v>
      </c>
      <c r="C70" s="96" t="s">
        <v>48</v>
      </c>
      <c r="D70" s="82">
        <f t="shared" si="2"/>
        <v>8.4033613445378156E-4</v>
      </c>
      <c r="E70" s="97">
        <v>1.522</v>
      </c>
      <c r="F70" s="98">
        <v>10.89</v>
      </c>
      <c r="G70" s="94">
        <f t="shared" si="3"/>
        <v>12.412000000000001</v>
      </c>
      <c r="H70" s="95">
        <v>387</v>
      </c>
      <c r="I70" s="96" t="s">
        <v>49</v>
      </c>
      <c r="J70" s="70">
        <f t="shared" si="4"/>
        <v>3.8699999999999998E-2</v>
      </c>
      <c r="K70" s="95">
        <v>110</v>
      </c>
      <c r="L70" s="96" t="s">
        <v>49</v>
      </c>
      <c r="M70" s="70">
        <f t="shared" si="0"/>
        <v>1.0999999999999999E-2</v>
      </c>
      <c r="N70" s="95">
        <v>88</v>
      </c>
      <c r="O70" s="96" t="s">
        <v>49</v>
      </c>
      <c r="P70" s="70">
        <f t="shared" si="1"/>
        <v>8.7999999999999988E-3</v>
      </c>
    </row>
    <row r="71" spans="2:16">
      <c r="B71" s="95">
        <v>225</v>
      </c>
      <c r="C71" s="96" t="s">
        <v>48</v>
      </c>
      <c r="D71" s="82">
        <f t="shared" si="2"/>
        <v>9.453781512605042E-4</v>
      </c>
      <c r="E71" s="97">
        <v>1.615</v>
      </c>
      <c r="F71" s="98">
        <v>11.1</v>
      </c>
      <c r="G71" s="94">
        <f t="shared" si="3"/>
        <v>12.715</v>
      </c>
      <c r="H71" s="95">
        <v>420</v>
      </c>
      <c r="I71" s="96" t="s">
        <v>49</v>
      </c>
      <c r="J71" s="70">
        <f t="shared" si="4"/>
        <v>4.1999999999999996E-2</v>
      </c>
      <c r="K71" s="95">
        <v>118</v>
      </c>
      <c r="L71" s="96" t="s">
        <v>49</v>
      </c>
      <c r="M71" s="70">
        <f t="shared" si="0"/>
        <v>1.18E-2</v>
      </c>
      <c r="N71" s="95">
        <v>94</v>
      </c>
      <c r="O71" s="96" t="s">
        <v>49</v>
      </c>
      <c r="P71" s="70">
        <f t="shared" si="1"/>
        <v>9.4000000000000004E-3</v>
      </c>
    </row>
    <row r="72" spans="2:16">
      <c r="B72" s="95">
        <v>250</v>
      </c>
      <c r="C72" s="96" t="s">
        <v>48</v>
      </c>
      <c r="D72" s="82">
        <f t="shared" si="2"/>
        <v>1.0504201680672268E-3</v>
      </c>
      <c r="E72" s="97">
        <v>1.702</v>
      </c>
      <c r="F72" s="98">
        <v>11.26</v>
      </c>
      <c r="G72" s="94">
        <f t="shared" si="3"/>
        <v>12.962</v>
      </c>
      <c r="H72" s="95">
        <v>452</v>
      </c>
      <c r="I72" s="96" t="s">
        <v>49</v>
      </c>
      <c r="J72" s="70">
        <f t="shared" si="4"/>
        <v>4.5200000000000004E-2</v>
      </c>
      <c r="K72" s="95">
        <v>126</v>
      </c>
      <c r="L72" s="96" t="s">
        <v>49</v>
      </c>
      <c r="M72" s="70">
        <f t="shared" si="0"/>
        <v>1.26E-2</v>
      </c>
      <c r="N72" s="95">
        <v>101</v>
      </c>
      <c r="O72" s="96" t="s">
        <v>49</v>
      </c>
      <c r="P72" s="70">
        <f t="shared" si="1"/>
        <v>1.0100000000000001E-2</v>
      </c>
    </row>
    <row r="73" spans="2:16">
      <c r="B73" s="95">
        <v>275</v>
      </c>
      <c r="C73" s="96" t="s">
        <v>48</v>
      </c>
      <c r="D73" s="82">
        <f t="shared" si="2"/>
        <v>1.1554621848739496E-3</v>
      </c>
      <c r="E73" s="97">
        <v>1.7849999999999999</v>
      </c>
      <c r="F73" s="98">
        <v>11.4</v>
      </c>
      <c r="G73" s="94">
        <f t="shared" si="3"/>
        <v>13.185</v>
      </c>
      <c r="H73" s="95">
        <v>484</v>
      </c>
      <c r="I73" s="96" t="s">
        <v>49</v>
      </c>
      <c r="J73" s="70">
        <f t="shared" si="4"/>
        <v>4.8399999999999999E-2</v>
      </c>
      <c r="K73" s="95">
        <v>133</v>
      </c>
      <c r="L73" s="96" t="s">
        <v>49</v>
      </c>
      <c r="M73" s="70">
        <f t="shared" si="0"/>
        <v>1.3300000000000001E-2</v>
      </c>
      <c r="N73" s="95">
        <v>107</v>
      </c>
      <c r="O73" s="96" t="s">
        <v>49</v>
      </c>
      <c r="P73" s="70">
        <f t="shared" si="1"/>
        <v>1.0699999999999999E-2</v>
      </c>
    </row>
    <row r="74" spans="2:16">
      <c r="B74" s="95">
        <v>300</v>
      </c>
      <c r="C74" s="96" t="s">
        <v>48</v>
      </c>
      <c r="D74" s="82">
        <f t="shared" si="2"/>
        <v>1.2605042016806721E-3</v>
      </c>
      <c r="E74" s="97">
        <v>1.8640000000000001</v>
      </c>
      <c r="F74" s="98">
        <v>11.52</v>
      </c>
      <c r="G74" s="94">
        <f t="shared" si="3"/>
        <v>13.384</v>
      </c>
      <c r="H74" s="95">
        <v>516</v>
      </c>
      <c r="I74" s="96" t="s">
        <v>49</v>
      </c>
      <c r="J74" s="70">
        <f t="shared" si="4"/>
        <v>5.16E-2</v>
      </c>
      <c r="K74" s="95">
        <v>141</v>
      </c>
      <c r="L74" s="96" t="s">
        <v>49</v>
      </c>
      <c r="M74" s="70">
        <f t="shared" si="0"/>
        <v>1.4099999999999998E-2</v>
      </c>
      <c r="N74" s="95">
        <v>113</v>
      </c>
      <c r="O74" s="96" t="s">
        <v>49</v>
      </c>
      <c r="P74" s="70">
        <f t="shared" si="1"/>
        <v>1.1300000000000001E-2</v>
      </c>
    </row>
    <row r="75" spans="2:16">
      <c r="B75" s="95">
        <v>325</v>
      </c>
      <c r="C75" s="96" t="s">
        <v>48</v>
      </c>
      <c r="D75" s="82">
        <f t="shared" si="2"/>
        <v>1.3655462184873951E-3</v>
      </c>
      <c r="E75" s="97">
        <v>1.94</v>
      </c>
      <c r="F75" s="98">
        <v>11.62</v>
      </c>
      <c r="G75" s="94">
        <f t="shared" si="3"/>
        <v>13.559999999999999</v>
      </c>
      <c r="H75" s="95">
        <v>547</v>
      </c>
      <c r="I75" s="96" t="s">
        <v>49</v>
      </c>
      <c r="J75" s="70">
        <f t="shared" si="4"/>
        <v>5.4700000000000006E-2</v>
      </c>
      <c r="K75" s="95">
        <v>148</v>
      </c>
      <c r="L75" s="96" t="s">
        <v>49</v>
      </c>
      <c r="M75" s="70">
        <f t="shared" si="0"/>
        <v>1.4799999999999999E-2</v>
      </c>
      <c r="N75" s="95">
        <v>119</v>
      </c>
      <c r="O75" s="96" t="s">
        <v>49</v>
      </c>
      <c r="P75" s="70">
        <f t="shared" si="1"/>
        <v>1.1899999999999999E-2</v>
      </c>
    </row>
    <row r="76" spans="2:16">
      <c r="B76" s="95">
        <v>350</v>
      </c>
      <c r="C76" s="96" t="s">
        <v>48</v>
      </c>
      <c r="D76" s="82">
        <f t="shared" si="2"/>
        <v>1.4705882352941176E-3</v>
      </c>
      <c r="E76" s="97">
        <v>2.0139999999999998</v>
      </c>
      <c r="F76" s="98">
        <v>11.7</v>
      </c>
      <c r="G76" s="94">
        <f t="shared" si="3"/>
        <v>13.713999999999999</v>
      </c>
      <c r="H76" s="95">
        <v>577</v>
      </c>
      <c r="I76" s="96" t="s">
        <v>49</v>
      </c>
      <c r="J76" s="70">
        <f t="shared" si="4"/>
        <v>5.7699999999999994E-2</v>
      </c>
      <c r="K76" s="95">
        <v>155</v>
      </c>
      <c r="L76" s="96" t="s">
        <v>49</v>
      </c>
      <c r="M76" s="70">
        <f t="shared" si="0"/>
        <v>1.55E-2</v>
      </c>
      <c r="N76" s="95">
        <v>124</v>
      </c>
      <c r="O76" s="96" t="s">
        <v>49</v>
      </c>
      <c r="P76" s="70">
        <f t="shared" si="1"/>
        <v>1.24E-2</v>
      </c>
    </row>
    <row r="77" spans="2:16">
      <c r="B77" s="95">
        <v>375</v>
      </c>
      <c r="C77" s="96" t="s">
        <v>48</v>
      </c>
      <c r="D77" s="82">
        <f t="shared" si="2"/>
        <v>1.5756302521008404E-3</v>
      </c>
      <c r="E77" s="97">
        <v>2.0840000000000001</v>
      </c>
      <c r="F77" s="98">
        <v>11.77</v>
      </c>
      <c r="G77" s="94">
        <f t="shared" si="3"/>
        <v>13.853999999999999</v>
      </c>
      <c r="H77" s="95">
        <v>608</v>
      </c>
      <c r="I77" s="96" t="s">
        <v>49</v>
      </c>
      <c r="J77" s="70">
        <f t="shared" si="4"/>
        <v>6.08E-2</v>
      </c>
      <c r="K77" s="95">
        <v>162</v>
      </c>
      <c r="L77" s="96" t="s">
        <v>49</v>
      </c>
      <c r="M77" s="70">
        <f t="shared" si="0"/>
        <v>1.6199999999999999E-2</v>
      </c>
      <c r="N77" s="95">
        <v>130</v>
      </c>
      <c r="O77" s="96" t="s">
        <v>49</v>
      </c>
      <c r="P77" s="70">
        <f t="shared" si="1"/>
        <v>1.3000000000000001E-2</v>
      </c>
    </row>
    <row r="78" spans="2:16">
      <c r="B78" s="95">
        <v>400</v>
      </c>
      <c r="C78" s="96" t="s">
        <v>48</v>
      </c>
      <c r="D78" s="82">
        <f t="shared" si="2"/>
        <v>1.6806722689075631E-3</v>
      </c>
      <c r="E78" s="97">
        <v>2.153</v>
      </c>
      <c r="F78" s="98">
        <v>11.83</v>
      </c>
      <c r="G78" s="94">
        <f t="shared" si="3"/>
        <v>13.983000000000001</v>
      </c>
      <c r="H78" s="95">
        <v>638</v>
      </c>
      <c r="I78" s="96" t="s">
        <v>49</v>
      </c>
      <c r="J78" s="70">
        <f t="shared" si="4"/>
        <v>6.3799999999999996E-2</v>
      </c>
      <c r="K78" s="95">
        <v>168</v>
      </c>
      <c r="L78" s="96" t="s">
        <v>49</v>
      </c>
      <c r="M78" s="70">
        <f t="shared" si="0"/>
        <v>1.6800000000000002E-2</v>
      </c>
      <c r="N78" s="95">
        <v>136</v>
      </c>
      <c r="O78" s="96" t="s">
        <v>49</v>
      </c>
      <c r="P78" s="70">
        <f t="shared" si="1"/>
        <v>1.3600000000000001E-2</v>
      </c>
    </row>
    <row r="79" spans="2:16">
      <c r="B79" s="95">
        <v>450</v>
      </c>
      <c r="C79" s="96" t="s">
        <v>48</v>
      </c>
      <c r="D79" s="82">
        <f t="shared" si="2"/>
        <v>1.8907563025210084E-3</v>
      </c>
      <c r="E79" s="97">
        <v>2.2829999999999999</v>
      </c>
      <c r="F79" s="98">
        <v>11.92</v>
      </c>
      <c r="G79" s="94">
        <f t="shared" si="3"/>
        <v>14.202999999999999</v>
      </c>
      <c r="H79" s="95">
        <v>698</v>
      </c>
      <c r="I79" s="96" t="s">
        <v>49</v>
      </c>
      <c r="J79" s="70">
        <f t="shared" si="4"/>
        <v>6.9800000000000001E-2</v>
      </c>
      <c r="K79" s="95">
        <v>182</v>
      </c>
      <c r="L79" s="96" t="s">
        <v>49</v>
      </c>
      <c r="M79" s="70">
        <f t="shared" si="0"/>
        <v>1.8200000000000001E-2</v>
      </c>
      <c r="N79" s="95">
        <v>147</v>
      </c>
      <c r="O79" s="96" t="s">
        <v>49</v>
      </c>
      <c r="P79" s="70">
        <f t="shared" si="1"/>
        <v>1.47E-2</v>
      </c>
    </row>
    <row r="80" spans="2:16">
      <c r="B80" s="95">
        <v>500</v>
      </c>
      <c r="C80" s="96" t="s">
        <v>48</v>
      </c>
      <c r="D80" s="82">
        <f t="shared" si="2"/>
        <v>2.1008403361344537E-3</v>
      </c>
      <c r="E80" s="97">
        <v>2.3279999999999998</v>
      </c>
      <c r="F80" s="98">
        <v>11.97</v>
      </c>
      <c r="G80" s="94">
        <f t="shared" si="3"/>
        <v>14.298</v>
      </c>
      <c r="H80" s="95">
        <v>757</v>
      </c>
      <c r="I80" s="96" t="s">
        <v>49</v>
      </c>
      <c r="J80" s="70">
        <f t="shared" si="4"/>
        <v>7.5700000000000003E-2</v>
      </c>
      <c r="K80" s="95">
        <v>195</v>
      </c>
      <c r="L80" s="96" t="s">
        <v>49</v>
      </c>
      <c r="M80" s="70">
        <f t="shared" si="0"/>
        <v>1.95E-2</v>
      </c>
      <c r="N80" s="95">
        <v>158</v>
      </c>
      <c r="O80" s="96" t="s">
        <v>49</v>
      </c>
      <c r="P80" s="70">
        <f t="shared" si="1"/>
        <v>1.5800000000000002E-2</v>
      </c>
    </row>
    <row r="81" spans="2:16">
      <c r="B81" s="95">
        <v>550</v>
      </c>
      <c r="C81" s="96" t="s">
        <v>48</v>
      </c>
      <c r="D81" s="82">
        <f t="shared" si="2"/>
        <v>2.3109243697478992E-3</v>
      </c>
      <c r="E81" s="97">
        <v>2.347</v>
      </c>
      <c r="F81" s="98">
        <v>12.01</v>
      </c>
      <c r="G81" s="94">
        <f t="shared" si="3"/>
        <v>14.356999999999999</v>
      </c>
      <c r="H81" s="95">
        <v>817</v>
      </c>
      <c r="I81" s="96" t="s">
        <v>49</v>
      </c>
      <c r="J81" s="70">
        <f t="shared" si="4"/>
        <v>8.1699999999999995E-2</v>
      </c>
      <c r="K81" s="95">
        <v>208</v>
      </c>
      <c r="L81" s="96" t="s">
        <v>49</v>
      </c>
      <c r="M81" s="70">
        <f t="shared" si="0"/>
        <v>2.0799999999999999E-2</v>
      </c>
      <c r="N81" s="95">
        <v>168</v>
      </c>
      <c r="O81" s="96" t="s">
        <v>49</v>
      </c>
      <c r="P81" s="70">
        <f t="shared" si="1"/>
        <v>1.6800000000000002E-2</v>
      </c>
    </row>
    <row r="82" spans="2:16">
      <c r="B82" s="95">
        <v>600</v>
      </c>
      <c r="C82" s="96" t="s">
        <v>48</v>
      </c>
      <c r="D82" s="82">
        <f t="shared" si="2"/>
        <v>2.5210084033613443E-3</v>
      </c>
      <c r="E82" s="97">
        <v>2.4119999999999999</v>
      </c>
      <c r="F82" s="98">
        <v>12.03</v>
      </c>
      <c r="G82" s="94">
        <f t="shared" si="3"/>
        <v>14.442</v>
      </c>
      <c r="H82" s="95">
        <v>876</v>
      </c>
      <c r="I82" s="96" t="s">
        <v>49</v>
      </c>
      <c r="J82" s="70">
        <f t="shared" si="4"/>
        <v>8.7599999999999997E-2</v>
      </c>
      <c r="K82" s="95">
        <v>221</v>
      </c>
      <c r="L82" s="96" t="s">
        <v>49</v>
      </c>
      <c r="M82" s="70">
        <f t="shared" si="0"/>
        <v>2.2100000000000002E-2</v>
      </c>
      <c r="N82" s="95">
        <v>179</v>
      </c>
      <c r="O82" s="96" t="s">
        <v>49</v>
      </c>
      <c r="P82" s="70">
        <f t="shared" si="1"/>
        <v>1.7899999999999999E-2</v>
      </c>
    </row>
    <row r="83" spans="2:16">
      <c r="B83" s="95">
        <v>650</v>
      </c>
      <c r="C83" s="96" t="s">
        <v>48</v>
      </c>
      <c r="D83" s="82">
        <f t="shared" si="2"/>
        <v>2.7310924369747902E-3</v>
      </c>
      <c r="E83" s="97">
        <v>2.5009999999999999</v>
      </c>
      <c r="F83" s="98">
        <v>12.03</v>
      </c>
      <c r="G83" s="94">
        <f t="shared" si="3"/>
        <v>14.530999999999999</v>
      </c>
      <c r="H83" s="95">
        <v>934</v>
      </c>
      <c r="I83" s="96" t="s">
        <v>49</v>
      </c>
      <c r="J83" s="70">
        <f t="shared" si="4"/>
        <v>9.3400000000000011E-2</v>
      </c>
      <c r="K83" s="95">
        <v>233</v>
      </c>
      <c r="L83" s="96" t="s">
        <v>49</v>
      </c>
      <c r="M83" s="70">
        <f t="shared" si="0"/>
        <v>2.3300000000000001E-2</v>
      </c>
      <c r="N83" s="95">
        <v>189</v>
      </c>
      <c r="O83" s="96" t="s">
        <v>49</v>
      </c>
      <c r="P83" s="70">
        <f t="shared" si="1"/>
        <v>1.89E-2</v>
      </c>
    </row>
    <row r="84" spans="2:16">
      <c r="B84" s="95">
        <v>700</v>
      </c>
      <c r="C84" s="96" t="s">
        <v>48</v>
      </c>
      <c r="D84" s="82">
        <f t="shared" si="2"/>
        <v>2.9411764705882353E-3</v>
      </c>
      <c r="E84" s="97">
        <v>2.605</v>
      </c>
      <c r="F84" s="98">
        <v>12.02</v>
      </c>
      <c r="G84" s="94">
        <f t="shared" si="3"/>
        <v>14.625</v>
      </c>
      <c r="H84" s="95">
        <v>993</v>
      </c>
      <c r="I84" s="96" t="s">
        <v>49</v>
      </c>
      <c r="J84" s="70">
        <f t="shared" si="4"/>
        <v>9.9299999999999999E-2</v>
      </c>
      <c r="K84" s="95">
        <v>246</v>
      </c>
      <c r="L84" s="96" t="s">
        <v>49</v>
      </c>
      <c r="M84" s="70">
        <f t="shared" ref="M84:M147" si="5">K84/1000/10</f>
        <v>2.46E-2</v>
      </c>
      <c r="N84" s="95">
        <v>199</v>
      </c>
      <c r="O84" s="96" t="s">
        <v>49</v>
      </c>
      <c r="P84" s="70">
        <f t="shared" ref="P84:P147" si="6">N84/1000/10</f>
        <v>1.9900000000000001E-2</v>
      </c>
    </row>
    <row r="85" spans="2:16">
      <c r="B85" s="95">
        <v>800</v>
      </c>
      <c r="C85" s="96" t="s">
        <v>48</v>
      </c>
      <c r="D85" s="82">
        <f t="shared" ref="D85:D86" si="7">B85/1000/$C$5</f>
        <v>3.3613445378151263E-3</v>
      </c>
      <c r="E85" s="97">
        <v>2.8380000000000001</v>
      </c>
      <c r="F85" s="98">
        <v>11.97</v>
      </c>
      <c r="G85" s="94">
        <f t="shared" ref="G85:G148" si="8">E85+F85</f>
        <v>14.808</v>
      </c>
      <c r="H85" s="95">
        <v>1109</v>
      </c>
      <c r="I85" s="96" t="s">
        <v>49</v>
      </c>
      <c r="J85" s="70">
        <f t="shared" ref="J85:J111" si="9">H85/1000/10</f>
        <v>0.1109</v>
      </c>
      <c r="K85" s="95">
        <v>270</v>
      </c>
      <c r="L85" s="96" t="s">
        <v>49</v>
      </c>
      <c r="M85" s="70">
        <f t="shared" si="5"/>
        <v>2.7000000000000003E-2</v>
      </c>
      <c r="N85" s="95">
        <v>219</v>
      </c>
      <c r="O85" s="96" t="s">
        <v>49</v>
      </c>
      <c r="P85" s="70">
        <f t="shared" si="6"/>
        <v>2.1899999999999999E-2</v>
      </c>
    </row>
    <row r="86" spans="2:16">
      <c r="B86" s="95">
        <v>900</v>
      </c>
      <c r="C86" s="96" t="s">
        <v>48</v>
      </c>
      <c r="D86" s="82">
        <f t="shared" si="7"/>
        <v>3.7815126050420168E-3</v>
      </c>
      <c r="E86" s="97">
        <v>3.0750000000000002</v>
      </c>
      <c r="F86" s="98">
        <v>11.9</v>
      </c>
      <c r="G86" s="94">
        <f t="shared" si="8"/>
        <v>14.975000000000001</v>
      </c>
      <c r="H86" s="95">
        <v>1225</v>
      </c>
      <c r="I86" s="96" t="s">
        <v>49</v>
      </c>
      <c r="J86" s="70">
        <f t="shared" si="9"/>
        <v>0.12250000000000001</v>
      </c>
      <c r="K86" s="95">
        <v>294</v>
      </c>
      <c r="L86" s="96" t="s">
        <v>49</v>
      </c>
      <c r="M86" s="70">
        <f t="shared" si="5"/>
        <v>2.9399999999999999E-2</v>
      </c>
      <c r="N86" s="95">
        <v>238</v>
      </c>
      <c r="O86" s="96" t="s">
        <v>49</v>
      </c>
      <c r="P86" s="70">
        <f t="shared" si="6"/>
        <v>2.3799999999999998E-2</v>
      </c>
    </row>
    <row r="87" spans="2:16">
      <c r="B87" s="95">
        <v>1</v>
      </c>
      <c r="C87" s="102" t="s">
        <v>50</v>
      </c>
      <c r="D87" s="82">
        <f t="shared" ref="D87:D150" si="10">B87/$C$5</f>
        <v>4.2016806722689074E-3</v>
      </c>
      <c r="E87" s="97">
        <v>3.29</v>
      </c>
      <c r="F87" s="98">
        <v>11.81</v>
      </c>
      <c r="G87" s="94">
        <f t="shared" si="8"/>
        <v>15.100000000000001</v>
      </c>
      <c r="H87" s="95">
        <v>1339</v>
      </c>
      <c r="I87" s="96" t="s">
        <v>49</v>
      </c>
      <c r="J87" s="70">
        <f t="shared" si="9"/>
        <v>0.13389999999999999</v>
      </c>
      <c r="K87" s="95">
        <v>317</v>
      </c>
      <c r="L87" s="96" t="s">
        <v>49</v>
      </c>
      <c r="M87" s="70">
        <f t="shared" si="5"/>
        <v>3.1699999999999999E-2</v>
      </c>
      <c r="N87" s="95">
        <v>257</v>
      </c>
      <c r="O87" s="96" t="s">
        <v>49</v>
      </c>
      <c r="P87" s="70">
        <f t="shared" si="6"/>
        <v>2.5700000000000001E-2</v>
      </c>
    </row>
    <row r="88" spans="2:16">
      <c r="B88" s="95">
        <v>1.1000000000000001</v>
      </c>
      <c r="C88" s="96" t="s">
        <v>50</v>
      </c>
      <c r="D88" s="82">
        <f t="shared" si="10"/>
        <v>4.6218487394957984E-3</v>
      </c>
      <c r="E88" s="97">
        <v>3.4790000000000001</v>
      </c>
      <c r="F88" s="98">
        <v>11.71</v>
      </c>
      <c r="G88" s="94">
        <f t="shared" si="8"/>
        <v>15.189</v>
      </c>
      <c r="H88" s="95">
        <v>1453</v>
      </c>
      <c r="I88" s="96" t="s">
        <v>49</v>
      </c>
      <c r="J88" s="70">
        <f t="shared" si="9"/>
        <v>0.14530000000000001</v>
      </c>
      <c r="K88" s="95">
        <v>340</v>
      </c>
      <c r="L88" s="96" t="s">
        <v>49</v>
      </c>
      <c r="M88" s="70">
        <f t="shared" si="5"/>
        <v>3.4000000000000002E-2</v>
      </c>
      <c r="N88" s="95">
        <v>276</v>
      </c>
      <c r="O88" s="96" t="s">
        <v>49</v>
      </c>
      <c r="P88" s="70">
        <f t="shared" si="6"/>
        <v>2.7600000000000003E-2</v>
      </c>
    </row>
    <row r="89" spans="2:16">
      <c r="B89" s="95">
        <v>1.2</v>
      </c>
      <c r="C89" s="96" t="s">
        <v>50</v>
      </c>
      <c r="D89" s="70">
        <f t="shared" si="10"/>
        <v>5.0420168067226885E-3</v>
      </c>
      <c r="E89" s="97">
        <v>3.6419999999999999</v>
      </c>
      <c r="F89" s="98">
        <v>11.6</v>
      </c>
      <c r="G89" s="94">
        <f t="shared" si="8"/>
        <v>15.241999999999999</v>
      </c>
      <c r="H89" s="95">
        <v>1567</v>
      </c>
      <c r="I89" s="96" t="s">
        <v>49</v>
      </c>
      <c r="J89" s="70">
        <f t="shared" si="9"/>
        <v>0.15670000000000001</v>
      </c>
      <c r="K89" s="95">
        <v>362</v>
      </c>
      <c r="L89" s="96" t="s">
        <v>49</v>
      </c>
      <c r="M89" s="70">
        <f t="shared" si="5"/>
        <v>3.6199999999999996E-2</v>
      </c>
      <c r="N89" s="95">
        <v>294</v>
      </c>
      <c r="O89" s="96" t="s">
        <v>49</v>
      </c>
      <c r="P89" s="70">
        <f t="shared" si="6"/>
        <v>2.9399999999999999E-2</v>
      </c>
    </row>
    <row r="90" spans="2:16">
      <c r="B90" s="95">
        <v>1.3</v>
      </c>
      <c r="C90" s="96" t="s">
        <v>50</v>
      </c>
      <c r="D90" s="70">
        <f t="shared" si="10"/>
        <v>5.4621848739495804E-3</v>
      </c>
      <c r="E90" s="97">
        <v>3.7839999999999998</v>
      </c>
      <c r="F90" s="98">
        <v>11.49</v>
      </c>
      <c r="G90" s="94">
        <f t="shared" si="8"/>
        <v>15.274000000000001</v>
      </c>
      <c r="H90" s="95">
        <v>1681</v>
      </c>
      <c r="I90" s="96" t="s">
        <v>49</v>
      </c>
      <c r="J90" s="70">
        <f t="shared" si="9"/>
        <v>0.1681</v>
      </c>
      <c r="K90" s="95">
        <v>384</v>
      </c>
      <c r="L90" s="96" t="s">
        <v>49</v>
      </c>
      <c r="M90" s="70">
        <f t="shared" si="5"/>
        <v>3.8400000000000004E-2</v>
      </c>
      <c r="N90" s="95">
        <v>313</v>
      </c>
      <c r="O90" s="96" t="s">
        <v>49</v>
      </c>
      <c r="P90" s="70">
        <f t="shared" si="6"/>
        <v>3.1300000000000001E-2</v>
      </c>
    </row>
    <row r="91" spans="2:16">
      <c r="B91" s="95">
        <v>1.4</v>
      </c>
      <c r="C91" s="96" t="s">
        <v>50</v>
      </c>
      <c r="D91" s="70">
        <f t="shared" si="10"/>
        <v>5.8823529411764705E-3</v>
      </c>
      <c r="E91" s="97">
        <v>3.9079999999999999</v>
      </c>
      <c r="F91" s="98">
        <v>11.37</v>
      </c>
      <c r="G91" s="94">
        <f t="shared" si="8"/>
        <v>15.277999999999999</v>
      </c>
      <c r="H91" s="95">
        <v>1795</v>
      </c>
      <c r="I91" s="96" t="s">
        <v>49</v>
      </c>
      <c r="J91" s="70">
        <f t="shared" si="9"/>
        <v>0.17949999999999999</v>
      </c>
      <c r="K91" s="95">
        <v>406</v>
      </c>
      <c r="L91" s="96" t="s">
        <v>49</v>
      </c>
      <c r="M91" s="70">
        <f t="shared" si="5"/>
        <v>4.0600000000000004E-2</v>
      </c>
      <c r="N91" s="95">
        <v>331</v>
      </c>
      <c r="O91" s="96" t="s">
        <v>49</v>
      </c>
      <c r="P91" s="70">
        <f t="shared" si="6"/>
        <v>3.3100000000000004E-2</v>
      </c>
    </row>
    <row r="92" spans="2:16">
      <c r="B92" s="95">
        <v>1.5</v>
      </c>
      <c r="C92" s="96" t="s">
        <v>50</v>
      </c>
      <c r="D92" s="70">
        <f t="shared" si="10"/>
        <v>6.3025210084033615E-3</v>
      </c>
      <c r="E92" s="97">
        <v>4.0199999999999996</v>
      </c>
      <c r="F92" s="98">
        <v>11.25</v>
      </c>
      <c r="G92" s="94">
        <f t="shared" si="8"/>
        <v>15.27</v>
      </c>
      <c r="H92" s="95">
        <v>1909</v>
      </c>
      <c r="I92" s="96" t="s">
        <v>49</v>
      </c>
      <c r="J92" s="70">
        <f t="shared" si="9"/>
        <v>0.19090000000000001</v>
      </c>
      <c r="K92" s="95">
        <v>428</v>
      </c>
      <c r="L92" s="96" t="s">
        <v>49</v>
      </c>
      <c r="M92" s="70">
        <f t="shared" si="5"/>
        <v>4.2799999999999998E-2</v>
      </c>
      <c r="N92" s="95">
        <v>349</v>
      </c>
      <c r="O92" s="96" t="s">
        <v>49</v>
      </c>
      <c r="P92" s="70">
        <f t="shared" si="6"/>
        <v>3.49E-2</v>
      </c>
    </row>
    <row r="93" spans="2:16">
      <c r="B93" s="95">
        <v>1.6</v>
      </c>
      <c r="C93" s="96" t="s">
        <v>50</v>
      </c>
      <c r="D93" s="70">
        <f t="shared" si="10"/>
        <v>6.7226890756302525E-3</v>
      </c>
      <c r="E93" s="97">
        <v>4.1219999999999999</v>
      </c>
      <c r="F93" s="98">
        <v>11.13</v>
      </c>
      <c r="G93" s="94">
        <f t="shared" si="8"/>
        <v>15.252000000000001</v>
      </c>
      <c r="H93" s="95">
        <v>2023</v>
      </c>
      <c r="I93" s="96" t="s">
        <v>49</v>
      </c>
      <c r="J93" s="70">
        <f t="shared" si="9"/>
        <v>0.20230000000000001</v>
      </c>
      <c r="K93" s="95">
        <v>449</v>
      </c>
      <c r="L93" s="96" t="s">
        <v>49</v>
      </c>
      <c r="M93" s="70">
        <f t="shared" si="5"/>
        <v>4.4900000000000002E-2</v>
      </c>
      <c r="N93" s="95">
        <v>366</v>
      </c>
      <c r="O93" s="96" t="s">
        <v>49</v>
      </c>
      <c r="P93" s="70">
        <f t="shared" si="6"/>
        <v>3.6600000000000001E-2</v>
      </c>
    </row>
    <row r="94" spans="2:16">
      <c r="B94" s="95">
        <v>1.7</v>
      </c>
      <c r="C94" s="96" t="s">
        <v>50</v>
      </c>
      <c r="D94" s="70">
        <f t="shared" si="10"/>
        <v>7.1428571428571426E-3</v>
      </c>
      <c r="E94" s="97">
        <v>4.2160000000000002</v>
      </c>
      <c r="F94" s="98">
        <v>11.01</v>
      </c>
      <c r="G94" s="94">
        <f t="shared" si="8"/>
        <v>15.225999999999999</v>
      </c>
      <c r="H94" s="95">
        <v>2138</v>
      </c>
      <c r="I94" s="96" t="s">
        <v>49</v>
      </c>
      <c r="J94" s="70">
        <f t="shared" si="9"/>
        <v>0.21379999999999999</v>
      </c>
      <c r="K94" s="95">
        <v>470</v>
      </c>
      <c r="L94" s="96" t="s">
        <v>49</v>
      </c>
      <c r="M94" s="70">
        <f t="shared" si="5"/>
        <v>4.7E-2</v>
      </c>
      <c r="N94" s="95">
        <v>384</v>
      </c>
      <c r="O94" s="96" t="s">
        <v>49</v>
      </c>
      <c r="P94" s="70">
        <f t="shared" si="6"/>
        <v>3.8400000000000004E-2</v>
      </c>
    </row>
    <row r="95" spans="2:16">
      <c r="B95" s="95">
        <v>1.8</v>
      </c>
      <c r="C95" s="96" t="s">
        <v>50</v>
      </c>
      <c r="D95" s="70">
        <f t="shared" si="10"/>
        <v>7.5630252100840336E-3</v>
      </c>
      <c r="E95" s="97">
        <v>4.3049999999999997</v>
      </c>
      <c r="F95" s="98">
        <v>10.89</v>
      </c>
      <c r="G95" s="94">
        <f t="shared" si="8"/>
        <v>15.195</v>
      </c>
      <c r="H95" s="95">
        <v>2253</v>
      </c>
      <c r="I95" s="96" t="s">
        <v>49</v>
      </c>
      <c r="J95" s="70">
        <f t="shared" si="9"/>
        <v>0.2253</v>
      </c>
      <c r="K95" s="95">
        <v>491</v>
      </c>
      <c r="L95" s="96" t="s">
        <v>49</v>
      </c>
      <c r="M95" s="70">
        <f t="shared" si="5"/>
        <v>4.9099999999999998E-2</v>
      </c>
      <c r="N95" s="95">
        <v>401</v>
      </c>
      <c r="O95" s="96" t="s">
        <v>49</v>
      </c>
      <c r="P95" s="70">
        <f t="shared" si="6"/>
        <v>4.0100000000000004E-2</v>
      </c>
    </row>
    <row r="96" spans="2:16">
      <c r="B96" s="95">
        <v>2</v>
      </c>
      <c r="C96" s="96" t="s">
        <v>50</v>
      </c>
      <c r="D96" s="70">
        <f t="shared" si="10"/>
        <v>8.4033613445378148E-3</v>
      </c>
      <c r="E96" s="97">
        <v>4.4720000000000004</v>
      </c>
      <c r="F96" s="98">
        <v>10.66</v>
      </c>
      <c r="G96" s="94">
        <f t="shared" si="8"/>
        <v>15.132000000000001</v>
      </c>
      <c r="H96" s="95">
        <v>2485</v>
      </c>
      <c r="I96" s="96" t="s">
        <v>49</v>
      </c>
      <c r="J96" s="70">
        <f t="shared" si="9"/>
        <v>0.2485</v>
      </c>
      <c r="K96" s="95">
        <v>533</v>
      </c>
      <c r="L96" s="96" t="s">
        <v>49</v>
      </c>
      <c r="M96" s="70">
        <f t="shared" si="5"/>
        <v>5.33E-2</v>
      </c>
      <c r="N96" s="95">
        <v>436</v>
      </c>
      <c r="O96" s="96" t="s">
        <v>49</v>
      </c>
      <c r="P96" s="70">
        <f t="shared" si="6"/>
        <v>4.36E-2</v>
      </c>
    </row>
    <row r="97" spans="2:16">
      <c r="B97" s="95">
        <v>2.25</v>
      </c>
      <c r="C97" s="96" t="s">
        <v>50</v>
      </c>
      <c r="D97" s="70">
        <f t="shared" si="10"/>
        <v>9.4537815126050414E-3</v>
      </c>
      <c r="E97" s="97">
        <v>4.673</v>
      </c>
      <c r="F97" s="98">
        <v>10.38</v>
      </c>
      <c r="G97" s="94">
        <f t="shared" si="8"/>
        <v>15.053000000000001</v>
      </c>
      <c r="H97" s="95">
        <v>2776</v>
      </c>
      <c r="I97" s="96" t="s">
        <v>49</v>
      </c>
      <c r="J97" s="70">
        <f t="shared" si="9"/>
        <v>0.27759999999999996</v>
      </c>
      <c r="K97" s="95">
        <v>585</v>
      </c>
      <c r="L97" s="96" t="s">
        <v>49</v>
      </c>
      <c r="M97" s="70">
        <f t="shared" si="5"/>
        <v>5.8499999999999996E-2</v>
      </c>
      <c r="N97" s="95">
        <v>479</v>
      </c>
      <c r="O97" s="96" t="s">
        <v>49</v>
      </c>
      <c r="P97" s="70">
        <f t="shared" si="6"/>
        <v>4.7899999999999998E-2</v>
      </c>
    </row>
    <row r="98" spans="2:16">
      <c r="B98" s="95">
        <v>2.5</v>
      </c>
      <c r="C98" s="96" t="s">
        <v>50</v>
      </c>
      <c r="D98" s="70">
        <f t="shared" si="10"/>
        <v>1.050420168067227E-2</v>
      </c>
      <c r="E98" s="97">
        <v>4.8710000000000004</v>
      </c>
      <c r="F98" s="98">
        <v>10.1</v>
      </c>
      <c r="G98" s="94">
        <f t="shared" si="8"/>
        <v>14.971</v>
      </c>
      <c r="H98" s="95">
        <v>3071</v>
      </c>
      <c r="I98" s="96" t="s">
        <v>49</v>
      </c>
      <c r="J98" s="70">
        <f t="shared" si="9"/>
        <v>0.30710000000000004</v>
      </c>
      <c r="K98" s="95">
        <v>636</v>
      </c>
      <c r="L98" s="96" t="s">
        <v>49</v>
      </c>
      <c r="M98" s="70">
        <f t="shared" si="5"/>
        <v>6.3600000000000004E-2</v>
      </c>
      <c r="N98" s="95">
        <v>522</v>
      </c>
      <c r="O98" s="96" t="s">
        <v>49</v>
      </c>
      <c r="P98" s="70">
        <f t="shared" si="6"/>
        <v>5.2200000000000003E-2</v>
      </c>
    </row>
    <row r="99" spans="2:16">
      <c r="B99" s="95">
        <v>2.75</v>
      </c>
      <c r="C99" s="96" t="s">
        <v>50</v>
      </c>
      <c r="D99" s="70">
        <f t="shared" si="10"/>
        <v>1.1554621848739496E-2</v>
      </c>
      <c r="E99" s="97">
        <v>5.0709999999999997</v>
      </c>
      <c r="F99" s="98">
        <v>9.8460000000000001</v>
      </c>
      <c r="G99" s="94">
        <f t="shared" si="8"/>
        <v>14.917</v>
      </c>
      <c r="H99" s="95">
        <v>3367</v>
      </c>
      <c r="I99" s="96" t="s">
        <v>49</v>
      </c>
      <c r="J99" s="70">
        <f t="shared" si="9"/>
        <v>0.3367</v>
      </c>
      <c r="K99" s="95">
        <v>686</v>
      </c>
      <c r="L99" s="96" t="s">
        <v>49</v>
      </c>
      <c r="M99" s="70">
        <f t="shared" si="5"/>
        <v>6.8600000000000008E-2</v>
      </c>
      <c r="N99" s="95">
        <v>564</v>
      </c>
      <c r="O99" s="96" t="s">
        <v>49</v>
      </c>
      <c r="P99" s="70">
        <f t="shared" si="6"/>
        <v>5.6399999999999992E-2</v>
      </c>
    </row>
    <row r="100" spans="2:16">
      <c r="B100" s="95">
        <v>3</v>
      </c>
      <c r="C100" s="96" t="s">
        <v>50</v>
      </c>
      <c r="D100" s="70">
        <f t="shared" si="10"/>
        <v>1.2605042016806723E-2</v>
      </c>
      <c r="E100" s="97">
        <v>5.2729999999999997</v>
      </c>
      <c r="F100" s="98">
        <v>9.6010000000000009</v>
      </c>
      <c r="G100" s="94">
        <f t="shared" si="8"/>
        <v>14.874000000000001</v>
      </c>
      <c r="H100" s="95">
        <v>3665</v>
      </c>
      <c r="I100" s="96" t="s">
        <v>49</v>
      </c>
      <c r="J100" s="70">
        <f t="shared" si="9"/>
        <v>0.36649999999999999</v>
      </c>
      <c r="K100" s="95">
        <v>735</v>
      </c>
      <c r="L100" s="96" t="s">
        <v>49</v>
      </c>
      <c r="M100" s="70">
        <f t="shared" si="5"/>
        <v>7.3499999999999996E-2</v>
      </c>
      <c r="N100" s="95">
        <v>606</v>
      </c>
      <c r="O100" s="96" t="s">
        <v>49</v>
      </c>
      <c r="P100" s="70">
        <f t="shared" si="6"/>
        <v>6.0600000000000001E-2</v>
      </c>
    </row>
    <row r="101" spans="2:16">
      <c r="B101" s="95">
        <v>3.25</v>
      </c>
      <c r="C101" s="96" t="s">
        <v>50</v>
      </c>
      <c r="D101" s="70">
        <f t="shared" si="10"/>
        <v>1.365546218487395E-2</v>
      </c>
      <c r="E101" s="97">
        <v>5.4770000000000003</v>
      </c>
      <c r="F101" s="98">
        <v>9.3680000000000003</v>
      </c>
      <c r="G101" s="94">
        <f t="shared" si="8"/>
        <v>14.845000000000001</v>
      </c>
      <c r="H101" s="95">
        <v>3964</v>
      </c>
      <c r="I101" s="96" t="s">
        <v>49</v>
      </c>
      <c r="J101" s="70">
        <f t="shared" si="9"/>
        <v>0.39639999999999997</v>
      </c>
      <c r="K101" s="95">
        <v>783</v>
      </c>
      <c r="L101" s="96" t="s">
        <v>49</v>
      </c>
      <c r="M101" s="70">
        <f t="shared" si="5"/>
        <v>7.8300000000000008E-2</v>
      </c>
      <c r="N101" s="95">
        <v>648</v>
      </c>
      <c r="O101" s="96" t="s">
        <v>49</v>
      </c>
      <c r="P101" s="70">
        <f t="shared" si="6"/>
        <v>6.4799999999999996E-2</v>
      </c>
    </row>
    <row r="102" spans="2:16">
      <c r="B102" s="95">
        <v>3.5</v>
      </c>
      <c r="C102" s="96" t="s">
        <v>50</v>
      </c>
      <c r="D102" s="70">
        <f t="shared" si="10"/>
        <v>1.4705882352941176E-2</v>
      </c>
      <c r="E102" s="97">
        <v>5.6820000000000004</v>
      </c>
      <c r="F102" s="98">
        <v>9.1470000000000002</v>
      </c>
      <c r="G102" s="94">
        <f t="shared" si="8"/>
        <v>14.829000000000001</v>
      </c>
      <c r="H102" s="95">
        <v>4264</v>
      </c>
      <c r="I102" s="96" t="s">
        <v>49</v>
      </c>
      <c r="J102" s="70">
        <f t="shared" si="9"/>
        <v>0.4264</v>
      </c>
      <c r="K102" s="95">
        <v>830</v>
      </c>
      <c r="L102" s="96" t="s">
        <v>49</v>
      </c>
      <c r="M102" s="70">
        <f t="shared" si="5"/>
        <v>8.299999999999999E-2</v>
      </c>
      <c r="N102" s="95">
        <v>690</v>
      </c>
      <c r="O102" s="96" t="s">
        <v>49</v>
      </c>
      <c r="P102" s="70">
        <f t="shared" si="6"/>
        <v>6.8999999999999992E-2</v>
      </c>
    </row>
    <row r="103" spans="2:16">
      <c r="B103" s="95">
        <v>3.75</v>
      </c>
      <c r="C103" s="96" t="s">
        <v>50</v>
      </c>
      <c r="D103" s="70">
        <f t="shared" si="10"/>
        <v>1.5756302521008403E-2</v>
      </c>
      <c r="E103" s="97">
        <v>5.8869999999999996</v>
      </c>
      <c r="F103" s="98">
        <v>8.9369999999999994</v>
      </c>
      <c r="G103" s="94">
        <f t="shared" si="8"/>
        <v>14.823999999999998</v>
      </c>
      <c r="H103" s="95">
        <v>4565</v>
      </c>
      <c r="I103" s="96" t="s">
        <v>49</v>
      </c>
      <c r="J103" s="70">
        <f t="shared" si="9"/>
        <v>0.45650000000000002</v>
      </c>
      <c r="K103" s="95">
        <v>876</v>
      </c>
      <c r="L103" s="96" t="s">
        <v>49</v>
      </c>
      <c r="M103" s="70">
        <f t="shared" si="5"/>
        <v>8.7599999999999997E-2</v>
      </c>
      <c r="N103" s="95">
        <v>731</v>
      </c>
      <c r="O103" s="96" t="s">
        <v>49</v>
      </c>
      <c r="P103" s="70">
        <f t="shared" si="6"/>
        <v>7.3099999999999998E-2</v>
      </c>
    </row>
    <row r="104" spans="2:16">
      <c r="B104" s="95">
        <v>4</v>
      </c>
      <c r="C104" s="96" t="s">
        <v>50</v>
      </c>
      <c r="D104" s="70">
        <f t="shared" si="10"/>
        <v>1.680672268907563E-2</v>
      </c>
      <c r="E104" s="97">
        <v>6.09</v>
      </c>
      <c r="F104" s="98">
        <v>8.7379999999999995</v>
      </c>
      <c r="G104" s="94">
        <f t="shared" si="8"/>
        <v>14.827999999999999</v>
      </c>
      <c r="H104" s="95">
        <v>4867</v>
      </c>
      <c r="I104" s="96" t="s">
        <v>49</v>
      </c>
      <c r="J104" s="70">
        <f t="shared" si="9"/>
        <v>0.48670000000000002</v>
      </c>
      <c r="K104" s="95">
        <v>922</v>
      </c>
      <c r="L104" s="96" t="s">
        <v>49</v>
      </c>
      <c r="M104" s="70">
        <f t="shared" si="5"/>
        <v>9.2200000000000004E-2</v>
      </c>
      <c r="N104" s="95">
        <v>772</v>
      </c>
      <c r="O104" s="96" t="s">
        <v>49</v>
      </c>
      <c r="P104" s="70">
        <f t="shared" si="6"/>
        <v>7.7200000000000005E-2</v>
      </c>
    </row>
    <row r="105" spans="2:16">
      <c r="B105" s="95">
        <v>4.5</v>
      </c>
      <c r="C105" s="96" t="s">
        <v>50</v>
      </c>
      <c r="D105" s="70">
        <f t="shared" si="10"/>
        <v>1.8907563025210083E-2</v>
      </c>
      <c r="E105" s="97">
        <v>6.4889999999999999</v>
      </c>
      <c r="F105" s="98">
        <v>8.3680000000000003</v>
      </c>
      <c r="G105" s="94">
        <f t="shared" si="8"/>
        <v>14.856999999999999</v>
      </c>
      <c r="H105" s="95">
        <v>5471</v>
      </c>
      <c r="I105" s="96" t="s">
        <v>49</v>
      </c>
      <c r="J105" s="70">
        <f t="shared" si="9"/>
        <v>0.54710000000000003</v>
      </c>
      <c r="K105" s="95">
        <v>1011</v>
      </c>
      <c r="L105" s="96" t="s">
        <v>49</v>
      </c>
      <c r="M105" s="70">
        <f t="shared" si="5"/>
        <v>0.1011</v>
      </c>
      <c r="N105" s="95">
        <v>853</v>
      </c>
      <c r="O105" s="96" t="s">
        <v>49</v>
      </c>
      <c r="P105" s="70">
        <f t="shared" si="6"/>
        <v>8.5300000000000001E-2</v>
      </c>
    </row>
    <row r="106" spans="2:16">
      <c r="B106" s="95">
        <v>5</v>
      </c>
      <c r="C106" s="96" t="s">
        <v>50</v>
      </c>
      <c r="D106" s="70">
        <f t="shared" si="10"/>
        <v>2.100840336134454E-2</v>
      </c>
      <c r="E106" s="97">
        <v>6.8689999999999998</v>
      </c>
      <c r="F106" s="98">
        <v>8.0329999999999995</v>
      </c>
      <c r="G106" s="94">
        <f t="shared" si="8"/>
        <v>14.901999999999999</v>
      </c>
      <c r="H106" s="95">
        <v>6075</v>
      </c>
      <c r="I106" s="96" t="s">
        <v>49</v>
      </c>
      <c r="J106" s="70">
        <f t="shared" si="9"/>
        <v>0.60750000000000004</v>
      </c>
      <c r="K106" s="95">
        <v>1097</v>
      </c>
      <c r="L106" s="96" t="s">
        <v>49</v>
      </c>
      <c r="M106" s="70">
        <f t="shared" si="5"/>
        <v>0.10969999999999999</v>
      </c>
      <c r="N106" s="95">
        <v>934</v>
      </c>
      <c r="O106" s="96" t="s">
        <v>49</v>
      </c>
      <c r="P106" s="70">
        <f t="shared" si="6"/>
        <v>9.3400000000000011E-2</v>
      </c>
    </row>
    <row r="107" spans="2:16">
      <c r="B107" s="95">
        <v>5.5</v>
      </c>
      <c r="C107" s="96" t="s">
        <v>50</v>
      </c>
      <c r="D107" s="70">
        <f t="shared" si="10"/>
        <v>2.3109243697478993E-2</v>
      </c>
      <c r="E107" s="97">
        <v>7.2279999999999998</v>
      </c>
      <c r="F107" s="98">
        <v>7.7279999999999998</v>
      </c>
      <c r="G107" s="94">
        <f t="shared" si="8"/>
        <v>14.956</v>
      </c>
      <c r="H107" s="95">
        <v>6678</v>
      </c>
      <c r="I107" s="96" t="s">
        <v>49</v>
      </c>
      <c r="J107" s="70">
        <f t="shared" si="9"/>
        <v>0.66779999999999995</v>
      </c>
      <c r="K107" s="95">
        <v>1179</v>
      </c>
      <c r="L107" s="96" t="s">
        <v>49</v>
      </c>
      <c r="M107" s="70">
        <f t="shared" si="5"/>
        <v>0.1179</v>
      </c>
      <c r="N107" s="95">
        <v>1013</v>
      </c>
      <c r="O107" s="96" t="s">
        <v>49</v>
      </c>
      <c r="P107" s="70">
        <f t="shared" si="6"/>
        <v>0.10129999999999999</v>
      </c>
    </row>
    <row r="108" spans="2:16">
      <c r="B108" s="95">
        <v>6</v>
      </c>
      <c r="C108" s="96" t="s">
        <v>50</v>
      </c>
      <c r="D108" s="70">
        <f t="shared" si="10"/>
        <v>2.5210084033613446E-2</v>
      </c>
      <c r="E108" s="97">
        <v>7.5629999999999997</v>
      </c>
      <c r="F108" s="98">
        <v>7.4489999999999998</v>
      </c>
      <c r="G108" s="94">
        <f t="shared" si="8"/>
        <v>15.012</v>
      </c>
      <c r="H108" s="95">
        <v>7281</v>
      </c>
      <c r="I108" s="96" t="s">
        <v>49</v>
      </c>
      <c r="J108" s="70">
        <f t="shared" si="9"/>
        <v>0.72809999999999997</v>
      </c>
      <c r="K108" s="95">
        <v>1259</v>
      </c>
      <c r="L108" s="96" t="s">
        <v>49</v>
      </c>
      <c r="M108" s="70">
        <f t="shared" si="5"/>
        <v>0.12589999999999998</v>
      </c>
      <c r="N108" s="95">
        <v>1090</v>
      </c>
      <c r="O108" s="96" t="s">
        <v>49</v>
      </c>
      <c r="P108" s="70">
        <f t="shared" si="6"/>
        <v>0.10900000000000001</v>
      </c>
    </row>
    <row r="109" spans="2:16">
      <c r="B109" s="95">
        <v>6.5</v>
      </c>
      <c r="C109" s="96" t="s">
        <v>50</v>
      </c>
      <c r="D109" s="70">
        <f t="shared" si="10"/>
        <v>2.7310924369747899E-2</v>
      </c>
      <c r="E109" s="97">
        <v>7.8719999999999999</v>
      </c>
      <c r="F109" s="98">
        <v>7.1920000000000002</v>
      </c>
      <c r="G109" s="94">
        <f t="shared" si="8"/>
        <v>15.064</v>
      </c>
      <c r="H109" s="95">
        <v>7882</v>
      </c>
      <c r="I109" s="96" t="s">
        <v>49</v>
      </c>
      <c r="J109" s="70">
        <f t="shared" si="9"/>
        <v>0.78820000000000001</v>
      </c>
      <c r="K109" s="95">
        <v>1335</v>
      </c>
      <c r="L109" s="96" t="s">
        <v>49</v>
      </c>
      <c r="M109" s="70">
        <f t="shared" si="5"/>
        <v>0.13350000000000001</v>
      </c>
      <c r="N109" s="95">
        <v>1167</v>
      </c>
      <c r="O109" s="96" t="s">
        <v>49</v>
      </c>
      <c r="P109" s="70">
        <f t="shared" si="6"/>
        <v>0.1167</v>
      </c>
    </row>
    <row r="110" spans="2:16">
      <c r="B110" s="95">
        <v>7</v>
      </c>
      <c r="C110" s="96" t="s">
        <v>50</v>
      </c>
      <c r="D110" s="70">
        <f t="shared" si="10"/>
        <v>2.9411764705882353E-2</v>
      </c>
      <c r="E110" s="97">
        <v>8.1549999999999994</v>
      </c>
      <c r="F110" s="98">
        <v>6.9560000000000004</v>
      </c>
      <c r="G110" s="94">
        <f t="shared" si="8"/>
        <v>15.111000000000001</v>
      </c>
      <c r="H110" s="95">
        <v>8483</v>
      </c>
      <c r="I110" s="96" t="s">
        <v>49</v>
      </c>
      <c r="J110" s="70">
        <f t="shared" si="9"/>
        <v>0.84830000000000005</v>
      </c>
      <c r="K110" s="95">
        <v>1409</v>
      </c>
      <c r="L110" s="96" t="s">
        <v>49</v>
      </c>
      <c r="M110" s="70">
        <f t="shared" si="5"/>
        <v>0.1409</v>
      </c>
      <c r="N110" s="95">
        <v>1242</v>
      </c>
      <c r="O110" s="96" t="s">
        <v>49</v>
      </c>
      <c r="P110" s="70">
        <f t="shared" si="6"/>
        <v>0.1242</v>
      </c>
    </row>
    <row r="111" spans="2:16">
      <c r="B111" s="95">
        <v>8</v>
      </c>
      <c r="C111" s="96" t="s">
        <v>50</v>
      </c>
      <c r="D111" s="70">
        <f t="shared" si="10"/>
        <v>3.3613445378151259E-2</v>
      </c>
      <c r="E111" s="97">
        <v>8.6489999999999991</v>
      </c>
      <c r="F111" s="98">
        <v>6.5339999999999998</v>
      </c>
      <c r="G111" s="94">
        <f t="shared" si="8"/>
        <v>15.183</v>
      </c>
      <c r="H111" s="95">
        <v>9684</v>
      </c>
      <c r="I111" s="96" t="s">
        <v>49</v>
      </c>
      <c r="J111" s="70">
        <f t="shared" si="9"/>
        <v>0.96839999999999993</v>
      </c>
      <c r="K111" s="95">
        <v>1554</v>
      </c>
      <c r="L111" s="96" t="s">
        <v>49</v>
      </c>
      <c r="M111" s="70">
        <f t="shared" si="5"/>
        <v>0.15540000000000001</v>
      </c>
      <c r="N111" s="95">
        <v>1389</v>
      </c>
      <c r="O111" s="96" t="s">
        <v>49</v>
      </c>
      <c r="P111" s="70">
        <f t="shared" si="6"/>
        <v>0.1389</v>
      </c>
    </row>
    <row r="112" spans="2:16">
      <c r="B112" s="95">
        <v>9</v>
      </c>
      <c r="C112" s="96" t="s">
        <v>50</v>
      </c>
      <c r="D112" s="70">
        <f t="shared" si="10"/>
        <v>3.7815126050420166E-2</v>
      </c>
      <c r="E112" s="97">
        <v>9.0549999999999997</v>
      </c>
      <c r="F112" s="98">
        <v>6.1680000000000001</v>
      </c>
      <c r="G112" s="94">
        <f t="shared" si="8"/>
        <v>15.222999999999999</v>
      </c>
      <c r="H112" s="95">
        <v>1.0900000000000001</v>
      </c>
      <c r="I112" s="102" t="s">
        <v>51</v>
      </c>
      <c r="J112" s="71">
        <f t="shared" ref="J111:J175" si="11">H112</f>
        <v>1.0900000000000001</v>
      </c>
      <c r="K112" s="95">
        <v>1690</v>
      </c>
      <c r="L112" s="96" t="s">
        <v>49</v>
      </c>
      <c r="M112" s="70">
        <f t="shared" si="5"/>
        <v>0.16899999999999998</v>
      </c>
      <c r="N112" s="95">
        <v>1532</v>
      </c>
      <c r="O112" s="96" t="s">
        <v>49</v>
      </c>
      <c r="P112" s="70">
        <f t="shared" si="6"/>
        <v>0.1532</v>
      </c>
    </row>
    <row r="113" spans="1:16">
      <c r="B113" s="95">
        <v>10</v>
      </c>
      <c r="C113" s="96" t="s">
        <v>50</v>
      </c>
      <c r="D113" s="70">
        <f t="shared" si="10"/>
        <v>4.2016806722689079E-2</v>
      </c>
      <c r="E113" s="97">
        <v>9.3870000000000005</v>
      </c>
      <c r="F113" s="98">
        <v>5.8470000000000004</v>
      </c>
      <c r="G113" s="94">
        <f t="shared" si="8"/>
        <v>15.234000000000002</v>
      </c>
      <c r="H113" s="95">
        <v>1.21</v>
      </c>
      <c r="I113" s="96" t="s">
        <v>51</v>
      </c>
      <c r="J113" s="71">
        <f t="shared" si="11"/>
        <v>1.21</v>
      </c>
      <c r="K113" s="95">
        <v>1820</v>
      </c>
      <c r="L113" s="96" t="s">
        <v>49</v>
      </c>
      <c r="M113" s="70">
        <f t="shared" si="5"/>
        <v>0.182</v>
      </c>
      <c r="N113" s="95">
        <v>1672</v>
      </c>
      <c r="O113" s="96" t="s">
        <v>49</v>
      </c>
      <c r="P113" s="70">
        <f t="shared" si="6"/>
        <v>0.16719999999999999</v>
      </c>
    </row>
    <row r="114" spans="1:16">
      <c r="B114" s="95">
        <v>11</v>
      </c>
      <c r="C114" s="96" t="s">
        <v>50</v>
      </c>
      <c r="D114" s="70">
        <f t="shared" si="10"/>
        <v>4.6218487394957986E-2</v>
      </c>
      <c r="E114" s="97">
        <v>9.6590000000000007</v>
      </c>
      <c r="F114" s="98">
        <v>5.5629999999999997</v>
      </c>
      <c r="G114" s="94">
        <f t="shared" si="8"/>
        <v>15.222000000000001</v>
      </c>
      <c r="H114" s="95">
        <v>1.33</v>
      </c>
      <c r="I114" s="96" t="s">
        <v>51</v>
      </c>
      <c r="J114" s="71">
        <f t="shared" si="11"/>
        <v>1.33</v>
      </c>
      <c r="K114" s="95">
        <v>1944</v>
      </c>
      <c r="L114" s="96" t="s">
        <v>49</v>
      </c>
      <c r="M114" s="70">
        <f t="shared" si="5"/>
        <v>0.19439999999999999</v>
      </c>
      <c r="N114" s="95">
        <v>1808</v>
      </c>
      <c r="O114" s="96" t="s">
        <v>49</v>
      </c>
      <c r="P114" s="70">
        <f t="shared" si="6"/>
        <v>0.18080000000000002</v>
      </c>
    </row>
    <row r="115" spans="1:16">
      <c r="B115" s="95">
        <v>12</v>
      </c>
      <c r="C115" s="96" t="s">
        <v>50</v>
      </c>
      <c r="D115" s="70">
        <f t="shared" si="10"/>
        <v>5.0420168067226892E-2</v>
      </c>
      <c r="E115" s="97">
        <v>9.8840000000000003</v>
      </c>
      <c r="F115" s="98">
        <v>5.31</v>
      </c>
      <c r="G115" s="94">
        <f t="shared" si="8"/>
        <v>15.193999999999999</v>
      </c>
      <c r="H115" s="95">
        <v>1.45</v>
      </c>
      <c r="I115" s="96" t="s">
        <v>51</v>
      </c>
      <c r="J115" s="71">
        <f t="shared" si="11"/>
        <v>1.45</v>
      </c>
      <c r="K115" s="95">
        <v>2064</v>
      </c>
      <c r="L115" s="96" t="s">
        <v>49</v>
      </c>
      <c r="M115" s="70">
        <f t="shared" si="5"/>
        <v>0.2064</v>
      </c>
      <c r="N115" s="95">
        <v>1942</v>
      </c>
      <c r="O115" s="96" t="s">
        <v>49</v>
      </c>
      <c r="P115" s="70">
        <f t="shared" si="6"/>
        <v>0.19419999999999998</v>
      </c>
    </row>
    <row r="116" spans="1:16">
      <c r="B116" s="95">
        <v>13</v>
      </c>
      <c r="C116" s="96" t="s">
        <v>50</v>
      </c>
      <c r="D116" s="70">
        <f t="shared" si="10"/>
        <v>5.4621848739495799E-2</v>
      </c>
      <c r="E116" s="97">
        <v>10.07</v>
      </c>
      <c r="F116" s="98">
        <v>5.0819999999999999</v>
      </c>
      <c r="G116" s="94">
        <f t="shared" si="8"/>
        <v>15.152000000000001</v>
      </c>
      <c r="H116" s="95">
        <v>1.57</v>
      </c>
      <c r="I116" s="96" t="s">
        <v>51</v>
      </c>
      <c r="J116" s="71">
        <f t="shared" si="11"/>
        <v>1.57</v>
      </c>
      <c r="K116" s="95">
        <v>2179</v>
      </c>
      <c r="L116" s="96" t="s">
        <v>49</v>
      </c>
      <c r="M116" s="70">
        <f t="shared" si="5"/>
        <v>0.21789999999999998</v>
      </c>
      <c r="N116" s="95">
        <v>2073</v>
      </c>
      <c r="O116" s="96" t="s">
        <v>49</v>
      </c>
      <c r="P116" s="70">
        <f t="shared" si="6"/>
        <v>0.20729999999999998</v>
      </c>
    </row>
    <row r="117" spans="1:16">
      <c r="B117" s="95">
        <v>14</v>
      </c>
      <c r="C117" s="96" t="s">
        <v>50</v>
      </c>
      <c r="D117" s="70">
        <f t="shared" si="10"/>
        <v>5.8823529411764705E-2</v>
      </c>
      <c r="E117" s="97">
        <v>10.24</v>
      </c>
      <c r="F117" s="98">
        <v>4.8760000000000003</v>
      </c>
      <c r="G117" s="94">
        <f t="shared" si="8"/>
        <v>15.116</v>
      </c>
      <c r="H117" s="95">
        <v>1.69</v>
      </c>
      <c r="I117" s="96" t="s">
        <v>51</v>
      </c>
      <c r="J117" s="71">
        <f t="shared" si="11"/>
        <v>1.69</v>
      </c>
      <c r="K117" s="95">
        <v>2291</v>
      </c>
      <c r="L117" s="96" t="s">
        <v>49</v>
      </c>
      <c r="M117" s="70">
        <f t="shared" si="5"/>
        <v>0.2291</v>
      </c>
      <c r="N117" s="95">
        <v>2202</v>
      </c>
      <c r="O117" s="96" t="s">
        <v>49</v>
      </c>
      <c r="P117" s="70">
        <f t="shared" si="6"/>
        <v>0.22020000000000001</v>
      </c>
    </row>
    <row r="118" spans="1:16">
      <c r="B118" s="95">
        <v>15</v>
      </c>
      <c r="C118" s="96" t="s">
        <v>50</v>
      </c>
      <c r="D118" s="70">
        <f t="shared" si="10"/>
        <v>6.3025210084033612E-2</v>
      </c>
      <c r="E118" s="97">
        <v>10.38</v>
      </c>
      <c r="F118" s="98">
        <v>4.6890000000000001</v>
      </c>
      <c r="G118" s="94">
        <f t="shared" si="8"/>
        <v>15.069000000000001</v>
      </c>
      <c r="H118" s="95">
        <v>1.81</v>
      </c>
      <c r="I118" s="96" t="s">
        <v>51</v>
      </c>
      <c r="J118" s="71">
        <f t="shared" si="11"/>
        <v>1.81</v>
      </c>
      <c r="K118" s="95">
        <v>2400</v>
      </c>
      <c r="L118" s="96" t="s">
        <v>49</v>
      </c>
      <c r="M118" s="70">
        <f t="shared" si="5"/>
        <v>0.24</v>
      </c>
      <c r="N118" s="95">
        <v>2329</v>
      </c>
      <c r="O118" s="96" t="s">
        <v>49</v>
      </c>
      <c r="P118" s="70">
        <f t="shared" si="6"/>
        <v>0.23290000000000002</v>
      </c>
    </row>
    <row r="119" spans="1:16">
      <c r="B119" s="95">
        <v>16</v>
      </c>
      <c r="C119" s="96" t="s">
        <v>50</v>
      </c>
      <c r="D119" s="70">
        <f t="shared" si="10"/>
        <v>6.7226890756302518E-2</v>
      </c>
      <c r="E119" s="97">
        <v>10.51</v>
      </c>
      <c r="F119" s="98">
        <v>4.5179999999999998</v>
      </c>
      <c r="G119" s="94">
        <f t="shared" si="8"/>
        <v>15.027999999999999</v>
      </c>
      <c r="H119" s="95">
        <v>1.94</v>
      </c>
      <c r="I119" s="96" t="s">
        <v>51</v>
      </c>
      <c r="J119" s="71">
        <f t="shared" si="11"/>
        <v>1.94</v>
      </c>
      <c r="K119" s="95">
        <v>2506</v>
      </c>
      <c r="L119" s="96" t="s">
        <v>49</v>
      </c>
      <c r="M119" s="70">
        <f t="shared" si="5"/>
        <v>0.25059999999999999</v>
      </c>
      <c r="N119" s="95">
        <v>2454</v>
      </c>
      <c r="O119" s="96" t="s">
        <v>49</v>
      </c>
      <c r="P119" s="70">
        <f t="shared" si="6"/>
        <v>0.24540000000000001</v>
      </c>
    </row>
    <row r="120" spans="1:16">
      <c r="B120" s="95">
        <v>17</v>
      </c>
      <c r="C120" s="96" t="s">
        <v>50</v>
      </c>
      <c r="D120" s="70">
        <f t="shared" si="10"/>
        <v>7.1428571428571425E-2</v>
      </c>
      <c r="E120" s="97">
        <v>10.64</v>
      </c>
      <c r="F120" s="98">
        <v>4.3600000000000003</v>
      </c>
      <c r="G120" s="94">
        <f t="shared" si="8"/>
        <v>15</v>
      </c>
      <c r="H120" s="95">
        <v>2.06</v>
      </c>
      <c r="I120" s="96" t="s">
        <v>51</v>
      </c>
      <c r="J120" s="71">
        <f t="shared" si="11"/>
        <v>2.06</v>
      </c>
      <c r="K120" s="95">
        <v>2609</v>
      </c>
      <c r="L120" s="96" t="s">
        <v>49</v>
      </c>
      <c r="M120" s="70">
        <f t="shared" si="5"/>
        <v>0.26090000000000002</v>
      </c>
      <c r="N120" s="95">
        <v>2578</v>
      </c>
      <c r="O120" s="96" t="s">
        <v>49</v>
      </c>
      <c r="P120" s="70">
        <f t="shared" si="6"/>
        <v>0.25779999999999997</v>
      </c>
    </row>
    <row r="121" spans="1:16">
      <c r="B121" s="95">
        <v>18</v>
      </c>
      <c r="C121" s="96" t="s">
        <v>50</v>
      </c>
      <c r="D121" s="70">
        <f t="shared" si="10"/>
        <v>7.5630252100840331E-2</v>
      </c>
      <c r="E121" s="97">
        <v>10.76</v>
      </c>
      <c r="F121" s="98">
        <v>4.2149999999999999</v>
      </c>
      <c r="G121" s="94">
        <f t="shared" si="8"/>
        <v>14.975</v>
      </c>
      <c r="H121" s="95">
        <v>2.1800000000000002</v>
      </c>
      <c r="I121" s="96" t="s">
        <v>51</v>
      </c>
      <c r="J121" s="71">
        <f t="shared" si="11"/>
        <v>2.1800000000000002</v>
      </c>
      <c r="K121" s="95">
        <v>2710</v>
      </c>
      <c r="L121" s="96" t="s">
        <v>49</v>
      </c>
      <c r="M121" s="70">
        <f t="shared" si="5"/>
        <v>0.27100000000000002</v>
      </c>
      <c r="N121" s="95">
        <v>2700</v>
      </c>
      <c r="O121" s="96" t="s">
        <v>49</v>
      </c>
      <c r="P121" s="70">
        <f t="shared" si="6"/>
        <v>0.27</v>
      </c>
    </row>
    <row r="122" spans="1:16">
      <c r="B122" s="95">
        <v>20</v>
      </c>
      <c r="C122" s="96" t="s">
        <v>50</v>
      </c>
      <c r="D122" s="70">
        <f t="shared" si="10"/>
        <v>8.4033613445378158E-2</v>
      </c>
      <c r="E122" s="97">
        <v>11.02</v>
      </c>
      <c r="F122" s="98">
        <v>3.956</v>
      </c>
      <c r="G122" s="94">
        <f t="shared" si="8"/>
        <v>14.975999999999999</v>
      </c>
      <c r="H122" s="95">
        <v>2.4300000000000002</v>
      </c>
      <c r="I122" s="96" t="s">
        <v>51</v>
      </c>
      <c r="J122" s="71">
        <f t="shared" si="11"/>
        <v>2.4300000000000002</v>
      </c>
      <c r="K122" s="95">
        <v>2914</v>
      </c>
      <c r="L122" s="96" t="s">
        <v>49</v>
      </c>
      <c r="M122" s="70">
        <f t="shared" si="5"/>
        <v>0.29139999999999999</v>
      </c>
      <c r="N122" s="95">
        <v>2939</v>
      </c>
      <c r="O122" s="96" t="s">
        <v>49</v>
      </c>
      <c r="P122" s="70">
        <f t="shared" si="6"/>
        <v>0.29389999999999999</v>
      </c>
    </row>
    <row r="123" spans="1:16">
      <c r="B123" s="95">
        <v>22.5</v>
      </c>
      <c r="C123" s="96" t="s">
        <v>50</v>
      </c>
      <c r="D123" s="70">
        <f t="shared" si="10"/>
        <v>9.4537815126050417E-2</v>
      </c>
      <c r="E123" s="97">
        <v>11.37</v>
      </c>
      <c r="F123" s="98">
        <v>3.68</v>
      </c>
      <c r="G123" s="94">
        <f t="shared" si="8"/>
        <v>15.049999999999999</v>
      </c>
      <c r="H123" s="95">
        <v>2.74</v>
      </c>
      <c r="I123" s="96" t="s">
        <v>51</v>
      </c>
      <c r="J123" s="71">
        <f t="shared" si="11"/>
        <v>2.74</v>
      </c>
      <c r="K123" s="95">
        <v>3160</v>
      </c>
      <c r="L123" s="96" t="s">
        <v>49</v>
      </c>
      <c r="M123" s="70">
        <f t="shared" si="5"/>
        <v>0.316</v>
      </c>
      <c r="N123" s="95">
        <v>3230</v>
      </c>
      <c r="O123" s="96" t="s">
        <v>49</v>
      </c>
      <c r="P123" s="70">
        <f t="shared" si="6"/>
        <v>0.32300000000000001</v>
      </c>
    </row>
    <row r="124" spans="1:16">
      <c r="B124" s="95">
        <v>25</v>
      </c>
      <c r="C124" s="96" t="s">
        <v>50</v>
      </c>
      <c r="D124" s="70">
        <f t="shared" si="10"/>
        <v>0.10504201680672269</v>
      </c>
      <c r="E124" s="97">
        <v>11.78</v>
      </c>
      <c r="F124" s="98">
        <v>3.4449999999999998</v>
      </c>
      <c r="G124" s="94">
        <f t="shared" si="8"/>
        <v>15.225</v>
      </c>
      <c r="H124" s="95">
        <v>3.05</v>
      </c>
      <c r="I124" s="96" t="s">
        <v>51</v>
      </c>
      <c r="J124" s="71">
        <f t="shared" si="11"/>
        <v>3.05</v>
      </c>
      <c r="K124" s="95">
        <v>3388</v>
      </c>
      <c r="L124" s="96" t="s">
        <v>49</v>
      </c>
      <c r="M124" s="70">
        <f t="shared" si="5"/>
        <v>0.33879999999999999</v>
      </c>
      <c r="N124" s="95">
        <v>3510</v>
      </c>
      <c r="O124" s="96" t="s">
        <v>49</v>
      </c>
      <c r="P124" s="70">
        <f t="shared" si="6"/>
        <v>0.35099999999999998</v>
      </c>
    </row>
    <row r="125" spans="1:16">
      <c r="B125" s="72">
        <v>27.5</v>
      </c>
      <c r="C125" s="74" t="s">
        <v>50</v>
      </c>
      <c r="D125" s="70">
        <f t="shared" si="10"/>
        <v>0.11554621848739496</v>
      </c>
      <c r="E125" s="97">
        <v>12.25</v>
      </c>
      <c r="F125" s="98">
        <v>3.2410000000000001</v>
      </c>
      <c r="G125" s="94">
        <f t="shared" si="8"/>
        <v>15.491</v>
      </c>
      <c r="H125" s="95">
        <v>3.35</v>
      </c>
      <c r="I125" s="96" t="s">
        <v>51</v>
      </c>
      <c r="J125" s="71">
        <f t="shared" si="11"/>
        <v>3.35</v>
      </c>
      <c r="K125" s="95">
        <v>3600</v>
      </c>
      <c r="L125" s="96" t="s">
        <v>49</v>
      </c>
      <c r="M125" s="70">
        <f t="shared" si="5"/>
        <v>0.36</v>
      </c>
      <c r="N125" s="95">
        <v>3779</v>
      </c>
      <c r="O125" s="96" t="s">
        <v>49</v>
      </c>
      <c r="P125" s="70">
        <f t="shared" si="6"/>
        <v>0.37790000000000001</v>
      </c>
    </row>
    <row r="126" spans="1:16">
      <c r="B126" s="72">
        <v>30</v>
      </c>
      <c r="C126" s="74" t="s">
        <v>50</v>
      </c>
      <c r="D126" s="70">
        <f t="shared" si="10"/>
        <v>0.12605042016806722</v>
      </c>
      <c r="E126" s="97">
        <v>12.78</v>
      </c>
      <c r="F126" s="98">
        <v>3.0640000000000001</v>
      </c>
      <c r="G126" s="94">
        <f t="shared" si="8"/>
        <v>15.843999999999999</v>
      </c>
      <c r="H126" s="72">
        <v>3.65</v>
      </c>
      <c r="I126" s="74" t="s">
        <v>51</v>
      </c>
      <c r="J126" s="71">
        <f t="shared" si="11"/>
        <v>3.65</v>
      </c>
      <c r="K126" s="72">
        <v>3796</v>
      </c>
      <c r="L126" s="74" t="s">
        <v>49</v>
      </c>
      <c r="M126" s="70">
        <f t="shared" si="5"/>
        <v>0.37959999999999999</v>
      </c>
      <c r="N126" s="72">
        <v>4036</v>
      </c>
      <c r="O126" s="74" t="s">
        <v>49</v>
      </c>
      <c r="P126" s="70">
        <f t="shared" si="6"/>
        <v>0.40359999999999996</v>
      </c>
    </row>
    <row r="127" spans="1:16">
      <c r="B127" s="72">
        <v>32.5</v>
      </c>
      <c r="C127" s="74" t="s">
        <v>50</v>
      </c>
      <c r="D127" s="70">
        <f t="shared" si="10"/>
        <v>0.13655462184873948</v>
      </c>
      <c r="E127" s="97">
        <v>13.38</v>
      </c>
      <c r="F127" s="98">
        <v>2.907</v>
      </c>
      <c r="G127" s="94">
        <f t="shared" si="8"/>
        <v>16.286999999999999</v>
      </c>
      <c r="H127" s="72">
        <v>3.94</v>
      </c>
      <c r="I127" s="74" t="s">
        <v>51</v>
      </c>
      <c r="J127" s="71">
        <f t="shared" si="11"/>
        <v>3.94</v>
      </c>
      <c r="K127" s="72">
        <v>3977</v>
      </c>
      <c r="L127" s="74" t="s">
        <v>49</v>
      </c>
      <c r="M127" s="70">
        <f t="shared" si="5"/>
        <v>0.3977</v>
      </c>
      <c r="N127" s="72">
        <v>4281</v>
      </c>
      <c r="O127" s="74" t="s">
        <v>49</v>
      </c>
      <c r="P127" s="70">
        <f t="shared" si="6"/>
        <v>0.42809999999999998</v>
      </c>
    </row>
    <row r="128" spans="1:16">
      <c r="A128" s="99"/>
      <c r="B128" s="95">
        <v>35</v>
      </c>
      <c r="C128" s="96" t="s">
        <v>50</v>
      </c>
      <c r="D128" s="70">
        <f t="shared" si="10"/>
        <v>0.14705882352941177</v>
      </c>
      <c r="E128" s="97">
        <v>14.02</v>
      </c>
      <c r="F128" s="98">
        <v>2.7679999999999998</v>
      </c>
      <c r="G128" s="94">
        <f t="shared" si="8"/>
        <v>16.788</v>
      </c>
      <c r="H128" s="95">
        <v>4.2300000000000004</v>
      </c>
      <c r="I128" s="96" t="s">
        <v>51</v>
      </c>
      <c r="J128" s="71">
        <f t="shared" si="11"/>
        <v>4.2300000000000004</v>
      </c>
      <c r="K128" s="72">
        <v>4142</v>
      </c>
      <c r="L128" s="74" t="s">
        <v>49</v>
      </c>
      <c r="M128" s="70">
        <f t="shared" si="5"/>
        <v>0.41420000000000001</v>
      </c>
      <c r="N128" s="72">
        <v>4513</v>
      </c>
      <c r="O128" s="74" t="s">
        <v>49</v>
      </c>
      <c r="P128" s="70">
        <f t="shared" si="6"/>
        <v>0.45129999999999998</v>
      </c>
    </row>
    <row r="129" spans="1:16">
      <c r="A129" s="99"/>
      <c r="B129" s="95">
        <v>37.5</v>
      </c>
      <c r="C129" s="96" t="s">
        <v>50</v>
      </c>
      <c r="D129" s="70">
        <f t="shared" si="10"/>
        <v>0.15756302521008403</v>
      </c>
      <c r="E129" s="97">
        <v>14.72</v>
      </c>
      <c r="F129" s="98">
        <v>2.6429999999999998</v>
      </c>
      <c r="G129" s="94">
        <f t="shared" si="8"/>
        <v>17.363</v>
      </c>
      <c r="H129" s="95">
        <v>4.5</v>
      </c>
      <c r="I129" s="96" t="s">
        <v>51</v>
      </c>
      <c r="J129" s="71">
        <f t="shared" si="11"/>
        <v>4.5</v>
      </c>
      <c r="K129" s="72">
        <v>4294</v>
      </c>
      <c r="L129" s="74" t="s">
        <v>49</v>
      </c>
      <c r="M129" s="70">
        <f t="shared" si="5"/>
        <v>0.42939999999999995</v>
      </c>
      <c r="N129" s="72">
        <v>4732</v>
      </c>
      <c r="O129" s="74" t="s">
        <v>49</v>
      </c>
      <c r="P129" s="70">
        <f t="shared" si="6"/>
        <v>0.47320000000000001</v>
      </c>
    </row>
    <row r="130" spans="1:16">
      <c r="A130" s="99"/>
      <c r="B130" s="95">
        <v>40</v>
      </c>
      <c r="C130" s="96" t="s">
        <v>50</v>
      </c>
      <c r="D130" s="70">
        <f t="shared" si="10"/>
        <v>0.16806722689075632</v>
      </c>
      <c r="E130" s="97">
        <v>15.46</v>
      </c>
      <c r="F130" s="98">
        <v>2.5299999999999998</v>
      </c>
      <c r="G130" s="94">
        <f t="shared" si="8"/>
        <v>17.990000000000002</v>
      </c>
      <c r="H130" s="95">
        <v>4.7699999999999996</v>
      </c>
      <c r="I130" s="96" t="s">
        <v>51</v>
      </c>
      <c r="J130" s="71">
        <f t="shared" si="11"/>
        <v>4.7699999999999996</v>
      </c>
      <c r="K130" s="72">
        <v>4433</v>
      </c>
      <c r="L130" s="74" t="s">
        <v>49</v>
      </c>
      <c r="M130" s="70">
        <f t="shared" si="5"/>
        <v>0.44329999999999997</v>
      </c>
      <c r="N130" s="72">
        <v>4939</v>
      </c>
      <c r="O130" s="74" t="s">
        <v>49</v>
      </c>
      <c r="P130" s="70">
        <f t="shared" si="6"/>
        <v>0.49390000000000001</v>
      </c>
    </row>
    <row r="131" spans="1:16">
      <c r="A131" s="99"/>
      <c r="B131" s="95">
        <v>45</v>
      </c>
      <c r="C131" s="96" t="s">
        <v>50</v>
      </c>
      <c r="D131" s="70">
        <f t="shared" si="10"/>
        <v>0.18907563025210083</v>
      </c>
      <c r="E131" s="97">
        <v>17.02</v>
      </c>
      <c r="F131" s="98">
        <v>2.3340000000000001</v>
      </c>
      <c r="G131" s="94">
        <f t="shared" si="8"/>
        <v>19.353999999999999</v>
      </c>
      <c r="H131" s="95">
        <v>5.27</v>
      </c>
      <c r="I131" s="96" t="s">
        <v>51</v>
      </c>
      <c r="J131" s="71">
        <f t="shared" si="11"/>
        <v>5.27</v>
      </c>
      <c r="K131" s="72">
        <v>4701</v>
      </c>
      <c r="L131" s="74" t="s">
        <v>49</v>
      </c>
      <c r="M131" s="70">
        <f t="shared" si="5"/>
        <v>0.47009999999999996</v>
      </c>
      <c r="N131" s="72">
        <v>5316</v>
      </c>
      <c r="O131" s="74" t="s">
        <v>49</v>
      </c>
      <c r="P131" s="70">
        <f t="shared" si="6"/>
        <v>0.53159999999999996</v>
      </c>
    </row>
    <row r="132" spans="1:16">
      <c r="A132" s="99"/>
      <c r="B132" s="95">
        <v>50</v>
      </c>
      <c r="C132" s="96" t="s">
        <v>50</v>
      </c>
      <c r="D132" s="70">
        <f t="shared" si="10"/>
        <v>0.21008403361344538</v>
      </c>
      <c r="E132" s="97">
        <v>18.670000000000002</v>
      </c>
      <c r="F132" s="98">
        <v>2.17</v>
      </c>
      <c r="G132" s="94">
        <f t="shared" si="8"/>
        <v>20.840000000000003</v>
      </c>
      <c r="H132" s="95">
        <v>5.74</v>
      </c>
      <c r="I132" s="96" t="s">
        <v>51</v>
      </c>
      <c r="J132" s="71">
        <f t="shared" si="11"/>
        <v>5.74</v>
      </c>
      <c r="K132" s="72">
        <v>4925</v>
      </c>
      <c r="L132" s="74" t="s">
        <v>49</v>
      </c>
      <c r="M132" s="70">
        <f t="shared" si="5"/>
        <v>0.49249999999999999</v>
      </c>
      <c r="N132" s="72">
        <v>5649</v>
      </c>
      <c r="O132" s="74" t="s">
        <v>49</v>
      </c>
      <c r="P132" s="70">
        <f t="shared" si="6"/>
        <v>0.56489999999999996</v>
      </c>
    </row>
    <row r="133" spans="1:16">
      <c r="A133" s="99"/>
      <c r="B133" s="95">
        <v>55</v>
      </c>
      <c r="C133" s="96" t="s">
        <v>50</v>
      </c>
      <c r="D133" s="70">
        <f t="shared" si="10"/>
        <v>0.23109243697478993</v>
      </c>
      <c r="E133" s="97">
        <v>20.37</v>
      </c>
      <c r="F133" s="98">
        <v>2.0289999999999999</v>
      </c>
      <c r="G133" s="94">
        <f t="shared" si="8"/>
        <v>22.399000000000001</v>
      </c>
      <c r="H133" s="95">
        <v>6.17</v>
      </c>
      <c r="I133" s="96" t="s">
        <v>51</v>
      </c>
      <c r="J133" s="71">
        <f t="shared" si="11"/>
        <v>6.17</v>
      </c>
      <c r="K133" s="72">
        <v>5113</v>
      </c>
      <c r="L133" s="74" t="s">
        <v>49</v>
      </c>
      <c r="M133" s="70">
        <f t="shared" si="5"/>
        <v>0.51130000000000009</v>
      </c>
      <c r="N133" s="72">
        <v>5943</v>
      </c>
      <c r="O133" s="74" t="s">
        <v>49</v>
      </c>
      <c r="P133" s="70">
        <f t="shared" si="6"/>
        <v>0.59429999999999994</v>
      </c>
    </row>
    <row r="134" spans="1:16">
      <c r="A134" s="99"/>
      <c r="B134" s="95">
        <v>60</v>
      </c>
      <c r="C134" s="96" t="s">
        <v>50</v>
      </c>
      <c r="D134" s="70">
        <f t="shared" si="10"/>
        <v>0.25210084033613445</v>
      </c>
      <c r="E134" s="97">
        <v>22.08</v>
      </c>
      <c r="F134" s="98">
        <v>1.9079999999999999</v>
      </c>
      <c r="G134" s="94">
        <f t="shared" si="8"/>
        <v>23.988</v>
      </c>
      <c r="H134" s="95">
        <v>6.58</v>
      </c>
      <c r="I134" s="96" t="s">
        <v>51</v>
      </c>
      <c r="J134" s="71">
        <f t="shared" si="11"/>
        <v>6.58</v>
      </c>
      <c r="K134" s="72">
        <v>5273</v>
      </c>
      <c r="L134" s="74" t="s">
        <v>49</v>
      </c>
      <c r="M134" s="70">
        <f t="shared" si="5"/>
        <v>0.52729999999999999</v>
      </c>
      <c r="N134" s="72">
        <v>6203</v>
      </c>
      <c r="O134" s="74" t="s">
        <v>49</v>
      </c>
      <c r="P134" s="70">
        <f t="shared" si="6"/>
        <v>0.62030000000000007</v>
      </c>
    </row>
    <row r="135" spans="1:16">
      <c r="A135" s="99"/>
      <c r="B135" s="95">
        <v>65</v>
      </c>
      <c r="C135" s="96" t="s">
        <v>50</v>
      </c>
      <c r="D135" s="70">
        <f t="shared" si="10"/>
        <v>0.27310924369747897</v>
      </c>
      <c r="E135" s="97">
        <v>23.79</v>
      </c>
      <c r="F135" s="98">
        <v>1.802</v>
      </c>
      <c r="G135" s="94">
        <f t="shared" si="8"/>
        <v>25.591999999999999</v>
      </c>
      <c r="H135" s="95">
        <v>6.96</v>
      </c>
      <c r="I135" s="96" t="s">
        <v>51</v>
      </c>
      <c r="J135" s="71">
        <f t="shared" si="11"/>
        <v>6.96</v>
      </c>
      <c r="K135" s="72">
        <v>5410</v>
      </c>
      <c r="L135" s="74" t="s">
        <v>49</v>
      </c>
      <c r="M135" s="70">
        <f t="shared" si="5"/>
        <v>0.54100000000000004</v>
      </c>
      <c r="N135" s="72">
        <v>6434</v>
      </c>
      <c r="O135" s="74" t="s">
        <v>49</v>
      </c>
      <c r="P135" s="70">
        <f t="shared" si="6"/>
        <v>0.64339999999999997</v>
      </c>
    </row>
    <row r="136" spans="1:16">
      <c r="A136" s="99"/>
      <c r="B136" s="95">
        <v>70</v>
      </c>
      <c r="C136" s="96" t="s">
        <v>50</v>
      </c>
      <c r="D136" s="70">
        <f t="shared" si="10"/>
        <v>0.29411764705882354</v>
      </c>
      <c r="E136" s="97">
        <v>25.47</v>
      </c>
      <c r="F136" s="98">
        <v>1.708</v>
      </c>
      <c r="G136" s="94">
        <f t="shared" si="8"/>
        <v>27.177999999999997</v>
      </c>
      <c r="H136" s="95">
        <v>7.32</v>
      </c>
      <c r="I136" s="96" t="s">
        <v>51</v>
      </c>
      <c r="J136" s="71">
        <f t="shared" si="11"/>
        <v>7.32</v>
      </c>
      <c r="K136" s="72">
        <v>5528</v>
      </c>
      <c r="L136" s="74" t="s">
        <v>49</v>
      </c>
      <c r="M136" s="70">
        <f t="shared" si="5"/>
        <v>0.55279999999999996</v>
      </c>
      <c r="N136" s="72">
        <v>6641</v>
      </c>
      <c r="O136" s="74" t="s">
        <v>49</v>
      </c>
      <c r="P136" s="70">
        <f t="shared" si="6"/>
        <v>0.66410000000000002</v>
      </c>
    </row>
    <row r="137" spans="1:16">
      <c r="A137" s="99"/>
      <c r="B137" s="95">
        <v>80</v>
      </c>
      <c r="C137" s="96" t="s">
        <v>50</v>
      </c>
      <c r="D137" s="70">
        <f t="shared" si="10"/>
        <v>0.33613445378151263</v>
      </c>
      <c r="E137" s="97">
        <v>28.73</v>
      </c>
      <c r="F137" s="98">
        <v>1.55</v>
      </c>
      <c r="G137" s="94">
        <f t="shared" si="8"/>
        <v>30.28</v>
      </c>
      <c r="H137" s="95">
        <v>7.98</v>
      </c>
      <c r="I137" s="96" t="s">
        <v>51</v>
      </c>
      <c r="J137" s="71">
        <f t="shared" si="11"/>
        <v>7.98</v>
      </c>
      <c r="K137" s="72">
        <v>5759</v>
      </c>
      <c r="L137" s="74" t="s">
        <v>49</v>
      </c>
      <c r="M137" s="70">
        <f t="shared" si="5"/>
        <v>0.57590000000000008</v>
      </c>
      <c r="N137" s="72">
        <v>6994</v>
      </c>
      <c r="O137" s="74" t="s">
        <v>49</v>
      </c>
      <c r="P137" s="70">
        <f t="shared" si="6"/>
        <v>0.69940000000000002</v>
      </c>
    </row>
    <row r="138" spans="1:16">
      <c r="A138" s="99"/>
      <c r="B138" s="95">
        <v>90</v>
      </c>
      <c r="C138" s="96" t="s">
        <v>50</v>
      </c>
      <c r="D138" s="70">
        <f t="shared" si="10"/>
        <v>0.37815126050420167</v>
      </c>
      <c r="E138" s="97">
        <v>31.81</v>
      </c>
      <c r="F138" s="98">
        <v>1.421</v>
      </c>
      <c r="G138" s="94">
        <f t="shared" si="8"/>
        <v>33.231000000000002</v>
      </c>
      <c r="H138" s="95">
        <v>8.58</v>
      </c>
      <c r="I138" s="96" t="s">
        <v>51</v>
      </c>
      <c r="J138" s="71">
        <f t="shared" si="11"/>
        <v>8.58</v>
      </c>
      <c r="K138" s="72">
        <v>5941</v>
      </c>
      <c r="L138" s="74" t="s">
        <v>49</v>
      </c>
      <c r="M138" s="70">
        <f t="shared" si="5"/>
        <v>0.59409999999999996</v>
      </c>
      <c r="N138" s="72">
        <v>7285</v>
      </c>
      <c r="O138" s="74" t="s">
        <v>49</v>
      </c>
      <c r="P138" s="70">
        <f t="shared" si="6"/>
        <v>0.72850000000000004</v>
      </c>
    </row>
    <row r="139" spans="1:16">
      <c r="A139" s="99"/>
      <c r="B139" s="95">
        <v>100</v>
      </c>
      <c r="C139" s="96" t="s">
        <v>50</v>
      </c>
      <c r="D139" s="70">
        <f t="shared" si="10"/>
        <v>0.42016806722689076</v>
      </c>
      <c r="E139" s="97">
        <v>34.700000000000003</v>
      </c>
      <c r="F139" s="98">
        <v>1.3140000000000001</v>
      </c>
      <c r="G139" s="94">
        <f t="shared" si="8"/>
        <v>36.014000000000003</v>
      </c>
      <c r="H139" s="95">
        <v>9.1199999999999992</v>
      </c>
      <c r="I139" s="96" t="s">
        <v>51</v>
      </c>
      <c r="J139" s="71">
        <f t="shared" si="11"/>
        <v>9.1199999999999992</v>
      </c>
      <c r="K139" s="72">
        <v>6089</v>
      </c>
      <c r="L139" s="74" t="s">
        <v>49</v>
      </c>
      <c r="M139" s="70">
        <f t="shared" si="5"/>
        <v>0.6089</v>
      </c>
      <c r="N139" s="72">
        <v>7530</v>
      </c>
      <c r="O139" s="74" t="s">
        <v>49</v>
      </c>
      <c r="P139" s="70">
        <f t="shared" si="6"/>
        <v>0.753</v>
      </c>
    </row>
    <row r="140" spans="1:16">
      <c r="A140" s="99"/>
      <c r="B140" s="95">
        <v>110</v>
      </c>
      <c r="C140" s="100" t="s">
        <v>50</v>
      </c>
      <c r="D140" s="70">
        <f t="shared" si="10"/>
        <v>0.46218487394957986</v>
      </c>
      <c r="E140" s="97">
        <v>37.380000000000003</v>
      </c>
      <c r="F140" s="98">
        <v>1.224</v>
      </c>
      <c r="G140" s="94">
        <f t="shared" si="8"/>
        <v>38.603999999999999</v>
      </c>
      <c r="H140" s="95">
        <v>9.6300000000000008</v>
      </c>
      <c r="I140" s="96" t="s">
        <v>51</v>
      </c>
      <c r="J140" s="71">
        <f t="shared" si="11"/>
        <v>9.6300000000000008</v>
      </c>
      <c r="K140" s="72">
        <v>6212</v>
      </c>
      <c r="L140" s="74" t="s">
        <v>49</v>
      </c>
      <c r="M140" s="70">
        <f t="shared" si="5"/>
        <v>0.62119999999999997</v>
      </c>
      <c r="N140" s="72">
        <v>7739</v>
      </c>
      <c r="O140" s="74" t="s">
        <v>49</v>
      </c>
      <c r="P140" s="70">
        <f t="shared" si="6"/>
        <v>0.77390000000000003</v>
      </c>
    </row>
    <row r="141" spans="1:16">
      <c r="B141" s="95">
        <v>120</v>
      </c>
      <c r="C141" s="74" t="s">
        <v>50</v>
      </c>
      <c r="D141" s="70">
        <f t="shared" si="10"/>
        <v>0.50420168067226889</v>
      </c>
      <c r="E141" s="97">
        <v>39.869999999999997</v>
      </c>
      <c r="F141" s="98">
        <v>1.1459999999999999</v>
      </c>
      <c r="G141" s="94">
        <f t="shared" si="8"/>
        <v>41.015999999999998</v>
      </c>
      <c r="H141" s="72">
        <v>10.11</v>
      </c>
      <c r="I141" s="74" t="s">
        <v>51</v>
      </c>
      <c r="J141" s="71">
        <f t="shared" si="11"/>
        <v>10.11</v>
      </c>
      <c r="K141" s="72">
        <v>6317</v>
      </c>
      <c r="L141" s="74" t="s">
        <v>49</v>
      </c>
      <c r="M141" s="70">
        <f t="shared" si="5"/>
        <v>0.63170000000000004</v>
      </c>
      <c r="N141" s="72">
        <v>7921</v>
      </c>
      <c r="O141" s="74" t="s">
        <v>49</v>
      </c>
      <c r="P141" s="70">
        <f t="shared" si="6"/>
        <v>0.79210000000000003</v>
      </c>
    </row>
    <row r="142" spans="1:16">
      <c r="B142" s="95">
        <v>130</v>
      </c>
      <c r="C142" s="74" t="s">
        <v>50</v>
      </c>
      <c r="D142" s="70">
        <f t="shared" si="10"/>
        <v>0.54621848739495793</v>
      </c>
      <c r="E142" s="97">
        <v>42.19</v>
      </c>
      <c r="F142" s="98">
        <v>1.079</v>
      </c>
      <c r="G142" s="94">
        <f t="shared" si="8"/>
        <v>43.268999999999998</v>
      </c>
      <c r="H142" s="72">
        <v>10.56</v>
      </c>
      <c r="I142" s="74" t="s">
        <v>51</v>
      </c>
      <c r="J142" s="71">
        <f t="shared" si="11"/>
        <v>10.56</v>
      </c>
      <c r="K142" s="72">
        <v>6407</v>
      </c>
      <c r="L142" s="74" t="s">
        <v>49</v>
      </c>
      <c r="M142" s="70">
        <f t="shared" si="5"/>
        <v>0.64070000000000005</v>
      </c>
      <c r="N142" s="72">
        <v>8080</v>
      </c>
      <c r="O142" s="74" t="s">
        <v>49</v>
      </c>
      <c r="P142" s="70">
        <f t="shared" si="6"/>
        <v>0.80800000000000005</v>
      </c>
    </row>
    <row r="143" spans="1:16">
      <c r="B143" s="95">
        <v>140</v>
      </c>
      <c r="C143" s="74" t="s">
        <v>50</v>
      </c>
      <c r="D143" s="70">
        <f t="shared" si="10"/>
        <v>0.58823529411764708</v>
      </c>
      <c r="E143" s="97">
        <v>44.34</v>
      </c>
      <c r="F143" s="98">
        <v>1.0189999999999999</v>
      </c>
      <c r="G143" s="94">
        <f t="shared" si="8"/>
        <v>45.359000000000002</v>
      </c>
      <c r="H143" s="72">
        <v>10.99</v>
      </c>
      <c r="I143" s="74" t="s">
        <v>51</v>
      </c>
      <c r="J143" s="71">
        <f t="shared" si="11"/>
        <v>10.99</v>
      </c>
      <c r="K143" s="72">
        <v>6487</v>
      </c>
      <c r="L143" s="74" t="s">
        <v>49</v>
      </c>
      <c r="M143" s="70">
        <f t="shared" si="5"/>
        <v>0.64870000000000005</v>
      </c>
      <c r="N143" s="72">
        <v>8223</v>
      </c>
      <c r="O143" s="74" t="s">
        <v>49</v>
      </c>
      <c r="P143" s="70">
        <f t="shared" si="6"/>
        <v>0.82230000000000003</v>
      </c>
    </row>
    <row r="144" spans="1:16">
      <c r="B144" s="95">
        <v>150</v>
      </c>
      <c r="C144" s="74" t="s">
        <v>50</v>
      </c>
      <c r="D144" s="70">
        <f t="shared" si="10"/>
        <v>0.63025210084033612</v>
      </c>
      <c r="E144" s="97">
        <v>46.34</v>
      </c>
      <c r="F144" s="98">
        <v>0.96679999999999999</v>
      </c>
      <c r="G144" s="94">
        <f t="shared" si="8"/>
        <v>47.306800000000003</v>
      </c>
      <c r="H144" s="72">
        <v>11.4</v>
      </c>
      <c r="I144" s="74" t="s">
        <v>51</v>
      </c>
      <c r="J144" s="71">
        <f t="shared" si="11"/>
        <v>11.4</v>
      </c>
      <c r="K144" s="72">
        <v>6558</v>
      </c>
      <c r="L144" s="74" t="s">
        <v>49</v>
      </c>
      <c r="M144" s="70">
        <f t="shared" si="5"/>
        <v>0.65579999999999994</v>
      </c>
      <c r="N144" s="72">
        <v>8350</v>
      </c>
      <c r="O144" s="74" t="s">
        <v>49</v>
      </c>
      <c r="P144" s="70">
        <f t="shared" si="6"/>
        <v>0.83499999999999996</v>
      </c>
    </row>
    <row r="145" spans="2:16">
      <c r="B145" s="95">
        <v>160</v>
      </c>
      <c r="C145" s="74" t="s">
        <v>50</v>
      </c>
      <c r="D145" s="70">
        <f t="shared" si="10"/>
        <v>0.67226890756302526</v>
      </c>
      <c r="E145" s="97">
        <v>48.2</v>
      </c>
      <c r="F145" s="98">
        <v>0.91990000000000005</v>
      </c>
      <c r="G145" s="94">
        <f t="shared" si="8"/>
        <v>49.119900000000001</v>
      </c>
      <c r="H145" s="72">
        <v>11.8</v>
      </c>
      <c r="I145" s="74" t="s">
        <v>51</v>
      </c>
      <c r="J145" s="71">
        <f t="shared" si="11"/>
        <v>11.8</v>
      </c>
      <c r="K145" s="72">
        <v>6622</v>
      </c>
      <c r="L145" s="74" t="s">
        <v>49</v>
      </c>
      <c r="M145" s="70">
        <f t="shared" si="5"/>
        <v>0.66220000000000001</v>
      </c>
      <c r="N145" s="72">
        <v>8466</v>
      </c>
      <c r="O145" s="74" t="s">
        <v>49</v>
      </c>
      <c r="P145" s="70">
        <f t="shared" si="6"/>
        <v>0.84659999999999991</v>
      </c>
    </row>
    <row r="146" spans="2:16">
      <c r="B146" s="95">
        <v>170</v>
      </c>
      <c r="C146" s="74" t="s">
        <v>50</v>
      </c>
      <c r="D146" s="70">
        <f t="shared" si="10"/>
        <v>0.7142857142857143</v>
      </c>
      <c r="E146" s="97">
        <v>49.94</v>
      </c>
      <c r="F146" s="98">
        <v>0.87780000000000002</v>
      </c>
      <c r="G146" s="94">
        <f t="shared" si="8"/>
        <v>50.817799999999998</v>
      </c>
      <c r="H146" s="72">
        <v>12.18</v>
      </c>
      <c r="I146" s="74" t="s">
        <v>51</v>
      </c>
      <c r="J146" s="71">
        <f t="shared" si="11"/>
        <v>12.18</v>
      </c>
      <c r="K146" s="72">
        <v>6680</v>
      </c>
      <c r="L146" s="74" t="s">
        <v>49</v>
      </c>
      <c r="M146" s="70">
        <f t="shared" si="5"/>
        <v>0.66799999999999993</v>
      </c>
      <c r="N146" s="72">
        <v>8572</v>
      </c>
      <c r="O146" s="74" t="s">
        <v>49</v>
      </c>
      <c r="P146" s="70">
        <f t="shared" si="6"/>
        <v>0.85719999999999996</v>
      </c>
    </row>
    <row r="147" spans="2:16">
      <c r="B147" s="95">
        <v>180</v>
      </c>
      <c r="C147" s="74" t="s">
        <v>50</v>
      </c>
      <c r="D147" s="70">
        <f t="shared" si="10"/>
        <v>0.75630252100840334</v>
      </c>
      <c r="E147" s="97">
        <v>51.57</v>
      </c>
      <c r="F147" s="98">
        <v>0.8397</v>
      </c>
      <c r="G147" s="94">
        <f t="shared" si="8"/>
        <v>52.409700000000001</v>
      </c>
      <c r="H147" s="72">
        <v>12.55</v>
      </c>
      <c r="I147" s="74" t="s">
        <v>51</v>
      </c>
      <c r="J147" s="71">
        <f t="shared" si="11"/>
        <v>12.55</v>
      </c>
      <c r="K147" s="72">
        <v>6733</v>
      </c>
      <c r="L147" s="74" t="s">
        <v>49</v>
      </c>
      <c r="M147" s="70">
        <f t="shared" si="5"/>
        <v>0.67330000000000001</v>
      </c>
      <c r="N147" s="72">
        <v>8669</v>
      </c>
      <c r="O147" s="74" t="s">
        <v>49</v>
      </c>
      <c r="P147" s="70">
        <f t="shared" si="6"/>
        <v>0.8669</v>
      </c>
    </row>
    <row r="148" spans="2:16">
      <c r="B148" s="95">
        <v>200</v>
      </c>
      <c r="C148" s="74" t="s">
        <v>50</v>
      </c>
      <c r="D148" s="70">
        <f t="shared" si="10"/>
        <v>0.84033613445378152</v>
      </c>
      <c r="E148" s="97">
        <v>54.53</v>
      </c>
      <c r="F148" s="98">
        <v>0.77339999999999998</v>
      </c>
      <c r="G148" s="94">
        <f t="shared" si="8"/>
        <v>55.303400000000003</v>
      </c>
      <c r="H148" s="72">
        <v>13.26</v>
      </c>
      <c r="I148" s="74" t="s">
        <v>51</v>
      </c>
      <c r="J148" s="71">
        <f t="shared" si="11"/>
        <v>13.26</v>
      </c>
      <c r="K148" s="72">
        <v>6864</v>
      </c>
      <c r="L148" s="74" t="s">
        <v>49</v>
      </c>
      <c r="M148" s="70">
        <f t="shared" ref="M148:M163" si="12">K148/1000/10</f>
        <v>0.68640000000000001</v>
      </c>
      <c r="N148" s="72">
        <v>8841</v>
      </c>
      <c r="O148" s="74" t="s">
        <v>49</v>
      </c>
      <c r="P148" s="70">
        <f t="shared" ref="P148:P156" si="13">N148/1000/10</f>
        <v>0.88409999999999989</v>
      </c>
    </row>
    <row r="149" spans="2:16">
      <c r="B149" s="95">
        <v>225</v>
      </c>
      <c r="C149" s="74" t="s">
        <v>50</v>
      </c>
      <c r="D149" s="70">
        <f t="shared" si="10"/>
        <v>0.94537815126050417</v>
      </c>
      <c r="E149" s="97">
        <v>57.77</v>
      </c>
      <c r="F149" s="98">
        <v>0.70509999999999995</v>
      </c>
      <c r="G149" s="94">
        <f t="shared" ref="G149:G212" si="14">E149+F149</f>
        <v>58.475100000000005</v>
      </c>
      <c r="H149" s="72">
        <v>14.1</v>
      </c>
      <c r="I149" s="74" t="s">
        <v>51</v>
      </c>
      <c r="J149" s="71">
        <f t="shared" si="11"/>
        <v>14.1</v>
      </c>
      <c r="K149" s="72">
        <v>7024</v>
      </c>
      <c r="L149" s="74" t="s">
        <v>49</v>
      </c>
      <c r="M149" s="70">
        <f t="shared" si="12"/>
        <v>0.70240000000000002</v>
      </c>
      <c r="N149" s="72">
        <v>9026</v>
      </c>
      <c r="O149" s="74" t="s">
        <v>49</v>
      </c>
      <c r="P149" s="70">
        <f t="shared" si="13"/>
        <v>0.90259999999999996</v>
      </c>
    </row>
    <row r="150" spans="2:16">
      <c r="B150" s="95">
        <v>250</v>
      </c>
      <c r="C150" s="74" t="s">
        <v>50</v>
      </c>
      <c r="D150" s="70">
        <f t="shared" si="10"/>
        <v>1.0504201680672269</v>
      </c>
      <c r="E150" s="97">
        <v>60.59</v>
      </c>
      <c r="F150" s="98">
        <v>0.64870000000000005</v>
      </c>
      <c r="G150" s="94">
        <f t="shared" si="14"/>
        <v>61.238700000000001</v>
      </c>
      <c r="H150" s="72">
        <v>14.9</v>
      </c>
      <c r="I150" s="74" t="s">
        <v>51</v>
      </c>
      <c r="J150" s="71">
        <f t="shared" si="11"/>
        <v>14.9</v>
      </c>
      <c r="K150" s="72">
        <v>7163</v>
      </c>
      <c r="L150" s="74" t="s">
        <v>49</v>
      </c>
      <c r="M150" s="70">
        <f t="shared" si="12"/>
        <v>0.71630000000000005</v>
      </c>
      <c r="N150" s="72">
        <v>9186</v>
      </c>
      <c r="O150" s="74" t="s">
        <v>49</v>
      </c>
      <c r="P150" s="70">
        <f t="shared" si="13"/>
        <v>0.91859999999999997</v>
      </c>
    </row>
    <row r="151" spans="2:16">
      <c r="B151" s="95">
        <v>275</v>
      </c>
      <c r="C151" s="74" t="s">
        <v>50</v>
      </c>
      <c r="D151" s="70">
        <f t="shared" ref="D151:D164" si="15">B151/$C$5</f>
        <v>1.1554621848739495</v>
      </c>
      <c r="E151" s="97">
        <v>63.07</v>
      </c>
      <c r="F151" s="98">
        <v>0.60140000000000005</v>
      </c>
      <c r="G151" s="94">
        <f t="shared" si="14"/>
        <v>63.671399999999998</v>
      </c>
      <c r="H151" s="72">
        <v>15.66</v>
      </c>
      <c r="I151" s="74" t="s">
        <v>51</v>
      </c>
      <c r="J151" s="71">
        <f t="shared" si="11"/>
        <v>15.66</v>
      </c>
      <c r="K151" s="72">
        <v>7286</v>
      </c>
      <c r="L151" s="74" t="s">
        <v>49</v>
      </c>
      <c r="M151" s="70">
        <f t="shared" si="12"/>
        <v>0.72859999999999991</v>
      </c>
      <c r="N151" s="72">
        <v>9326</v>
      </c>
      <c r="O151" s="74" t="s">
        <v>49</v>
      </c>
      <c r="P151" s="70">
        <f t="shared" si="13"/>
        <v>0.9326000000000001</v>
      </c>
    </row>
    <row r="152" spans="2:16">
      <c r="B152" s="95">
        <v>300</v>
      </c>
      <c r="C152" s="74" t="s">
        <v>50</v>
      </c>
      <c r="D152" s="70">
        <f t="shared" si="15"/>
        <v>1.2605042016806722</v>
      </c>
      <c r="E152" s="97">
        <v>65.28</v>
      </c>
      <c r="F152" s="98">
        <v>0.56110000000000004</v>
      </c>
      <c r="G152" s="94">
        <f t="shared" si="14"/>
        <v>65.841099999999997</v>
      </c>
      <c r="H152" s="72">
        <v>16.399999999999999</v>
      </c>
      <c r="I152" s="74" t="s">
        <v>51</v>
      </c>
      <c r="J152" s="71">
        <f t="shared" si="11"/>
        <v>16.399999999999999</v>
      </c>
      <c r="K152" s="72">
        <v>7397</v>
      </c>
      <c r="L152" s="74" t="s">
        <v>49</v>
      </c>
      <c r="M152" s="70">
        <f t="shared" si="12"/>
        <v>0.73970000000000002</v>
      </c>
      <c r="N152" s="72">
        <v>9450</v>
      </c>
      <c r="O152" s="74" t="s">
        <v>49</v>
      </c>
      <c r="P152" s="70">
        <f t="shared" si="13"/>
        <v>0.94499999999999995</v>
      </c>
    </row>
    <row r="153" spans="2:16">
      <c r="B153" s="95">
        <v>325</v>
      </c>
      <c r="C153" s="74" t="s">
        <v>50</v>
      </c>
      <c r="D153" s="70">
        <f t="shared" si="15"/>
        <v>1.365546218487395</v>
      </c>
      <c r="E153" s="97">
        <v>67.25</v>
      </c>
      <c r="F153" s="98">
        <v>0.5262</v>
      </c>
      <c r="G153" s="94">
        <f t="shared" si="14"/>
        <v>67.776200000000003</v>
      </c>
      <c r="H153" s="72">
        <v>17.11</v>
      </c>
      <c r="I153" s="74" t="s">
        <v>51</v>
      </c>
      <c r="J153" s="71">
        <f t="shared" si="11"/>
        <v>17.11</v>
      </c>
      <c r="K153" s="72">
        <v>7499</v>
      </c>
      <c r="L153" s="74" t="s">
        <v>49</v>
      </c>
      <c r="M153" s="70">
        <f t="shared" si="12"/>
        <v>0.74990000000000001</v>
      </c>
      <c r="N153" s="72">
        <v>9562</v>
      </c>
      <c r="O153" s="74" t="s">
        <v>49</v>
      </c>
      <c r="P153" s="70">
        <f t="shared" si="13"/>
        <v>0.95619999999999994</v>
      </c>
    </row>
    <row r="154" spans="2:16">
      <c r="B154" s="95">
        <v>350</v>
      </c>
      <c r="C154" s="74" t="s">
        <v>50</v>
      </c>
      <c r="D154" s="70">
        <f t="shared" si="15"/>
        <v>1.4705882352941178</v>
      </c>
      <c r="E154" s="97">
        <v>69.03</v>
      </c>
      <c r="F154" s="98">
        <v>0.49569999999999997</v>
      </c>
      <c r="G154" s="94">
        <f t="shared" si="14"/>
        <v>69.525700000000001</v>
      </c>
      <c r="H154" s="72">
        <v>17.809999999999999</v>
      </c>
      <c r="I154" s="74" t="s">
        <v>51</v>
      </c>
      <c r="J154" s="71">
        <f t="shared" si="11"/>
        <v>17.809999999999999</v>
      </c>
      <c r="K154" s="72">
        <v>7592</v>
      </c>
      <c r="L154" s="74" t="s">
        <v>49</v>
      </c>
      <c r="M154" s="70">
        <f t="shared" si="12"/>
        <v>0.75919999999999999</v>
      </c>
      <c r="N154" s="72">
        <v>9664</v>
      </c>
      <c r="O154" s="74" t="s">
        <v>49</v>
      </c>
      <c r="P154" s="70">
        <f t="shared" si="13"/>
        <v>0.96639999999999993</v>
      </c>
    </row>
    <row r="155" spans="2:16">
      <c r="B155" s="95">
        <v>375</v>
      </c>
      <c r="C155" s="74" t="s">
        <v>50</v>
      </c>
      <c r="D155" s="70">
        <f t="shared" si="15"/>
        <v>1.5756302521008403</v>
      </c>
      <c r="E155" s="97">
        <v>70.650000000000006</v>
      </c>
      <c r="F155" s="98">
        <v>0.46889999999999998</v>
      </c>
      <c r="G155" s="94">
        <f t="shared" si="14"/>
        <v>71.118900000000011</v>
      </c>
      <c r="H155" s="72">
        <v>18.489999999999998</v>
      </c>
      <c r="I155" s="74" t="s">
        <v>51</v>
      </c>
      <c r="J155" s="71">
        <f t="shared" si="11"/>
        <v>18.489999999999998</v>
      </c>
      <c r="K155" s="72">
        <v>7679</v>
      </c>
      <c r="L155" s="74" t="s">
        <v>49</v>
      </c>
      <c r="M155" s="70">
        <f t="shared" si="12"/>
        <v>0.76790000000000003</v>
      </c>
      <c r="N155" s="72">
        <v>9758</v>
      </c>
      <c r="O155" s="74" t="s">
        <v>49</v>
      </c>
      <c r="P155" s="70">
        <f t="shared" si="13"/>
        <v>0.97579999999999989</v>
      </c>
    </row>
    <row r="156" spans="2:16">
      <c r="B156" s="95">
        <v>400</v>
      </c>
      <c r="C156" s="74" t="s">
        <v>50</v>
      </c>
      <c r="D156" s="70">
        <f t="shared" si="15"/>
        <v>1.680672268907563</v>
      </c>
      <c r="E156" s="97">
        <v>72.12</v>
      </c>
      <c r="F156" s="98">
        <v>0.44500000000000001</v>
      </c>
      <c r="G156" s="94">
        <f t="shared" si="14"/>
        <v>72.564999999999998</v>
      </c>
      <c r="H156" s="72">
        <v>19.16</v>
      </c>
      <c r="I156" s="74" t="s">
        <v>51</v>
      </c>
      <c r="J156" s="71">
        <f t="shared" si="11"/>
        <v>19.16</v>
      </c>
      <c r="K156" s="72">
        <v>7761</v>
      </c>
      <c r="L156" s="74" t="s">
        <v>49</v>
      </c>
      <c r="M156" s="70">
        <f t="shared" si="12"/>
        <v>0.77610000000000001</v>
      </c>
      <c r="N156" s="72">
        <v>9845</v>
      </c>
      <c r="O156" s="74" t="s">
        <v>49</v>
      </c>
      <c r="P156" s="70">
        <f t="shared" si="13"/>
        <v>0.98450000000000004</v>
      </c>
    </row>
    <row r="157" spans="2:16">
      <c r="B157" s="95">
        <v>450</v>
      </c>
      <c r="C157" s="74" t="s">
        <v>50</v>
      </c>
      <c r="D157" s="70">
        <f t="shared" si="15"/>
        <v>1.8907563025210083</v>
      </c>
      <c r="E157" s="97">
        <v>74.709999999999994</v>
      </c>
      <c r="F157" s="98">
        <v>0.40439999999999998</v>
      </c>
      <c r="G157" s="94">
        <f t="shared" si="14"/>
        <v>75.114399999999989</v>
      </c>
      <c r="H157" s="72">
        <v>20.45</v>
      </c>
      <c r="I157" s="74" t="s">
        <v>51</v>
      </c>
      <c r="J157" s="71">
        <f t="shared" si="11"/>
        <v>20.45</v>
      </c>
      <c r="K157" s="72">
        <v>8016</v>
      </c>
      <c r="L157" s="74" t="s">
        <v>49</v>
      </c>
      <c r="M157" s="70">
        <f t="shared" si="12"/>
        <v>0.80159999999999998</v>
      </c>
      <c r="N157" s="72">
        <v>1</v>
      </c>
      <c r="O157" s="73" t="s">
        <v>51</v>
      </c>
      <c r="P157" s="71">
        <f t="shared" ref="P157:P222" si="16">N157</f>
        <v>1</v>
      </c>
    </row>
    <row r="158" spans="2:16">
      <c r="B158" s="95">
        <v>500</v>
      </c>
      <c r="C158" s="74" t="s">
        <v>50</v>
      </c>
      <c r="D158" s="70">
        <f t="shared" si="15"/>
        <v>2.1008403361344539</v>
      </c>
      <c r="E158" s="97">
        <v>77.069999999999993</v>
      </c>
      <c r="F158" s="98">
        <v>0.371</v>
      </c>
      <c r="G158" s="94">
        <f t="shared" si="14"/>
        <v>77.440999999999988</v>
      </c>
      <c r="H158" s="72">
        <v>21.7</v>
      </c>
      <c r="I158" s="74" t="s">
        <v>51</v>
      </c>
      <c r="J158" s="71">
        <f t="shared" si="11"/>
        <v>21.7</v>
      </c>
      <c r="K158" s="72">
        <v>8245</v>
      </c>
      <c r="L158" s="74" t="s">
        <v>49</v>
      </c>
      <c r="M158" s="70">
        <f t="shared" si="12"/>
        <v>0.8244999999999999</v>
      </c>
      <c r="N158" s="72">
        <v>1.01</v>
      </c>
      <c r="O158" s="74" t="s">
        <v>51</v>
      </c>
      <c r="P158" s="71">
        <f t="shared" si="16"/>
        <v>1.01</v>
      </c>
    </row>
    <row r="159" spans="2:16">
      <c r="B159" s="95">
        <v>550</v>
      </c>
      <c r="C159" s="74" t="s">
        <v>50</v>
      </c>
      <c r="D159" s="70">
        <f t="shared" si="15"/>
        <v>2.3109243697478989</v>
      </c>
      <c r="E159" s="97">
        <v>78.78</v>
      </c>
      <c r="F159" s="98">
        <v>0.34310000000000002</v>
      </c>
      <c r="G159" s="94">
        <f t="shared" si="14"/>
        <v>79.123100000000008</v>
      </c>
      <c r="H159" s="72">
        <v>22.93</v>
      </c>
      <c r="I159" s="74" t="s">
        <v>51</v>
      </c>
      <c r="J159" s="71">
        <f t="shared" si="11"/>
        <v>22.93</v>
      </c>
      <c r="K159" s="72">
        <v>8456</v>
      </c>
      <c r="L159" s="74" t="s">
        <v>49</v>
      </c>
      <c r="M159" s="70">
        <f t="shared" si="12"/>
        <v>0.84559999999999991</v>
      </c>
      <c r="N159" s="72">
        <v>1.03</v>
      </c>
      <c r="O159" s="74" t="s">
        <v>51</v>
      </c>
      <c r="P159" s="71">
        <f t="shared" si="16"/>
        <v>1.03</v>
      </c>
    </row>
    <row r="160" spans="2:16">
      <c r="B160" s="95">
        <v>600</v>
      </c>
      <c r="C160" s="74" t="s">
        <v>50</v>
      </c>
      <c r="D160" s="70">
        <f t="shared" si="15"/>
        <v>2.5210084033613445</v>
      </c>
      <c r="E160" s="97">
        <v>80.06</v>
      </c>
      <c r="F160" s="98">
        <v>0.31940000000000002</v>
      </c>
      <c r="G160" s="94">
        <f t="shared" si="14"/>
        <v>80.379400000000004</v>
      </c>
      <c r="H160" s="72">
        <v>24.13</v>
      </c>
      <c r="I160" s="74" t="s">
        <v>51</v>
      </c>
      <c r="J160" s="71">
        <f t="shared" si="11"/>
        <v>24.13</v>
      </c>
      <c r="K160" s="72">
        <v>8652</v>
      </c>
      <c r="L160" s="74" t="s">
        <v>49</v>
      </c>
      <c r="M160" s="70">
        <f t="shared" si="12"/>
        <v>0.86519999999999997</v>
      </c>
      <c r="N160" s="72">
        <v>1.04</v>
      </c>
      <c r="O160" s="74" t="s">
        <v>51</v>
      </c>
      <c r="P160" s="71">
        <f t="shared" si="16"/>
        <v>1.04</v>
      </c>
    </row>
    <row r="161" spans="2:16">
      <c r="B161" s="95">
        <v>650</v>
      </c>
      <c r="C161" s="74" t="s">
        <v>50</v>
      </c>
      <c r="D161" s="70">
        <f t="shared" si="15"/>
        <v>2.73109243697479</v>
      </c>
      <c r="E161" s="97">
        <v>81.38</v>
      </c>
      <c r="F161" s="98">
        <v>0.29899999999999999</v>
      </c>
      <c r="G161" s="94">
        <f t="shared" si="14"/>
        <v>81.679000000000002</v>
      </c>
      <c r="H161" s="72">
        <v>25.31</v>
      </c>
      <c r="I161" s="74" t="s">
        <v>51</v>
      </c>
      <c r="J161" s="71">
        <f t="shared" si="11"/>
        <v>25.31</v>
      </c>
      <c r="K161" s="72">
        <v>8837</v>
      </c>
      <c r="L161" s="74" t="s">
        <v>49</v>
      </c>
      <c r="M161" s="70">
        <f t="shared" si="12"/>
        <v>0.88369999999999993</v>
      </c>
      <c r="N161" s="72">
        <v>1.05</v>
      </c>
      <c r="O161" s="74" t="s">
        <v>51</v>
      </c>
      <c r="P161" s="71">
        <f t="shared" si="16"/>
        <v>1.05</v>
      </c>
    </row>
    <row r="162" spans="2:16">
      <c r="B162" s="95">
        <v>700</v>
      </c>
      <c r="C162" s="74" t="s">
        <v>50</v>
      </c>
      <c r="D162" s="70">
        <f t="shared" si="15"/>
        <v>2.9411764705882355</v>
      </c>
      <c r="E162" s="97">
        <v>82.53</v>
      </c>
      <c r="F162" s="98">
        <v>0.28120000000000001</v>
      </c>
      <c r="G162" s="94">
        <f t="shared" si="14"/>
        <v>82.811199999999999</v>
      </c>
      <c r="H162" s="72">
        <v>26.47</v>
      </c>
      <c r="I162" s="74" t="s">
        <v>51</v>
      </c>
      <c r="J162" s="71">
        <f t="shared" si="11"/>
        <v>26.47</v>
      </c>
      <c r="K162" s="72">
        <v>9012</v>
      </c>
      <c r="L162" s="74" t="s">
        <v>49</v>
      </c>
      <c r="M162" s="70">
        <f t="shared" si="12"/>
        <v>0.9012</v>
      </c>
      <c r="N162" s="72">
        <v>1.06</v>
      </c>
      <c r="O162" s="74" t="s">
        <v>51</v>
      </c>
      <c r="P162" s="71">
        <f t="shared" si="16"/>
        <v>1.06</v>
      </c>
    </row>
    <row r="163" spans="2:16">
      <c r="B163" s="95">
        <v>800</v>
      </c>
      <c r="C163" s="74" t="s">
        <v>50</v>
      </c>
      <c r="D163" s="70">
        <f t="shared" si="15"/>
        <v>3.3613445378151261</v>
      </c>
      <c r="E163" s="97">
        <v>84.37</v>
      </c>
      <c r="F163" s="98">
        <v>0.25159999999999999</v>
      </c>
      <c r="G163" s="94">
        <f t="shared" si="14"/>
        <v>84.621600000000001</v>
      </c>
      <c r="H163" s="72">
        <v>28.76</v>
      </c>
      <c r="I163" s="74" t="s">
        <v>51</v>
      </c>
      <c r="J163" s="71">
        <f t="shared" si="11"/>
        <v>28.76</v>
      </c>
      <c r="K163" s="72">
        <v>9614</v>
      </c>
      <c r="L163" s="74" t="s">
        <v>49</v>
      </c>
      <c r="M163" s="70">
        <f t="shared" si="12"/>
        <v>0.96140000000000003</v>
      </c>
      <c r="N163" s="72">
        <v>1.08</v>
      </c>
      <c r="O163" s="74" t="s">
        <v>51</v>
      </c>
      <c r="P163" s="71">
        <f t="shared" si="16"/>
        <v>1.08</v>
      </c>
    </row>
    <row r="164" spans="2:16">
      <c r="B164" s="95">
        <v>900</v>
      </c>
      <c r="C164" s="74" t="s">
        <v>50</v>
      </c>
      <c r="D164" s="70">
        <f t="shared" si="15"/>
        <v>3.7815126050420167</v>
      </c>
      <c r="E164" s="97">
        <v>85.75</v>
      </c>
      <c r="F164" s="98">
        <v>0.2281</v>
      </c>
      <c r="G164" s="94">
        <f t="shared" si="14"/>
        <v>85.978099999999998</v>
      </c>
      <c r="H164" s="72">
        <v>31</v>
      </c>
      <c r="I164" s="74" t="s">
        <v>51</v>
      </c>
      <c r="J164" s="71">
        <f t="shared" si="11"/>
        <v>31</v>
      </c>
      <c r="K164" s="72">
        <v>1.02</v>
      </c>
      <c r="L164" s="73" t="s">
        <v>51</v>
      </c>
      <c r="M164" s="71">
        <f t="shared" ref="M164:M227" si="17">K164</f>
        <v>1.02</v>
      </c>
      <c r="N164" s="72">
        <v>1.0900000000000001</v>
      </c>
      <c r="O164" s="74" t="s">
        <v>51</v>
      </c>
      <c r="P164" s="71">
        <f t="shared" si="16"/>
        <v>1.0900000000000001</v>
      </c>
    </row>
    <row r="165" spans="2:16">
      <c r="B165" s="95">
        <v>1</v>
      </c>
      <c r="C165" s="73" t="s">
        <v>52</v>
      </c>
      <c r="D165" s="70">
        <f t="shared" ref="D165:D228" si="18">B165*1000/$C$5</f>
        <v>4.2016806722689077</v>
      </c>
      <c r="E165" s="97">
        <v>86.78</v>
      </c>
      <c r="F165" s="98">
        <v>0.20880000000000001</v>
      </c>
      <c r="G165" s="94">
        <f t="shared" si="14"/>
        <v>86.988799999999998</v>
      </c>
      <c r="H165" s="72">
        <v>33.22</v>
      </c>
      <c r="I165" s="74" t="s">
        <v>51</v>
      </c>
      <c r="J165" s="71">
        <f t="shared" si="11"/>
        <v>33.22</v>
      </c>
      <c r="K165" s="72">
        <v>1.07</v>
      </c>
      <c r="L165" s="74" t="s">
        <v>51</v>
      </c>
      <c r="M165" s="71">
        <f t="shared" si="17"/>
        <v>1.07</v>
      </c>
      <c r="N165" s="72">
        <v>1.1100000000000001</v>
      </c>
      <c r="O165" s="74" t="s">
        <v>51</v>
      </c>
      <c r="P165" s="71">
        <f t="shared" si="16"/>
        <v>1.1100000000000001</v>
      </c>
    </row>
    <row r="166" spans="2:16">
      <c r="B166" s="95">
        <v>1.1000000000000001</v>
      </c>
      <c r="C166" s="74" t="s">
        <v>52</v>
      </c>
      <c r="D166" s="70">
        <f t="shared" si="18"/>
        <v>4.6218487394957979</v>
      </c>
      <c r="E166" s="97">
        <v>87.54</v>
      </c>
      <c r="F166" s="98">
        <v>0.19270000000000001</v>
      </c>
      <c r="G166" s="94">
        <f t="shared" si="14"/>
        <v>87.732700000000008</v>
      </c>
      <c r="H166" s="72">
        <v>35.409999999999997</v>
      </c>
      <c r="I166" s="74" t="s">
        <v>51</v>
      </c>
      <c r="J166" s="71">
        <f t="shared" si="11"/>
        <v>35.409999999999997</v>
      </c>
      <c r="K166" s="72">
        <v>1.1100000000000001</v>
      </c>
      <c r="L166" s="74" t="s">
        <v>51</v>
      </c>
      <c r="M166" s="71">
        <f t="shared" si="17"/>
        <v>1.1100000000000001</v>
      </c>
      <c r="N166" s="72">
        <v>1.1200000000000001</v>
      </c>
      <c r="O166" s="74" t="s">
        <v>51</v>
      </c>
      <c r="P166" s="71">
        <f t="shared" si="16"/>
        <v>1.1200000000000001</v>
      </c>
    </row>
    <row r="167" spans="2:16">
      <c r="B167" s="95">
        <v>1.2</v>
      </c>
      <c r="C167" s="74" t="s">
        <v>52</v>
      </c>
      <c r="D167" s="70">
        <f t="shared" si="18"/>
        <v>5.0420168067226889</v>
      </c>
      <c r="E167" s="97">
        <v>88.07</v>
      </c>
      <c r="F167" s="98">
        <v>0.17910000000000001</v>
      </c>
      <c r="G167" s="94">
        <f t="shared" si="14"/>
        <v>88.249099999999999</v>
      </c>
      <c r="H167" s="72">
        <v>37.58</v>
      </c>
      <c r="I167" s="74" t="s">
        <v>51</v>
      </c>
      <c r="J167" s="71">
        <f t="shared" si="11"/>
        <v>37.58</v>
      </c>
      <c r="K167" s="72">
        <v>1.1599999999999999</v>
      </c>
      <c r="L167" s="74" t="s">
        <v>51</v>
      </c>
      <c r="M167" s="71">
        <f t="shared" si="17"/>
        <v>1.1599999999999999</v>
      </c>
      <c r="N167" s="72">
        <v>1.1299999999999999</v>
      </c>
      <c r="O167" s="74" t="s">
        <v>51</v>
      </c>
      <c r="P167" s="71">
        <f t="shared" si="16"/>
        <v>1.1299999999999999</v>
      </c>
    </row>
    <row r="168" spans="2:16">
      <c r="B168" s="95">
        <v>1.3</v>
      </c>
      <c r="C168" s="74" t="s">
        <v>52</v>
      </c>
      <c r="D168" s="70">
        <f t="shared" si="18"/>
        <v>5.46218487394958</v>
      </c>
      <c r="E168" s="97">
        <v>88.42</v>
      </c>
      <c r="F168" s="98">
        <v>0.16739999999999999</v>
      </c>
      <c r="G168" s="94">
        <f t="shared" si="14"/>
        <v>88.587400000000002</v>
      </c>
      <c r="H168" s="72">
        <v>39.75</v>
      </c>
      <c r="I168" s="74" t="s">
        <v>51</v>
      </c>
      <c r="J168" s="71">
        <f t="shared" si="11"/>
        <v>39.75</v>
      </c>
      <c r="K168" s="72">
        <v>1.2</v>
      </c>
      <c r="L168" s="74" t="s">
        <v>51</v>
      </c>
      <c r="M168" s="71">
        <f t="shared" si="17"/>
        <v>1.2</v>
      </c>
      <c r="N168" s="72">
        <v>1.1499999999999999</v>
      </c>
      <c r="O168" s="74" t="s">
        <v>51</v>
      </c>
      <c r="P168" s="71">
        <f t="shared" si="16"/>
        <v>1.1499999999999999</v>
      </c>
    </row>
    <row r="169" spans="2:16">
      <c r="B169" s="95">
        <v>1.4</v>
      </c>
      <c r="C169" s="74" t="s">
        <v>52</v>
      </c>
      <c r="D169" s="70">
        <f t="shared" si="18"/>
        <v>5.882352941176471</v>
      </c>
      <c r="E169" s="97">
        <v>88.63</v>
      </c>
      <c r="F169" s="98">
        <v>0.15720000000000001</v>
      </c>
      <c r="G169" s="94">
        <f t="shared" si="14"/>
        <v>88.787199999999999</v>
      </c>
      <c r="H169" s="72">
        <v>41.91</v>
      </c>
      <c r="I169" s="74" t="s">
        <v>51</v>
      </c>
      <c r="J169" s="71">
        <f t="shared" si="11"/>
        <v>41.91</v>
      </c>
      <c r="K169" s="72">
        <v>1.24</v>
      </c>
      <c r="L169" s="74" t="s">
        <v>51</v>
      </c>
      <c r="M169" s="71">
        <f t="shared" si="17"/>
        <v>1.24</v>
      </c>
      <c r="N169" s="72">
        <v>1.1599999999999999</v>
      </c>
      <c r="O169" s="74" t="s">
        <v>51</v>
      </c>
      <c r="P169" s="71">
        <f t="shared" si="16"/>
        <v>1.1599999999999999</v>
      </c>
    </row>
    <row r="170" spans="2:16">
      <c r="B170" s="95">
        <v>1.5</v>
      </c>
      <c r="C170" s="74" t="s">
        <v>52</v>
      </c>
      <c r="D170" s="70">
        <f t="shared" si="18"/>
        <v>6.3025210084033612</v>
      </c>
      <c r="E170" s="97">
        <v>88.72</v>
      </c>
      <c r="F170" s="98">
        <v>0.14829999999999999</v>
      </c>
      <c r="G170" s="94">
        <f t="shared" si="14"/>
        <v>88.868300000000005</v>
      </c>
      <c r="H170" s="72">
        <v>44.06</v>
      </c>
      <c r="I170" s="74" t="s">
        <v>51</v>
      </c>
      <c r="J170" s="71">
        <f t="shared" si="11"/>
        <v>44.06</v>
      </c>
      <c r="K170" s="72">
        <v>1.28</v>
      </c>
      <c r="L170" s="74" t="s">
        <v>51</v>
      </c>
      <c r="M170" s="71">
        <f t="shared" si="17"/>
        <v>1.28</v>
      </c>
      <c r="N170" s="72">
        <v>1.17</v>
      </c>
      <c r="O170" s="74" t="s">
        <v>51</v>
      </c>
      <c r="P170" s="71">
        <f t="shared" si="16"/>
        <v>1.17</v>
      </c>
    </row>
    <row r="171" spans="2:16">
      <c r="B171" s="95">
        <v>1.6</v>
      </c>
      <c r="C171" s="74" t="s">
        <v>52</v>
      </c>
      <c r="D171" s="70">
        <f t="shared" si="18"/>
        <v>6.7226890756302522</v>
      </c>
      <c r="E171" s="97">
        <v>88.71</v>
      </c>
      <c r="F171" s="98">
        <v>0.1404</v>
      </c>
      <c r="G171" s="94">
        <f t="shared" si="14"/>
        <v>88.850399999999993</v>
      </c>
      <c r="H171" s="72">
        <v>46.22</v>
      </c>
      <c r="I171" s="74" t="s">
        <v>51</v>
      </c>
      <c r="J171" s="71">
        <f t="shared" si="11"/>
        <v>46.22</v>
      </c>
      <c r="K171" s="72">
        <v>1.32</v>
      </c>
      <c r="L171" s="74" t="s">
        <v>51</v>
      </c>
      <c r="M171" s="71">
        <f t="shared" si="17"/>
        <v>1.32</v>
      </c>
      <c r="N171" s="72">
        <v>1.18</v>
      </c>
      <c r="O171" s="74" t="s">
        <v>51</v>
      </c>
      <c r="P171" s="71">
        <f t="shared" si="16"/>
        <v>1.18</v>
      </c>
    </row>
    <row r="172" spans="2:16">
      <c r="B172" s="95">
        <v>1.7</v>
      </c>
      <c r="C172" s="74" t="s">
        <v>52</v>
      </c>
      <c r="D172" s="70">
        <f t="shared" si="18"/>
        <v>7.1428571428571432</v>
      </c>
      <c r="E172" s="97">
        <v>88.62</v>
      </c>
      <c r="F172" s="98">
        <v>0.1333</v>
      </c>
      <c r="G172" s="94">
        <f t="shared" si="14"/>
        <v>88.75330000000001</v>
      </c>
      <c r="H172" s="72">
        <v>48.38</v>
      </c>
      <c r="I172" s="74" t="s">
        <v>51</v>
      </c>
      <c r="J172" s="71">
        <f t="shared" si="11"/>
        <v>48.38</v>
      </c>
      <c r="K172" s="72">
        <v>1.35</v>
      </c>
      <c r="L172" s="74" t="s">
        <v>51</v>
      </c>
      <c r="M172" s="71">
        <f t="shared" si="17"/>
        <v>1.35</v>
      </c>
      <c r="N172" s="72">
        <v>1.19</v>
      </c>
      <c r="O172" s="74" t="s">
        <v>51</v>
      </c>
      <c r="P172" s="71">
        <f t="shared" si="16"/>
        <v>1.19</v>
      </c>
    </row>
    <row r="173" spans="2:16">
      <c r="B173" s="95">
        <v>1.8</v>
      </c>
      <c r="C173" s="74" t="s">
        <v>52</v>
      </c>
      <c r="D173" s="70">
        <f t="shared" si="18"/>
        <v>7.5630252100840334</v>
      </c>
      <c r="E173" s="97">
        <v>88.45</v>
      </c>
      <c r="F173" s="98">
        <v>0.127</v>
      </c>
      <c r="G173" s="94">
        <f t="shared" si="14"/>
        <v>88.576999999999998</v>
      </c>
      <c r="H173" s="72">
        <v>50.54</v>
      </c>
      <c r="I173" s="74" t="s">
        <v>51</v>
      </c>
      <c r="J173" s="71">
        <f t="shared" si="11"/>
        <v>50.54</v>
      </c>
      <c r="K173" s="72">
        <v>1.39</v>
      </c>
      <c r="L173" s="74" t="s">
        <v>51</v>
      </c>
      <c r="M173" s="71">
        <f t="shared" si="17"/>
        <v>1.39</v>
      </c>
      <c r="N173" s="72">
        <v>1.2</v>
      </c>
      <c r="O173" s="74" t="s">
        <v>51</v>
      </c>
      <c r="P173" s="71">
        <f t="shared" si="16"/>
        <v>1.2</v>
      </c>
    </row>
    <row r="174" spans="2:16">
      <c r="B174" s="95">
        <v>2</v>
      </c>
      <c r="C174" s="74" t="s">
        <v>52</v>
      </c>
      <c r="D174" s="70">
        <f t="shared" si="18"/>
        <v>8.4033613445378155</v>
      </c>
      <c r="E174" s="97">
        <v>87.94</v>
      </c>
      <c r="F174" s="98">
        <v>0.11600000000000001</v>
      </c>
      <c r="G174" s="94">
        <f t="shared" si="14"/>
        <v>88.055999999999997</v>
      </c>
      <c r="H174" s="72">
        <v>54.87</v>
      </c>
      <c r="I174" s="74" t="s">
        <v>51</v>
      </c>
      <c r="J174" s="71">
        <f t="shared" si="11"/>
        <v>54.87</v>
      </c>
      <c r="K174" s="72">
        <v>1.52</v>
      </c>
      <c r="L174" s="74" t="s">
        <v>51</v>
      </c>
      <c r="M174" s="71">
        <f t="shared" si="17"/>
        <v>1.52</v>
      </c>
      <c r="N174" s="72">
        <v>1.22</v>
      </c>
      <c r="O174" s="74" t="s">
        <v>51</v>
      </c>
      <c r="P174" s="71">
        <f t="shared" si="16"/>
        <v>1.22</v>
      </c>
    </row>
    <row r="175" spans="2:16">
      <c r="B175" s="95">
        <v>2.25</v>
      </c>
      <c r="C175" s="74" t="s">
        <v>52</v>
      </c>
      <c r="D175" s="70">
        <f t="shared" si="18"/>
        <v>9.4537815126050422</v>
      </c>
      <c r="E175" s="97">
        <v>87.07</v>
      </c>
      <c r="F175" s="98">
        <v>0.10489999999999999</v>
      </c>
      <c r="G175" s="94">
        <f t="shared" si="14"/>
        <v>87.174899999999994</v>
      </c>
      <c r="H175" s="72">
        <v>60.34</v>
      </c>
      <c r="I175" s="74" t="s">
        <v>51</v>
      </c>
      <c r="J175" s="71">
        <f t="shared" si="11"/>
        <v>60.34</v>
      </c>
      <c r="K175" s="72">
        <v>1.71</v>
      </c>
      <c r="L175" s="74" t="s">
        <v>51</v>
      </c>
      <c r="M175" s="71">
        <f t="shared" si="17"/>
        <v>1.71</v>
      </c>
      <c r="N175" s="72">
        <v>1.24</v>
      </c>
      <c r="O175" s="74" t="s">
        <v>51</v>
      </c>
      <c r="P175" s="71">
        <f t="shared" si="16"/>
        <v>1.24</v>
      </c>
    </row>
    <row r="176" spans="2:16">
      <c r="B176" s="95">
        <v>2.5</v>
      </c>
      <c r="C176" s="74" t="s">
        <v>52</v>
      </c>
      <c r="D176" s="70">
        <f t="shared" si="18"/>
        <v>10.504201680672269</v>
      </c>
      <c r="E176" s="97">
        <v>86.01</v>
      </c>
      <c r="F176" s="98">
        <v>9.5810000000000006E-2</v>
      </c>
      <c r="G176" s="94">
        <f t="shared" si="14"/>
        <v>86.105810000000005</v>
      </c>
      <c r="H176" s="72">
        <v>65.87</v>
      </c>
      <c r="I176" s="74" t="s">
        <v>51</v>
      </c>
      <c r="J176" s="71">
        <f t="shared" ref="J176:J202" si="19">H176</f>
        <v>65.87</v>
      </c>
      <c r="K176" s="72">
        <v>1.88</v>
      </c>
      <c r="L176" s="74" t="s">
        <v>51</v>
      </c>
      <c r="M176" s="71">
        <f t="shared" si="17"/>
        <v>1.88</v>
      </c>
      <c r="N176" s="72">
        <v>1.26</v>
      </c>
      <c r="O176" s="74" t="s">
        <v>51</v>
      </c>
      <c r="P176" s="71">
        <f t="shared" si="16"/>
        <v>1.26</v>
      </c>
    </row>
    <row r="177" spans="1:16">
      <c r="A177" s="4"/>
      <c r="B177" s="95">
        <v>2.75</v>
      </c>
      <c r="C177" s="74" t="s">
        <v>52</v>
      </c>
      <c r="D177" s="70">
        <f t="shared" si="18"/>
        <v>11.554621848739496</v>
      </c>
      <c r="E177" s="97">
        <v>84.82</v>
      </c>
      <c r="F177" s="98">
        <v>8.8260000000000005E-2</v>
      </c>
      <c r="G177" s="94">
        <f t="shared" si="14"/>
        <v>84.908259999999999</v>
      </c>
      <c r="H177" s="72">
        <v>71.47</v>
      </c>
      <c r="I177" s="74" t="s">
        <v>51</v>
      </c>
      <c r="J177" s="71">
        <f t="shared" si="19"/>
        <v>71.47</v>
      </c>
      <c r="K177" s="72">
        <v>2.04</v>
      </c>
      <c r="L177" s="74" t="s">
        <v>51</v>
      </c>
      <c r="M177" s="71">
        <f t="shared" si="17"/>
        <v>2.04</v>
      </c>
      <c r="N177" s="72">
        <v>1.29</v>
      </c>
      <c r="O177" s="74" t="s">
        <v>51</v>
      </c>
      <c r="P177" s="71">
        <f t="shared" si="16"/>
        <v>1.29</v>
      </c>
    </row>
    <row r="178" spans="1:16">
      <c r="B178" s="72">
        <v>3</v>
      </c>
      <c r="C178" s="74" t="s">
        <v>52</v>
      </c>
      <c r="D178" s="70">
        <f t="shared" si="18"/>
        <v>12.605042016806722</v>
      </c>
      <c r="E178" s="97">
        <v>83.55</v>
      </c>
      <c r="F178" s="98">
        <v>8.1869999999999998E-2</v>
      </c>
      <c r="G178" s="94">
        <f t="shared" si="14"/>
        <v>83.631869999999992</v>
      </c>
      <c r="H178" s="72">
        <v>77.150000000000006</v>
      </c>
      <c r="I178" s="74" t="s">
        <v>51</v>
      </c>
      <c r="J178" s="71">
        <f t="shared" si="19"/>
        <v>77.150000000000006</v>
      </c>
      <c r="K178" s="72">
        <v>2.2000000000000002</v>
      </c>
      <c r="L178" s="74" t="s">
        <v>51</v>
      </c>
      <c r="M178" s="71">
        <f t="shared" si="17"/>
        <v>2.2000000000000002</v>
      </c>
      <c r="N178" s="72">
        <v>1.31</v>
      </c>
      <c r="O178" s="74" t="s">
        <v>51</v>
      </c>
      <c r="P178" s="71">
        <f t="shared" si="16"/>
        <v>1.31</v>
      </c>
    </row>
    <row r="179" spans="1:16">
      <c r="B179" s="95">
        <v>3.25</v>
      </c>
      <c r="C179" s="96" t="s">
        <v>52</v>
      </c>
      <c r="D179" s="70">
        <f t="shared" si="18"/>
        <v>13.655462184873949</v>
      </c>
      <c r="E179" s="97">
        <v>82.24</v>
      </c>
      <c r="F179" s="98">
        <v>7.6399999999999996E-2</v>
      </c>
      <c r="G179" s="94">
        <f t="shared" si="14"/>
        <v>82.316400000000002</v>
      </c>
      <c r="H179" s="72">
        <v>82.92</v>
      </c>
      <c r="I179" s="74" t="s">
        <v>51</v>
      </c>
      <c r="J179" s="71">
        <f t="shared" si="19"/>
        <v>82.92</v>
      </c>
      <c r="K179" s="72">
        <v>2.35</v>
      </c>
      <c r="L179" s="74" t="s">
        <v>51</v>
      </c>
      <c r="M179" s="71">
        <f t="shared" si="17"/>
        <v>2.35</v>
      </c>
      <c r="N179" s="72">
        <v>1.33</v>
      </c>
      <c r="O179" s="74" t="s">
        <v>51</v>
      </c>
      <c r="P179" s="71">
        <f t="shared" si="16"/>
        <v>1.33</v>
      </c>
    </row>
    <row r="180" spans="1:16">
      <c r="B180" s="95">
        <v>3.5</v>
      </c>
      <c r="C180" s="96" t="s">
        <v>52</v>
      </c>
      <c r="D180" s="70">
        <f t="shared" si="18"/>
        <v>14.705882352941176</v>
      </c>
      <c r="E180" s="97">
        <v>80.900000000000006</v>
      </c>
      <c r="F180" s="98">
        <v>7.1650000000000005E-2</v>
      </c>
      <c r="G180" s="94">
        <f t="shared" si="14"/>
        <v>80.971650000000011</v>
      </c>
      <c r="H180" s="72">
        <v>88.79</v>
      </c>
      <c r="I180" s="74" t="s">
        <v>51</v>
      </c>
      <c r="J180" s="71">
        <f t="shared" si="19"/>
        <v>88.79</v>
      </c>
      <c r="K180" s="72">
        <v>2.4900000000000002</v>
      </c>
      <c r="L180" s="74" t="s">
        <v>51</v>
      </c>
      <c r="M180" s="71">
        <f t="shared" si="17"/>
        <v>2.4900000000000002</v>
      </c>
      <c r="N180" s="72">
        <v>1.35</v>
      </c>
      <c r="O180" s="74" t="s">
        <v>51</v>
      </c>
      <c r="P180" s="71">
        <f t="shared" si="16"/>
        <v>1.35</v>
      </c>
    </row>
    <row r="181" spans="1:16">
      <c r="B181" s="95">
        <v>3.75</v>
      </c>
      <c r="C181" s="96" t="s">
        <v>52</v>
      </c>
      <c r="D181" s="70">
        <f t="shared" si="18"/>
        <v>15.756302521008404</v>
      </c>
      <c r="E181" s="97">
        <v>79.56</v>
      </c>
      <c r="F181" s="98">
        <v>6.7489999999999994E-2</v>
      </c>
      <c r="G181" s="94">
        <f t="shared" si="14"/>
        <v>79.627490000000009</v>
      </c>
      <c r="H181" s="72">
        <v>94.75</v>
      </c>
      <c r="I181" s="74" t="s">
        <v>51</v>
      </c>
      <c r="J181" s="71">
        <f t="shared" si="19"/>
        <v>94.75</v>
      </c>
      <c r="K181" s="72">
        <v>2.63</v>
      </c>
      <c r="L181" s="74" t="s">
        <v>51</v>
      </c>
      <c r="M181" s="71">
        <f t="shared" si="17"/>
        <v>2.63</v>
      </c>
      <c r="N181" s="72">
        <v>1.37</v>
      </c>
      <c r="O181" s="74" t="s">
        <v>51</v>
      </c>
      <c r="P181" s="71">
        <f t="shared" si="16"/>
        <v>1.37</v>
      </c>
    </row>
    <row r="182" spans="1:16">
      <c r="B182" s="95">
        <v>4</v>
      </c>
      <c r="C182" s="96" t="s">
        <v>52</v>
      </c>
      <c r="D182" s="70">
        <f t="shared" si="18"/>
        <v>16.806722689075631</v>
      </c>
      <c r="E182" s="97">
        <v>78.239999999999995</v>
      </c>
      <c r="F182" s="98">
        <v>6.3810000000000006E-2</v>
      </c>
      <c r="G182" s="94">
        <f t="shared" si="14"/>
        <v>78.303809999999999</v>
      </c>
      <c r="H182" s="72">
        <v>100.82</v>
      </c>
      <c r="I182" s="74" t="s">
        <v>51</v>
      </c>
      <c r="J182" s="71">
        <f t="shared" si="19"/>
        <v>100.82</v>
      </c>
      <c r="K182" s="72">
        <v>2.77</v>
      </c>
      <c r="L182" s="74" t="s">
        <v>51</v>
      </c>
      <c r="M182" s="71">
        <f t="shared" si="17"/>
        <v>2.77</v>
      </c>
      <c r="N182" s="72">
        <v>1.4</v>
      </c>
      <c r="O182" s="74" t="s">
        <v>51</v>
      </c>
      <c r="P182" s="71">
        <f t="shared" si="16"/>
        <v>1.4</v>
      </c>
    </row>
    <row r="183" spans="1:16">
      <c r="B183" s="95">
        <v>4.5</v>
      </c>
      <c r="C183" s="96" t="s">
        <v>52</v>
      </c>
      <c r="D183" s="70">
        <f t="shared" si="18"/>
        <v>18.907563025210084</v>
      </c>
      <c r="E183" s="97">
        <v>75.67</v>
      </c>
      <c r="F183" s="98">
        <v>5.7590000000000002E-2</v>
      </c>
      <c r="G183" s="94">
        <f t="shared" si="14"/>
        <v>75.727590000000006</v>
      </c>
      <c r="H183" s="72">
        <v>113.26</v>
      </c>
      <c r="I183" s="74" t="s">
        <v>51</v>
      </c>
      <c r="J183" s="71">
        <f t="shared" si="19"/>
        <v>113.26</v>
      </c>
      <c r="K183" s="72">
        <v>3.29</v>
      </c>
      <c r="L183" s="74" t="s">
        <v>51</v>
      </c>
      <c r="M183" s="71">
        <f t="shared" si="17"/>
        <v>3.29</v>
      </c>
      <c r="N183" s="72">
        <v>1.44</v>
      </c>
      <c r="O183" s="74" t="s">
        <v>51</v>
      </c>
      <c r="P183" s="71">
        <f t="shared" si="16"/>
        <v>1.44</v>
      </c>
    </row>
    <row r="184" spans="1:16">
      <c r="B184" s="95">
        <v>5</v>
      </c>
      <c r="C184" s="96" t="s">
        <v>52</v>
      </c>
      <c r="D184" s="70">
        <f t="shared" si="18"/>
        <v>21.008403361344538</v>
      </c>
      <c r="E184" s="97">
        <v>73.290000000000006</v>
      </c>
      <c r="F184" s="98">
        <v>5.2540000000000003E-2</v>
      </c>
      <c r="G184" s="94">
        <f t="shared" si="14"/>
        <v>73.34254</v>
      </c>
      <c r="H184" s="72">
        <v>126.11</v>
      </c>
      <c r="I184" s="74" t="s">
        <v>51</v>
      </c>
      <c r="J184" s="71">
        <f t="shared" si="19"/>
        <v>126.11</v>
      </c>
      <c r="K184" s="72">
        <v>3.76</v>
      </c>
      <c r="L184" s="74" t="s">
        <v>51</v>
      </c>
      <c r="M184" s="71">
        <f t="shared" si="17"/>
        <v>3.76</v>
      </c>
      <c r="N184" s="72">
        <v>1.48</v>
      </c>
      <c r="O184" s="74" t="s">
        <v>51</v>
      </c>
      <c r="P184" s="71">
        <f t="shared" si="16"/>
        <v>1.48</v>
      </c>
    </row>
    <row r="185" spans="1:16">
      <c r="B185" s="95">
        <v>5.5</v>
      </c>
      <c r="C185" s="96" t="s">
        <v>52</v>
      </c>
      <c r="D185" s="70">
        <f t="shared" si="18"/>
        <v>23.109243697478991</v>
      </c>
      <c r="E185" s="97">
        <v>71.12</v>
      </c>
      <c r="F185" s="98">
        <v>4.8340000000000001E-2</v>
      </c>
      <c r="G185" s="94">
        <f t="shared" si="14"/>
        <v>71.168340000000001</v>
      </c>
      <c r="H185" s="72">
        <v>139.37</v>
      </c>
      <c r="I185" s="74" t="s">
        <v>51</v>
      </c>
      <c r="J185" s="71">
        <f t="shared" si="19"/>
        <v>139.37</v>
      </c>
      <c r="K185" s="72">
        <v>4.2</v>
      </c>
      <c r="L185" s="74" t="s">
        <v>51</v>
      </c>
      <c r="M185" s="71">
        <f t="shared" si="17"/>
        <v>4.2</v>
      </c>
      <c r="N185" s="72">
        <v>1.53</v>
      </c>
      <c r="O185" s="74" t="s">
        <v>51</v>
      </c>
      <c r="P185" s="71">
        <f t="shared" si="16"/>
        <v>1.53</v>
      </c>
    </row>
    <row r="186" spans="1:16">
      <c r="B186" s="95">
        <v>6</v>
      </c>
      <c r="C186" s="96" t="s">
        <v>52</v>
      </c>
      <c r="D186" s="70">
        <f t="shared" si="18"/>
        <v>25.210084033613445</v>
      </c>
      <c r="E186" s="97">
        <v>69.22</v>
      </c>
      <c r="F186" s="98">
        <v>4.4790000000000003E-2</v>
      </c>
      <c r="G186" s="94">
        <f t="shared" si="14"/>
        <v>69.264790000000005</v>
      </c>
      <c r="H186" s="72">
        <v>153.02000000000001</v>
      </c>
      <c r="I186" s="74" t="s">
        <v>51</v>
      </c>
      <c r="J186" s="71">
        <f t="shared" si="19"/>
        <v>153.02000000000001</v>
      </c>
      <c r="K186" s="72">
        <v>4.63</v>
      </c>
      <c r="L186" s="74" t="s">
        <v>51</v>
      </c>
      <c r="M186" s="71">
        <f t="shared" si="17"/>
        <v>4.63</v>
      </c>
      <c r="N186" s="72">
        <v>1.57</v>
      </c>
      <c r="O186" s="74" t="s">
        <v>51</v>
      </c>
      <c r="P186" s="71">
        <f t="shared" si="16"/>
        <v>1.57</v>
      </c>
    </row>
    <row r="187" spans="1:16">
      <c r="B187" s="95">
        <v>6.5</v>
      </c>
      <c r="C187" s="96" t="s">
        <v>52</v>
      </c>
      <c r="D187" s="70">
        <f t="shared" si="18"/>
        <v>27.310924369747898</v>
      </c>
      <c r="E187" s="97">
        <v>67.58</v>
      </c>
      <c r="F187" s="98">
        <v>4.1759999999999999E-2</v>
      </c>
      <c r="G187" s="94">
        <f t="shared" si="14"/>
        <v>67.621759999999995</v>
      </c>
      <c r="H187" s="72">
        <v>167.02</v>
      </c>
      <c r="I187" s="74" t="s">
        <v>51</v>
      </c>
      <c r="J187" s="71">
        <f t="shared" si="19"/>
        <v>167.02</v>
      </c>
      <c r="K187" s="72">
        <v>5.04</v>
      </c>
      <c r="L187" s="74" t="s">
        <v>51</v>
      </c>
      <c r="M187" s="71">
        <f t="shared" si="17"/>
        <v>5.04</v>
      </c>
      <c r="N187" s="72">
        <v>1.62</v>
      </c>
      <c r="O187" s="74" t="s">
        <v>51</v>
      </c>
      <c r="P187" s="71">
        <f t="shared" si="16"/>
        <v>1.62</v>
      </c>
    </row>
    <row r="188" spans="1:16">
      <c r="B188" s="95">
        <v>7</v>
      </c>
      <c r="C188" s="96" t="s">
        <v>52</v>
      </c>
      <c r="D188" s="70">
        <f t="shared" si="18"/>
        <v>29.411764705882351</v>
      </c>
      <c r="E188" s="97">
        <v>66.23</v>
      </c>
      <c r="F188" s="98">
        <v>3.9129999999999998E-2</v>
      </c>
      <c r="G188" s="94">
        <f t="shared" si="14"/>
        <v>66.269130000000004</v>
      </c>
      <c r="H188" s="72">
        <v>181.33</v>
      </c>
      <c r="I188" s="74" t="s">
        <v>51</v>
      </c>
      <c r="J188" s="71">
        <f t="shared" si="19"/>
        <v>181.33</v>
      </c>
      <c r="K188" s="72">
        <v>5.43</v>
      </c>
      <c r="L188" s="74" t="s">
        <v>51</v>
      </c>
      <c r="M188" s="71">
        <f t="shared" si="17"/>
        <v>5.43</v>
      </c>
      <c r="N188" s="72">
        <v>1.67</v>
      </c>
      <c r="O188" s="74" t="s">
        <v>51</v>
      </c>
      <c r="P188" s="71">
        <f t="shared" si="16"/>
        <v>1.67</v>
      </c>
    </row>
    <row r="189" spans="1:16">
      <c r="B189" s="95">
        <v>8</v>
      </c>
      <c r="C189" s="96" t="s">
        <v>52</v>
      </c>
      <c r="D189" s="70">
        <f t="shared" si="18"/>
        <v>33.613445378151262</v>
      </c>
      <c r="E189" s="97">
        <v>62.64</v>
      </c>
      <c r="F189" s="98">
        <v>3.4799999999999998E-2</v>
      </c>
      <c r="G189" s="94">
        <f t="shared" si="14"/>
        <v>62.674799999999998</v>
      </c>
      <c r="H189" s="72">
        <v>211.06</v>
      </c>
      <c r="I189" s="74" t="s">
        <v>51</v>
      </c>
      <c r="J189" s="71">
        <f t="shared" si="19"/>
        <v>211.06</v>
      </c>
      <c r="K189" s="72">
        <v>6.87</v>
      </c>
      <c r="L189" s="74" t="s">
        <v>51</v>
      </c>
      <c r="M189" s="71">
        <f t="shared" si="17"/>
        <v>6.87</v>
      </c>
      <c r="N189" s="72">
        <v>1.77</v>
      </c>
      <c r="O189" s="74" t="s">
        <v>51</v>
      </c>
      <c r="P189" s="71">
        <f t="shared" si="16"/>
        <v>1.77</v>
      </c>
    </row>
    <row r="190" spans="1:16">
      <c r="B190" s="95">
        <v>9</v>
      </c>
      <c r="C190" s="96" t="s">
        <v>52</v>
      </c>
      <c r="D190" s="70">
        <f t="shared" si="18"/>
        <v>37.815126050420169</v>
      </c>
      <c r="E190" s="97">
        <v>59.28</v>
      </c>
      <c r="F190" s="98">
        <v>3.1370000000000002E-2</v>
      </c>
      <c r="G190" s="94">
        <f t="shared" si="14"/>
        <v>59.311370000000004</v>
      </c>
      <c r="H190" s="72">
        <v>242.5</v>
      </c>
      <c r="I190" s="74" t="s">
        <v>51</v>
      </c>
      <c r="J190" s="71">
        <f t="shared" si="19"/>
        <v>242.5</v>
      </c>
      <c r="K190" s="72">
        <v>8.19</v>
      </c>
      <c r="L190" s="74" t="s">
        <v>51</v>
      </c>
      <c r="M190" s="71">
        <f t="shared" si="17"/>
        <v>8.19</v>
      </c>
      <c r="N190" s="72">
        <v>1.87</v>
      </c>
      <c r="O190" s="74" t="s">
        <v>51</v>
      </c>
      <c r="P190" s="71">
        <f t="shared" si="16"/>
        <v>1.87</v>
      </c>
    </row>
    <row r="191" spans="1:16">
      <c r="B191" s="95">
        <v>10</v>
      </c>
      <c r="C191" s="96" t="s">
        <v>52</v>
      </c>
      <c r="D191" s="70">
        <f t="shared" si="18"/>
        <v>42.016806722689076</v>
      </c>
      <c r="E191" s="97">
        <v>56.31</v>
      </c>
      <c r="F191" s="98">
        <v>2.8580000000000001E-2</v>
      </c>
      <c r="G191" s="94">
        <f t="shared" si="14"/>
        <v>56.33858</v>
      </c>
      <c r="H191" s="72">
        <v>275.64999999999998</v>
      </c>
      <c r="I191" s="74" t="s">
        <v>51</v>
      </c>
      <c r="J191" s="71">
        <f t="shared" si="19"/>
        <v>275.64999999999998</v>
      </c>
      <c r="K191" s="72">
        <v>9.44</v>
      </c>
      <c r="L191" s="74" t="s">
        <v>51</v>
      </c>
      <c r="M191" s="71">
        <f t="shared" si="17"/>
        <v>9.44</v>
      </c>
      <c r="N191" s="72">
        <v>1.98</v>
      </c>
      <c r="O191" s="74" t="s">
        <v>51</v>
      </c>
      <c r="P191" s="71">
        <f t="shared" si="16"/>
        <v>1.98</v>
      </c>
    </row>
    <row r="192" spans="1:16">
      <c r="B192" s="95">
        <v>11</v>
      </c>
      <c r="C192" s="96" t="s">
        <v>52</v>
      </c>
      <c r="D192" s="70">
        <f t="shared" si="18"/>
        <v>46.218487394957982</v>
      </c>
      <c r="E192" s="97">
        <v>53.68</v>
      </c>
      <c r="F192" s="98">
        <v>2.6270000000000002E-2</v>
      </c>
      <c r="G192" s="94">
        <f t="shared" si="14"/>
        <v>53.706269999999996</v>
      </c>
      <c r="H192" s="72">
        <v>310.48</v>
      </c>
      <c r="I192" s="74" t="s">
        <v>51</v>
      </c>
      <c r="J192" s="71">
        <f t="shared" si="19"/>
        <v>310.48</v>
      </c>
      <c r="K192" s="72">
        <v>10.65</v>
      </c>
      <c r="L192" s="74" t="s">
        <v>51</v>
      </c>
      <c r="M192" s="71">
        <f t="shared" si="17"/>
        <v>10.65</v>
      </c>
      <c r="N192" s="72">
        <v>2.1</v>
      </c>
      <c r="O192" s="74" t="s">
        <v>51</v>
      </c>
      <c r="P192" s="71">
        <f t="shared" si="16"/>
        <v>2.1</v>
      </c>
    </row>
    <row r="193" spans="2:16">
      <c r="B193" s="95">
        <v>12</v>
      </c>
      <c r="C193" s="96" t="s">
        <v>52</v>
      </c>
      <c r="D193" s="70">
        <f t="shared" si="18"/>
        <v>50.420168067226889</v>
      </c>
      <c r="E193" s="97">
        <v>51.32</v>
      </c>
      <c r="F193" s="98">
        <v>2.4320000000000001E-2</v>
      </c>
      <c r="G193" s="94">
        <f t="shared" si="14"/>
        <v>51.344320000000003</v>
      </c>
      <c r="H193" s="72">
        <v>346.98</v>
      </c>
      <c r="I193" s="74" t="s">
        <v>51</v>
      </c>
      <c r="J193" s="71">
        <f t="shared" si="19"/>
        <v>346.98</v>
      </c>
      <c r="K193" s="72">
        <v>11.84</v>
      </c>
      <c r="L193" s="74" t="s">
        <v>51</v>
      </c>
      <c r="M193" s="71">
        <f t="shared" si="17"/>
        <v>11.84</v>
      </c>
      <c r="N193" s="72">
        <v>2.2200000000000002</v>
      </c>
      <c r="O193" s="74" t="s">
        <v>51</v>
      </c>
      <c r="P193" s="71">
        <f t="shared" si="16"/>
        <v>2.2200000000000002</v>
      </c>
    </row>
    <row r="194" spans="2:16">
      <c r="B194" s="95">
        <v>13</v>
      </c>
      <c r="C194" s="96" t="s">
        <v>52</v>
      </c>
      <c r="D194" s="70">
        <f t="shared" si="18"/>
        <v>54.621848739495796</v>
      </c>
      <c r="E194" s="97">
        <v>49.2</v>
      </c>
      <c r="F194" s="98">
        <v>2.266E-2</v>
      </c>
      <c r="G194" s="94">
        <f t="shared" si="14"/>
        <v>49.222660000000005</v>
      </c>
      <c r="H194" s="72">
        <v>385.1</v>
      </c>
      <c r="I194" s="74" t="s">
        <v>51</v>
      </c>
      <c r="J194" s="71">
        <f t="shared" si="19"/>
        <v>385.1</v>
      </c>
      <c r="K194" s="72">
        <v>13.02</v>
      </c>
      <c r="L194" s="74" t="s">
        <v>51</v>
      </c>
      <c r="M194" s="71">
        <f t="shared" si="17"/>
        <v>13.02</v>
      </c>
      <c r="N194" s="72">
        <v>2.35</v>
      </c>
      <c r="O194" s="74" t="s">
        <v>51</v>
      </c>
      <c r="P194" s="71">
        <f t="shared" si="16"/>
        <v>2.35</v>
      </c>
    </row>
    <row r="195" spans="2:16">
      <c r="B195" s="95">
        <v>14</v>
      </c>
      <c r="C195" s="96" t="s">
        <v>52</v>
      </c>
      <c r="D195" s="70">
        <f t="shared" si="18"/>
        <v>58.823529411764703</v>
      </c>
      <c r="E195" s="97">
        <v>47.28</v>
      </c>
      <c r="F195" s="98">
        <v>2.121E-2</v>
      </c>
      <c r="G195" s="94">
        <f t="shared" si="14"/>
        <v>47.301210000000005</v>
      </c>
      <c r="H195" s="72">
        <v>424.81</v>
      </c>
      <c r="I195" s="74" t="s">
        <v>51</v>
      </c>
      <c r="J195" s="71">
        <f t="shared" si="19"/>
        <v>424.81</v>
      </c>
      <c r="K195" s="72">
        <v>14.18</v>
      </c>
      <c r="L195" s="74" t="s">
        <v>51</v>
      </c>
      <c r="M195" s="71">
        <f t="shared" si="17"/>
        <v>14.18</v>
      </c>
      <c r="N195" s="72">
        <v>2.48</v>
      </c>
      <c r="O195" s="74" t="s">
        <v>51</v>
      </c>
      <c r="P195" s="71">
        <f t="shared" si="16"/>
        <v>2.48</v>
      </c>
    </row>
    <row r="196" spans="2:16">
      <c r="B196" s="95">
        <v>15</v>
      </c>
      <c r="C196" s="96" t="s">
        <v>52</v>
      </c>
      <c r="D196" s="70">
        <f t="shared" si="18"/>
        <v>63.025210084033617</v>
      </c>
      <c r="E196" s="97">
        <v>45.54</v>
      </c>
      <c r="F196" s="98">
        <v>1.9949999999999999E-2</v>
      </c>
      <c r="G196" s="94">
        <f t="shared" si="14"/>
        <v>45.559950000000001</v>
      </c>
      <c r="H196" s="72">
        <v>466.09</v>
      </c>
      <c r="I196" s="74" t="s">
        <v>51</v>
      </c>
      <c r="J196" s="71">
        <f t="shared" si="19"/>
        <v>466.09</v>
      </c>
      <c r="K196" s="72">
        <v>15.34</v>
      </c>
      <c r="L196" s="74" t="s">
        <v>51</v>
      </c>
      <c r="M196" s="71">
        <f t="shared" si="17"/>
        <v>15.34</v>
      </c>
      <c r="N196" s="72">
        <v>2.62</v>
      </c>
      <c r="O196" s="74" t="s">
        <v>51</v>
      </c>
      <c r="P196" s="71">
        <f t="shared" si="16"/>
        <v>2.62</v>
      </c>
    </row>
    <row r="197" spans="2:16">
      <c r="B197" s="95">
        <v>16</v>
      </c>
      <c r="C197" s="96" t="s">
        <v>52</v>
      </c>
      <c r="D197" s="70">
        <f t="shared" si="18"/>
        <v>67.226890756302524</v>
      </c>
      <c r="E197" s="97">
        <v>43.95</v>
      </c>
      <c r="F197" s="98">
        <v>1.8839999999999999E-2</v>
      </c>
      <c r="G197" s="94">
        <f t="shared" si="14"/>
        <v>43.96884</v>
      </c>
      <c r="H197" s="72">
        <v>508.9</v>
      </c>
      <c r="I197" s="74" t="s">
        <v>51</v>
      </c>
      <c r="J197" s="71">
        <f t="shared" si="19"/>
        <v>508.9</v>
      </c>
      <c r="K197" s="72">
        <v>16.5</v>
      </c>
      <c r="L197" s="74" t="s">
        <v>51</v>
      </c>
      <c r="M197" s="71">
        <f t="shared" si="17"/>
        <v>16.5</v>
      </c>
      <c r="N197" s="72">
        <v>2.76</v>
      </c>
      <c r="O197" s="74" t="s">
        <v>51</v>
      </c>
      <c r="P197" s="71">
        <f t="shared" si="16"/>
        <v>2.76</v>
      </c>
    </row>
    <row r="198" spans="2:16">
      <c r="B198" s="95">
        <v>17</v>
      </c>
      <c r="C198" s="96" t="s">
        <v>52</v>
      </c>
      <c r="D198" s="70">
        <f t="shared" si="18"/>
        <v>71.428571428571431</v>
      </c>
      <c r="E198" s="97">
        <v>42.49</v>
      </c>
      <c r="F198" s="98">
        <v>1.7850000000000001E-2</v>
      </c>
      <c r="G198" s="94">
        <f t="shared" si="14"/>
        <v>42.507850000000005</v>
      </c>
      <c r="H198" s="72">
        <v>553.23</v>
      </c>
      <c r="I198" s="74" t="s">
        <v>51</v>
      </c>
      <c r="J198" s="71">
        <f t="shared" si="19"/>
        <v>553.23</v>
      </c>
      <c r="K198" s="72">
        <v>17.649999999999999</v>
      </c>
      <c r="L198" s="74" t="s">
        <v>51</v>
      </c>
      <c r="M198" s="71">
        <f t="shared" si="17"/>
        <v>17.649999999999999</v>
      </c>
      <c r="N198" s="72">
        <v>2.91</v>
      </c>
      <c r="O198" s="74" t="s">
        <v>51</v>
      </c>
      <c r="P198" s="71">
        <f t="shared" si="16"/>
        <v>2.91</v>
      </c>
    </row>
    <row r="199" spans="2:16">
      <c r="B199" s="95">
        <v>18</v>
      </c>
      <c r="C199" s="96" t="s">
        <v>52</v>
      </c>
      <c r="D199" s="70">
        <f t="shared" si="18"/>
        <v>75.630252100840337</v>
      </c>
      <c r="E199" s="97">
        <v>41.15</v>
      </c>
      <c r="F199" s="98">
        <v>1.6959999999999999E-2</v>
      </c>
      <c r="G199" s="94">
        <f t="shared" si="14"/>
        <v>41.166959999999996</v>
      </c>
      <c r="H199" s="72">
        <v>599.03</v>
      </c>
      <c r="I199" s="74" t="s">
        <v>51</v>
      </c>
      <c r="J199" s="71">
        <f t="shared" si="19"/>
        <v>599.03</v>
      </c>
      <c r="K199" s="72">
        <v>18.809999999999999</v>
      </c>
      <c r="L199" s="74" t="s">
        <v>51</v>
      </c>
      <c r="M199" s="71">
        <f t="shared" si="17"/>
        <v>18.809999999999999</v>
      </c>
      <c r="N199" s="72">
        <v>3.06</v>
      </c>
      <c r="O199" s="74" t="s">
        <v>51</v>
      </c>
      <c r="P199" s="71">
        <f t="shared" si="16"/>
        <v>3.06</v>
      </c>
    </row>
    <row r="200" spans="2:16">
      <c r="B200" s="95">
        <v>20</v>
      </c>
      <c r="C200" s="96" t="s">
        <v>52</v>
      </c>
      <c r="D200" s="70">
        <f t="shared" si="18"/>
        <v>84.033613445378151</v>
      </c>
      <c r="E200" s="97">
        <v>38.770000000000003</v>
      </c>
      <c r="F200" s="98">
        <v>1.5440000000000001E-2</v>
      </c>
      <c r="G200" s="94">
        <f t="shared" si="14"/>
        <v>38.785440000000001</v>
      </c>
      <c r="H200" s="72">
        <v>694.95</v>
      </c>
      <c r="I200" s="74" t="s">
        <v>51</v>
      </c>
      <c r="J200" s="71">
        <f t="shared" si="19"/>
        <v>694.95</v>
      </c>
      <c r="K200" s="72">
        <v>23.2</v>
      </c>
      <c r="L200" s="74" t="s">
        <v>51</v>
      </c>
      <c r="M200" s="71">
        <f t="shared" si="17"/>
        <v>23.2</v>
      </c>
      <c r="N200" s="72">
        <v>3.38</v>
      </c>
      <c r="O200" s="74" t="s">
        <v>51</v>
      </c>
      <c r="P200" s="71">
        <f t="shared" si="16"/>
        <v>3.38</v>
      </c>
    </row>
    <row r="201" spans="2:16">
      <c r="B201" s="95">
        <v>22.5</v>
      </c>
      <c r="C201" s="96" t="s">
        <v>52</v>
      </c>
      <c r="D201" s="70">
        <f t="shared" si="18"/>
        <v>94.537815126050418</v>
      </c>
      <c r="E201" s="97">
        <v>36.25</v>
      </c>
      <c r="F201" s="98">
        <v>1.3899999999999999E-2</v>
      </c>
      <c r="G201" s="94">
        <f t="shared" si="14"/>
        <v>36.2639</v>
      </c>
      <c r="H201" s="72">
        <v>822.71</v>
      </c>
      <c r="I201" s="74" t="s">
        <v>51</v>
      </c>
      <c r="J201" s="71">
        <f t="shared" si="19"/>
        <v>822.71</v>
      </c>
      <c r="K201" s="72">
        <v>29.42</v>
      </c>
      <c r="L201" s="74" t="s">
        <v>51</v>
      </c>
      <c r="M201" s="71">
        <f t="shared" si="17"/>
        <v>29.42</v>
      </c>
      <c r="N201" s="72">
        <v>3.8</v>
      </c>
      <c r="O201" s="74" t="s">
        <v>51</v>
      </c>
      <c r="P201" s="71">
        <f t="shared" si="16"/>
        <v>3.8</v>
      </c>
    </row>
    <row r="202" spans="2:16">
      <c r="B202" s="95">
        <v>25</v>
      </c>
      <c r="C202" s="96" t="s">
        <v>52</v>
      </c>
      <c r="D202" s="70">
        <f t="shared" si="18"/>
        <v>105.04201680672269</v>
      </c>
      <c r="E202" s="97">
        <v>34.119999999999997</v>
      </c>
      <c r="F202" s="98">
        <v>1.265E-2</v>
      </c>
      <c r="G202" s="94">
        <f t="shared" si="14"/>
        <v>34.132649999999998</v>
      </c>
      <c r="H202" s="72">
        <v>958.9</v>
      </c>
      <c r="I202" s="74" t="s">
        <v>51</v>
      </c>
      <c r="J202" s="71">
        <f t="shared" si="19"/>
        <v>958.9</v>
      </c>
      <c r="K202" s="72">
        <v>35.17</v>
      </c>
      <c r="L202" s="74" t="s">
        <v>51</v>
      </c>
      <c r="M202" s="71">
        <f t="shared" si="17"/>
        <v>35.17</v>
      </c>
      <c r="N202" s="72">
        <v>4.25</v>
      </c>
      <c r="O202" s="74" t="s">
        <v>51</v>
      </c>
      <c r="P202" s="71">
        <f t="shared" si="16"/>
        <v>4.25</v>
      </c>
    </row>
    <row r="203" spans="2:16">
      <c r="B203" s="95">
        <v>27.5</v>
      </c>
      <c r="C203" s="96" t="s">
        <v>52</v>
      </c>
      <c r="D203" s="70">
        <f t="shared" si="18"/>
        <v>115.54621848739495</v>
      </c>
      <c r="E203" s="97">
        <v>32.299999999999997</v>
      </c>
      <c r="F203" s="98">
        <v>1.162E-2</v>
      </c>
      <c r="G203" s="94">
        <f t="shared" si="14"/>
        <v>32.311619999999998</v>
      </c>
      <c r="H203" s="72">
        <v>1.1000000000000001</v>
      </c>
      <c r="I203" s="73" t="s">
        <v>5</v>
      </c>
      <c r="J203" s="75">
        <f t="shared" ref="J203:J228" si="20">H203*1000</f>
        <v>1100</v>
      </c>
      <c r="K203" s="72">
        <v>40.67</v>
      </c>
      <c r="L203" s="74" t="s">
        <v>51</v>
      </c>
      <c r="M203" s="71">
        <f t="shared" si="17"/>
        <v>40.67</v>
      </c>
      <c r="N203" s="72">
        <v>4.72</v>
      </c>
      <c r="O203" s="74" t="s">
        <v>51</v>
      </c>
      <c r="P203" s="71">
        <f t="shared" si="16"/>
        <v>4.72</v>
      </c>
    </row>
    <row r="204" spans="2:16">
      <c r="B204" s="95">
        <v>30</v>
      </c>
      <c r="C204" s="96" t="s">
        <v>52</v>
      </c>
      <c r="D204" s="70">
        <f t="shared" si="18"/>
        <v>126.05042016806723</v>
      </c>
      <c r="E204" s="97">
        <v>30.72</v>
      </c>
      <c r="F204" s="98">
        <v>1.074E-2</v>
      </c>
      <c r="G204" s="94">
        <f t="shared" si="14"/>
        <v>30.730739999999997</v>
      </c>
      <c r="H204" s="72">
        <v>1.26</v>
      </c>
      <c r="I204" s="74" t="s">
        <v>5</v>
      </c>
      <c r="J204" s="75">
        <f t="shared" si="20"/>
        <v>1260</v>
      </c>
      <c r="K204" s="72">
        <v>46.02</v>
      </c>
      <c r="L204" s="74" t="s">
        <v>51</v>
      </c>
      <c r="M204" s="71">
        <f t="shared" si="17"/>
        <v>46.02</v>
      </c>
      <c r="N204" s="72">
        <v>5.22</v>
      </c>
      <c r="O204" s="74" t="s">
        <v>51</v>
      </c>
      <c r="P204" s="71">
        <f t="shared" si="16"/>
        <v>5.22</v>
      </c>
    </row>
    <row r="205" spans="2:16">
      <c r="B205" s="95">
        <v>32.5</v>
      </c>
      <c r="C205" s="96" t="s">
        <v>52</v>
      </c>
      <c r="D205" s="70">
        <f t="shared" si="18"/>
        <v>136.55462184873949</v>
      </c>
      <c r="E205" s="97">
        <v>29.35</v>
      </c>
      <c r="F205" s="98">
        <v>0.01</v>
      </c>
      <c r="G205" s="94">
        <f t="shared" si="14"/>
        <v>29.360000000000003</v>
      </c>
      <c r="H205" s="72">
        <v>1.41</v>
      </c>
      <c r="I205" s="74" t="s">
        <v>5</v>
      </c>
      <c r="J205" s="75">
        <f t="shared" si="20"/>
        <v>1410</v>
      </c>
      <c r="K205" s="72">
        <v>51.26</v>
      </c>
      <c r="L205" s="74" t="s">
        <v>51</v>
      </c>
      <c r="M205" s="71">
        <f t="shared" si="17"/>
        <v>51.26</v>
      </c>
      <c r="N205" s="72">
        <v>5.74</v>
      </c>
      <c r="O205" s="74" t="s">
        <v>51</v>
      </c>
      <c r="P205" s="71">
        <f t="shared" si="16"/>
        <v>5.74</v>
      </c>
    </row>
    <row r="206" spans="2:16">
      <c r="B206" s="95">
        <v>35</v>
      </c>
      <c r="C206" s="96" t="s">
        <v>52</v>
      </c>
      <c r="D206" s="70">
        <f t="shared" si="18"/>
        <v>147.05882352941177</v>
      </c>
      <c r="E206" s="97">
        <v>28.13</v>
      </c>
      <c r="F206" s="98">
        <v>9.3559999999999997E-3</v>
      </c>
      <c r="G206" s="94">
        <f t="shared" si="14"/>
        <v>28.139355999999999</v>
      </c>
      <c r="H206" s="72">
        <v>1.58</v>
      </c>
      <c r="I206" s="74" t="s">
        <v>5</v>
      </c>
      <c r="J206" s="75">
        <f t="shared" si="20"/>
        <v>1580</v>
      </c>
      <c r="K206" s="72">
        <v>56.43</v>
      </c>
      <c r="L206" s="74" t="s">
        <v>51</v>
      </c>
      <c r="M206" s="71">
        <f t="shared" si="17"/>
        <v>56.43</v>
      </c>
      <c r="N206" s="72">
        <v>6.27</v>
      </c>
      <c r="O206" s="74" t="s">
        <v>51</v>
      </c>
      <c r="P206" s="71">
        <f t="shared" si="16"/>
        <v>6.27</v>
      </c>
    </row>
    <row r="207" spans="2:16">
      <c r="B207" s="95">
        <v>37.5</v>
      </c>
      <c r="C207" s="96" t="s">
        <v>52</v>
      </c>
      <c r="D207" s="70">
        <f t="shared" si="18"/>
        <v>157.56302521008402</v>
      </c>
      <c r="E207" s="97">
        <v>27.06</v>
      </c>
      <c r="F207" s="98">
        <v>8.7930000000000005E-3</v>
      </c>
      <c r="G207" s="94">
        <f t="shared" si="14"/>
        <v>27.068792999999999</v>
      </c>
      <c r="H207" s="72">
        <v>1.75</v>
      </c>
      <c r="I207" s="74" t="s">
        <v>5</v>
      </c>
      <c r="J207" s="75">
        <f t="shared" si="20"/>
        <v>1750</v>
      </c>
      <c r="K207" s="72">
        <v>61.55</v>
      </c>
      <c r="L207" s="74" t="s">
        <v>51</v>
      </c>
      <c r="M207" s="71">
        <f t="shared" si="17"/>
        <v>61.55</v>
      </c>
      <c r="N207" s="72">
        <v>6.83</v>
      </c>
      <c r="O207" s="74" t="s">
        <v>51</v>
      </c>
      <c r="P207" s="71">
        <f t="shared" si="16"/>
        <v>6.83</v>
      </c>
    </row>
    <row r="208" spans="2:16">
      <c r="B208" s="95">
        <v>40</v>
      </c>
      <c r="C208" s="96" t="s">
        <v>52</v>
      </c>
      <c r="D208" s="70">
        <f t="shared" si="18"/>
        <v>168.0672268907563</v>
      </c>
      <c r="E208" s="97">
        <v>26.09</v>
      </c>
      <c r="F208" s="98">
        <v>8.2970000000000006E-3</v>
      </c>
      <c r="G208" s="94">
        <f t="shared" si="14"/>
        <v>26.098296999999999</v>
      </c>
      <c r="H208" s="72">
        <v>1.94</v>
      </c>
      <c r="I208" s="74" t="s">
        <v>5</v>
      </c>
      <c r="J208" s="75">
        <f t="shared" si="20"/>
        <v>1940</v>
      </c>
      <c r="K208" s="72">
        <v>66.63</v>
      </c>
      <c r="L208" s="74" t="s">
        <v>51</v>
      </c>
      <c r="M208" s="71">
        <f t="shared" si="17"/>
        <v>66.63</v>
      </c>
      <c r="N208" s="72">
        <v>7.4</v>
      </c>
      <c r="O208" s="74" t="s">
        <v>51</v>
      </c>
      <c r="P208" s="71">
        <f t="shared" si="16"/>
        <v>7.4</v>
      </c>
    </row>
    <row r="209" spans="2:16">
      <c r="B209" s="95">
        <v>45</v>
      </c>
      <c r="C209" s="96" t="s">
        <v>52</v>
      </c>
      <c r="D209" s="70">
        <f t="shared" si="18"/>
        <v>189.07563025210084</v>
      </c>
      <c r="E209" s="97">
        <v>24.44</v>
      </c>
      <c r="F209" s="98">
        <v>7.4619999999999999E-3</v>
      </c>
      <c r="G209" s="94">
        <f t="shared" si="14"/>
        <v>24.447462000000002</v>
      </c>
      <c r="H209" s="72">
        <v>2.31</v>
      </c>
      <c r="I209" s="74" t="s">
        <v>5</v>
      </c>
      <c r="J209" s="75">
        <f t="shared" si="20"/>
        <v>2310</v>
      </c>
      <c r="K209" s="72">
        <v>85.57</v>
      </c>
      <c r="L209" s="74" t="s">
        <v>51</v>
      </c>
      <c r="M209" s="71">
        <f t="shared" si="17"/>
        <v>85.57</v>
      </c>
      <c r="N209" s="72">
        <v>8.6</v>
      </c>
      <c r="O209" s="74" t="s">
        <v>51</v>
      </c>
      <c r="P209" s="71">
        <f t="shared" si="16"/>
        <v>8.6</v>
      </c>
    </row>
    <row r="210" spans="2:16">
      <c r="B210" s="95">
        <v>50</v>
      </c>
      <c r="C210" s="96" t="s">
        <v>52</v>
      </c>
      <c r="D210" s="70">
        <f t="shared" si="18"/>
        <v>210.08403361344537</v>
      </c>
      <c r="E210" s="97">
        <v>23.09</v>
      </c>
      <c r="F210" s="98">
        <v>6.7860000000000004E-3</v>
      </c>
      <c r="G210" s="94">
        <f t="shared" si="14"/>
        <v>23.096786000000002</v>
      </c>
      <c r="H210" s="72">
        <v>2.72</v>
      </c>
      <c r="I210" s="74" t="s">
        <v>5</v>
      </c>
      <c r="J210" s="75">
        <f t="shared" si="20"/>
        <v>2720</v>
      </c>
      <c r="K210" s="72">
        <v>102.85</v>
      </c>
      <c r="L210" s="74" t="s">
        <v>51</v>
      </c>
      <c r="M210" s="71">
        <f t="shared" si="17"/>
        <v>102.85</v>
      </c>
      <c r="N210" s="72">
        <v>9.85</v>
      </c>
      <c r="O210" s="74" t="s">
        <v>51</v>
      </c>
      <c r="P210" s="71">
        <f t="shared" si="16"/>
        <v>9.85</v>
      </c>
    </row>
    <row r="211" spans="2:16">
      <c r="B211" s="95">
        <v>55</v>
      </c>
      <c r="C211" s="96" t="s">
        <v>52</v>
      </c>
      <c r="D211" s="70">
        <f t="shared" si="18"/>
        <v>231.0924369747899</v>
      </c>
      <c r="E211" s="97">
        <v>21.95</v>
      </c>
      <c r="F211" s="98">
        <v>6.2259999999999998E-3</v>
      </c>
      <c r="G211" s="94">
        <f t="shared" si="14"/>
        <v>21.956226000000001</v>
      </c>
      <c r="H211" s="72">
        <v>3.14</v>
      </c>
      <c r="I211" s="74" t="s">
        <v>5</v>
      </c>
      <c r="J211" s="75">
        <f t="shared" si="20"/>
        <v>3140</v>
      </c>
      <c r="K211" s="72">
        <v>119.19</v>
      </c>
      <c r="L211" s="74" t="s">
        <v>51</v>
      </c>
      <c r="M211" s="71">
        <f t="shared" si="17"/>
        <v>119.19</v>
      </c>
      <c r="N211" s="72">
        <v>11.15</v>
      </c>
      <c r="O211" s="74" t="s">
        <v>51</v>
      </c>
      <c r="P211" s="71">
        <f t="shared" si="16"/>
        <v>11.15</v>
      </c>
    </row>
    <row r="212" spans="2:16">
      <c r="B212" s="95">
        <v>60</v>
      </c>
      <c r="C212" s="96" t="s">
        <v>52</v>
      </c>
      <c r="D212" s="70">
        <f t="shared" si="18"/>
        <v>252.10084033613447</v>
      </c>
      <c r="E212" s="97">
        <v>20.98</v>
      </c>
      <c r="F212" s="98">
        <v>5.7559999999999998E-3</v>
      </c>
      <c r="G212" s="94">
        <f t="shared" si="14"/>
        <v>20.985756000000002</v>
      </c>
      <c r="H212" s="72">
        <v>3.59</v>
      </c>
      <c r="I212" s="74" t="s">
        <v>5</v>
      </c>
      <c r="J212" s="75">
        <f t="shared" si="20"/>
        <v>3590</v>
      </c>
      <c r="K212" s="72">
        <v>134.9</v>
      </c>
      <c r="L212" s="74" t="s">
        <v>51</v>
      </c>
      <c r="M212" s="71">
        <f t="shared" si="17"/>
        <v>134.9</v>
      </c>
      <c r="N212" s="72">
        <v>12.49</v>
      </c>
      <c r="O212" s="74" t="s">
        <v>51</v>
      </c>
      <c r="P212" s="71">
        <f t="shared" si="16"/>
        <v>12.49</v>
      </c>
    </row>
    <row r="213" spans="2:16">
      <c r="B213" s="95">
        <v>65</v>
      </c>
      <c r="C213" s="96" t="s">
        <v>52</v>
      </c>
      <c r="D213" s="70">
        <f t="shared" si="18"/>
        <v>273.10924369747897</v>
      </c>
      <c r="E213" s="97">
        <v>20.149999999999999</v>
      </c>
      <c r="F213" s="98">
        <v>5.3540000000000003E-3</v>
      </c>
      <c r="G213" s="94">
        <f t="shared" ref="G213:G228" si="21">E213+F213</f>
        <v>20.155353999999999</v>
      </c>
      <c r="H213" s="72">
        <v>4.0599999999999996</v>
      </c>
      <c r="I213" s="74" t="s">
        <v>5</v>
      </c>
      <c r="J213" s="75">
        <f t="shared" si="20"/>
        <v>4059.9999999999995</v>
      </c>
      <c r="K213" s="72">
        <v>150.15</v>
      </c>
      <c r="L213" s="74" t="s">
        <v>51</v>
      </c>
      <c r="M213" s="71">
        <f t="shared" si="17"/>
        <v>150.15</v>
      </c>
      <c r="N213" s="72">
        <v>13.88</v>
      </c>
      <c r="O213" s="74" t="s">
        <v>51</v>
      </c>
      <c r="P213" s="71">
        <f t="shared" si="16"/>
        <v>13.88</v>
      </c>
    </row>
    <row r="214" spans="2:16">
      <c r="B214" s="95">
        <v>70</v>
      </c>
      <c r="C214" s="96" t="s">
        <v>52</v>
      </c>
      <c r="D214" s="70">
        <f t="shared" si="18"/>
        <v>294.11764705882354</v>
      </c>
      <c r="E214" s="97">
        <v>19.43</v>
      </c>
      <c r="F214" s="98">
        <v>5.006E-3</v>
      </c>
      <c r="G214" s="94">
        <f t="shared" si="21"/>
        <v>19.435006000000001</v>
      </c>
      <c r="H214" s="72">
        <v>4.54</v>
      </c>
      <c r="I214" s="74" t="s">
        <v>5</v>
      </c>
      <c r="J214" s="75">
        <f t="shared" si="20"/>
        <v>4540</v>
      </c>
      <c r="K214" s="72">
        <v>165.04</v>
      </c>
      <c r="L214" s="74" t="s">
        <v>51</v>
      </c>
      <c r="M214" s="71">
        <f t="shared" si="17"/>
        <v>165.04</v>
      </c>
      <c r="N214" s="72">
        <v>15.31</v>
      </c>
      <c r="O214" s="74" t="s">
        <v>51</v>
      </c>
      <c r="P214" s="71">
        <f t="shared" si="16"/>
        <v>15.31</v>
      </c>
    </row>
    <row r="215" spans="2:16">
      <c r="B215" s="95">
        <v>80</v>
      </c>
      <c r="C215" s="96" t="s">
        <v>52</v>
      </c>
      <c r="D215" s="70">
        <f t="shared" si="18"/>
        <v>336.1344537815126</v>
      </c>
      <c r="E215" s="97">
        <v>18.239999999999998</v>
      </c>
      <c r="F215" s="98">
        <v>4.4359999999999998E-3</v>
      </c>
      <c r="G215" s="94">
        <f t="shared" si="21"/>
        <v>18.244435999999997</v>
      </c>
      <c r="H215" s="72">
        <v>5.56</v>
      </c>
      <c r="I215" s="74" t="s">
        <v>5</v>
      </c>
      <c r="J215" s="75">
        <f t="shared" si="20"/>
        <v>5560</v>
      </c>
      <c r="K215" s="72">
        <v>219.04</v>
      </c>
      <c r="L215" s="74" t="s">
        <v>51</v>
      </c>
      <c r="M215" s="71">
        <f t="shared" si="17"/>
        <v>219.04</v>
      </c>
      <c r="N215" s="72">
        <v>18.25</v>
      </c>
      <c r="O215" s="74" t="s">
        <v>51</v>
      </c>
      <c r="P215" s="71">
        <f t="shared" si="16"/>
        <v>18.25</v>
      </c>
    </row>
    <row r="216" spans="2:16">
      <c r="B216" s="95">
        <v>90</v>
      </c>
      <c r="C216" s="96" t="s">
        <v>52</v>
      </c>
      <c r="D216" s="70">
        <f t="shared" si="18"/>
        <v>378.15126050420167</v>
      </c>
      <c r="E216" s="97">
        <v>17.3</v>
      </c>
      <c r="F216" s="98">
        <v>3.986E-3</v>
      </c>
      <c r="G216" s="94">
        <f t="shared" si="21"/>
        <v>17.303986000000002</v>
      </c>
      <c r="H216" s="72">
        <v>6.64</v>
      </c>
      <c r="I216" s="74" t="s">
        <v>5</v>
      </c>
      <c r="J216" s="75">
        <f t="shared" si="20"/>
        <v>6640</v>
      </c>
      <c r="K216" s="72">
        <v>266.95999999999998</v>
      </c>
      <c r="L216" s="74" t="s">
        <v>51</v>
      </c>
      <c r="M216" s="71">
        <f t="shared" si="17"/>
        <v>266.95999999999998</v>
      </c>
      <c r="N216" s="72">
        <v>21.3</v>
      </c>
      <c r="O216" s="74" t="s">
        <v>51</v>
      </c>
      <c r="P216" s="71">
        <f t="shared" si="16"/>
        <v>21.3</v>
      </c>
    </row>
    <row r="217" spans="2:16">
      <c r="B217" s="95">
        <v>100</v>
      </c>
      <c r="C217" s="96" t="s">
        <v>52</v>
      </c>
      <c r="D217" s="70">
        <f t="shared" si="18"/>
        <v>420.16806722689074</v>
      </c>
      <c r="E217" s="97">
        <v>16.55</v>
      </c>
      <c r="F217" s="98">
        <v>3.6229999999999999E-3</v>
      </c>
      <c r="G217" s="94">
        <f t="shared" si="21"/>
        <v>16.553623000000002</v>
      </c>
      <c r="H217" s="72">
        <v>7.77</v>
      </c>
      <c r="I217" s="74" t="s">
        <v>5</v>
      </c>
      <c r="J217" s="75">
        <f t="shared" si="20"/>
        <v>7770</v>
      </c>
      <c r="K217" s="72">
        <v>311.33999999999997</v>
      </c>
      <c r="L217" s="74" t="s">
        <v>51</v>
      </c>
      <c r="M217" s="71">
        <f t="shared" si="17"/>
        <v>311.33999999999997</v>
      </c>
      <c r="N217" s="72">
        <v>24.43</v>
      </c>
      <c r="O217" s="74" t="s">
        <v>51</v>
      </c>
      <c r="P217" s="71">
        <f t="shared" si="16"/>
        <v>24.43</v>
      </c>
    </row>
    <row r="218" spans="2:16">
      <c r="B218" s="95">
        <v>110</v>
      </c>
      <c r="C218" s="96" t="s">
        <v>52</v>
      </c>
      <c r="D218" s="70">
        <f t="shared" si="18"/>
        <v>462.18487394957981</v>
      </c>
      <c r="E218" s="97">
        <v>15.93</v>
      </c>
      <c r="F218" s="98">
        <v>3.3219999999999999E-3</v>
      </c>
      <c r="G218" s="94">
        <f t="shared" si="21"/>
        <v>15.933322</v>
      </c>
      <c r="H218" s="72">
        <v>8.9499999999999993</v>
      </c>
      <c r="I218" s="74" t="s">
        <v>5</v>
      </c>
      <c r="J218" s="75">
        <f t="shared" si="20"/>
        <v>8950</v>
      </c>
      <c r="K218" s="72">
        <v>353.28</v>
      </c>
      <c r="L218" s="74" t="s">
        <v>51</v>
      </c>
      <c r="M218" s="71">
        <f t="shared" si="17"/>
        <v>353.28</v>
      </c>
      <c r="N218" s="72">
        <v>27.62</v>
      </c>
      <c r="O218" s="74" t="s">
        <v>51</v>
      </c>
      <c r="P218" s="71">
        <f t="shared" si="16"/>
        <v>27.62</v>
      </c>
    </row>
    <row r="219" spans="2:16">
      <c r="B219" s="95">
        <v>120</v>
      </c>
      <c r="C219" s="96" t="s">
        <v>52</v>
      </c>
      <c r="D219" s="70">
        <f t="shared" si="18"/>
        <v>504.20168067226894</v>
      </c>
      <c r="E219" s="97">
        <v>15.42</v>
      </c>
      <c r="F219" s="98">
        <v>3.0690000000000001E-3</v>
      </c>
      <c r="G219" s="94">
        <f t="shared" si="21"/>
        <v>15.423069</v>
      </c>
      <c r="H219" s="72">
        <v>10.17</v>
      </c>
      <c r="I219" s="74" t="s">
        <v>5</v>
      </c>
      <c r="J219" s="75">
        <f t="shared" si="20"/>
        <v>10170</v>
      </c>
      <c r="K219" s="72">
        <v>393.35</v>
      </c>
      <c r="L219" s="74" t="s">
        <v>51</v>
      </c>
      <c r="M219" s="71">
        <f t="shared" si="17"/>
        <v>393.35</v>
      </c>
      <c r="N219" s="72">
        <v>30.87</v>
      </c>
      <c r="O219" s="74" t="s">
        <v>51</v>
      </c>
      <c r="P219" s="71">
        <f t="shared" si="16"/>
        <v>30.87</v>
      </c>
    </row>
    <row r="220" spans="2:16">
      <c r="B220" s="95">
        <v>130</v>
      </c>
      <c r="C220" s="96" t="s">
        <v>52</v>
      </c>
      <c r="D220" s="70">
        <f t="shared" si="18"/>
        <v>546.21848739495795</v>
      </c>
      <c r="E220" s="97">
        <v>14.99</v>
      </c>
      <c r="F220" s="98">
        <v>2.8540000000000002E-3</v>
      </c>
      <c r="G220" s="94">
        <f t="shared" si="21"/>
        <v>14.992853999999999</v>
      </c>
      <c r="H220" s="72">
        <v>11.43</v>
      </c>
      <c r="I220" s="74" t="s">
        <v>5</v>
      </c>
      <c r="J220" s="75">
        <f t="shared" si="20"/>
        <v>11430</v>
      </c>
      <c r="K220" s="72">
        <v>431.9</v>
      </c>
      <c r="L220" s="74" t="s">
        <v>51</v>
      </c>
      <c r="M220" s="71">
        <f t="shared" si="17"/>
        <v>431.9</v>
      </c>
      <c r="N220" s="72">
        <v>34.15</v>
      </c>
      <c r="O220" s="74" t="s">
        <v>51</v>
      </c>
      <c r="P220" s="71">
        <f t="shared" si="16"/>
        <v>34.15</v>
      </c>
    </row>
    <row r="221" spans="2:16">
      <c r="B221" s="95">
        <v>140</v>
      </c>
      <c r="C221" s="96" t="s">
        <v>52</v>
      </c>
      <c r="D221" s="70">
        <f t="shared" si="18"/>
        <v>588.23529411764707</v>
      </c>
      <c r="E221" s="97">
        <v>14.62</v>
      </c>
      <c r="F221" s="98">
        <v>2.6670000000000001E-3</v>
      </c>
      <c r="G221" s="94">
        <f t="shared" si="21"/>
        <v>14.622667</v>
      </c>
      <c r="H221" s="72">
        <v>12.73</v>
      </c>
      <c r="I221" s="74" t="s">
        <v>5</v>
      </c>
      <c r="J221" s="75">
        <f t="shared" si="20"/>
        <v>12730</v>
      </c>
      <c r="K221" s="72">
        <v>469.12</v>
      </c>
      <c r="L221" s="74" t="s">
        <v>51</v>
      </c>
      <c r="M221" s="71">
        <f t="shared" si="17"/>
        <v>469.12</v>
      </c>
      <c r="N221" s="72">
        <v>37.46</v>
      </c>
      <c r="O221" s="74" t="s">
        <v>51</v>
      </c>
      <c r="P221" s="71">
        <f t="shared" si="16"/>
        <v>37.46</v>
      </c>
    </row>
    <row r="222" spans="2:16">
      <c r="B222" s="95">
        <v>150</v>
      </c>
      <c r="C222" s="96" t="s">
        <v>52</v>
      </c>
      <c r="D222" s="70">
        <f t="shared" si="18"/>
        <v>630.25210084033608</v>
      </c>
      <c r="E222" s="97">
        <v>14.3</v>
      </c>
      <c r="F222" s="98">
        <v>2.5049999999999998E-3</v>
      </c>
      <c r="G222" s="94">
        <f t="shared" si="21"/>
        <v>14.302505</v>
      </c>
      <c r="H222" s="72">
        <v>14.05</v>
      </c>
      <c r="I222" s="74" t="s">
        <v>5</v>
      </c>
      <c r="J222" s="75">
        <f t="shared" si="20"/>
        <v>14050</v>
      </c>
      <c r="K222" s="72">
        <v>505.19</v>
      </c>
      <c r="L222" s="74" t="s">
        <v>51</v>
      </c>
      <c r="M222" s="71">
        <f t="shared" si="17"/>
        <v>505.19</v>
      </c>
      <c r="N222" s="72">
        <v>40.78</v>
      </c>
      <c r="O222" s="74" t="s">
        <v>51</v>
      </c>
      <c r="P222" s="71">
        <f t="shared" si="16"/>
        <v>40.78</v>
      </c>
    </row>
    <row r="223" spans="2:16">
      <c r="B223" s="95">
        <v>160</v>
      </c>
      <c r="C223" s="96" t="s">
        <v>52</v>
      </c>
      <c r="D223" s="70">
        <f t="shared" si="18"/>
        <v>672.26890756302521</v>
      </c>
      <c r="E223" s="97">
        <v>14.03</v>
      </c>
      <c r="F223" s="98">
        <v>2.362E-3</v>
      </c>
      <c r="G223" s="94">
        <f t="shared" si="21"/>
        <v>14.032361999999999</v>
      </c>
      <c r="H223" s="72">
        <v>15.4</v>
      </c>
      <c r="I223" s="74" t="s">
        <v>5</v>
      </c>
      <c r="J223" s="75">
        <f t="shared" si="20"/>
        <v>15400</v>
      </c>
      <c r="K223" s="72">
        <v>540.20000000000005</v>
      </c>
      <c r="L223" s="74" t="s">
        <v>51</v>
      </c>
      <c r="M223" s="71">
        <f t="shared" si="17"/>
        <v>540.20000000000005</v>
      </c>
      <c r="N223" s="72">
        <v>44.12</v>
      </c>
      <c r="O223" s="74" t="s">
        <v>51</v>
      </c>
      <c r="P223" s="71">
        <f t="shared" ref="P223:P240" si="22">N223</f>
        <v>44.12</v>
      </c>
    </row>
    <row r="224" spans="2:16">
      <c r="B224" s="95">
        <v>170</v>
      </c>
      <c r="C224" s="96" t="s">
        <v>52</v>
      </c>
      <c r="D224" s="70">
        <f t="shared" si="18"/>
        <v>714.28571428571433</v>
      </c>
      <c r="E224" s="97">
        <v>13.8</v>
      </c>
      <c r="F224" s="98">
        <v>2.2339999999999999E-3</v>
      </c>
      <c r="G224" s="94">
        <f t="shared" si="21"/>
        <v>13.802234</v>
      </c>
      <c r="H224" s="72">
        <v>16.78</v>
      </c>
      <c r="I224" s="74" t="s">
        <v>5</v>
      </c>
      <c r="J224" s="75">
        <f t="shared" si="20"/>
        <v>16780</v>
      </c>
      <c r="K224" s="72">
        <v>574.25</v>
      </c>
      <c r="L224" s="74" t="s">
        <v>51</v>
      </c>
      <c r="M224" s="71">
        <f t="shared" si="17"/>
        <v>574.25</v>
      </c>
      <c r="N224" s="72">
        <v>47.46</v>
      </c>
      <c r="O224" s="74" t="s">
        <v>51</v>
      </c>
      <c r="P224" s="71">
        <f t="shared" si="22"/>
        <v>47.46</v>
      </c>
    </row>
    <row r="225" spans="1:16">
      <c r="B225" s="95">
        <v>180</v>
      </c>
      <c r="C225" s="96" t="s">
        <v>52</v>
      </c>
      <c r="D225" s="70">
        <f t="shared" si="18"/>
        <v>756.30252100840335</v>
      </c>
      <c r="E225" s="97">
        <v>13.59</v>
      </c>
      <c r="F225" s="98">
        <v>2.1210000000000001E-3</v>
      </c>
      <c r="G225" s="94">
        <f t="shared" si="21"/>
        <v>13.592121000000001</v>
      </c>
      <c r="H225" s="72">
        <v>18.18</v>
      </c>
      <c r="I225" s="74" t="s">
        <v>5</v>
      </c>
      <c r="J225" s="75">
        <f t="shared" si="20"/>
        <v>18180</v>
      </c>
      <c r="K225" s="72">
        <v>607.41</v>
      </c>
      <c r="L225" s="74" t="s">
        <v>51</v>
      </c>
      <c r="M225" s="71">
        <f t="shared" si="17"/>
        <v>607.41</v>
      </c>
      <c r="N225" s="72">
        <v>50.8</v>
      </c>
      <c r="O225" s="74" t="s">
        <v>51</v>
      </c>
      <c r="P225" s="71">
        <f t="shared" si="22"/>
        <v>50.8</v>
      </c>
    </row>
    <row r="226" spans="1:16">
      <c r="B226" s="95">
        <v>200</v>
      </c>
      <c r="C226" s="96" t="s">
        <v>52</v>
      </c>
      <c r="D226" s="70">
        <f t="shared" si="18"/>
        <v>840.33613445378148</v>
      </c>
      <c r="E226" s="97">
        <v>13.25</v>
      </c>
      <c r="F226" s="98">
        <v>1.926E-3</v>
      </c>
      <c r="G226" s="94">
        <f t="shared" si="21"/>
        <v>13.251925999999999</v>
      </c>
      <c r="H226" s="72">
        <v>21.03</v>
      </c>
      <c r="I226" s="74" t="s">
        <v>5</v>
      </c>
      <c r="J226" s="75">
        <f t="shared" si="20"/>
        <v>21030</v>
      </c>
      <c r="K226" s="72">
        <v>729.4</v>
      </c>
      <c r="L226" s="74" t="s">
        <v>51</v>
      </c>
      <c r="M226" s="71">
        <f t="shared" si="17"/>
        <v>729.4</v>
      </c>
      <c r="N226" s="72">
        <v>57.46</v>
      </c>
      <c r="O226" s="74" t="s">
        <v>51</v>
      </c>
      <c r="P226" s="71">
        <f t="shared" si="22"/>
        <v>57.46</v>
      </c>
    </row>
    <row r="227" spans="1:16">
      <c r="B227" s="95">
        <v>225</v>
      </c>
      <c r="C227" s="96" t="s">
        <v>52</v>
      </c>
      <c r="D227" s="70">
        <f t="shared" si="18"/>
        <v>945.37815126050418</v>
      </c>
      <c r="E227" s="97">
        <v>12.93</v>
      </c>
      <c r="F227" s="98">
        <v>1.7290000000000001E-3</v>
      </c>
      <c r="G227" s="94">
        <f t="shared" si="21"/>
        <v>12.931728999999999</v>
      </c>
      <c r="H227" s="72">
        <v>24.69</v>
      </c>
      <c r="I227" s="74" t="s">
        <v>5</v>
      </c>
      <c r="J227" s="75">
        <f t="shared" si="20"/>
        <v>24690</v>
      </c>
      <c r="K227" s="72">
        <v>894.33</v>
      </c>
      <c r="L227" s="74" t="s">
        <v>51</v>
      </c>
      <c r="M227" s="71">
        <f t="shared" si="17"/>
        <v>894.33</v>
      </c>
      <c r="N227" s="72">
        <v>65.709999999999994</v>
      </c>
      <c r="O227" s="74" t="s">
        <v>51</v>
      </c>
      <c r="P227" s="71">
        <f t="shared" si="22"/>
        <v>65.709999999999994</v>
      </c>
    </row>
    <row r="228" spans="1:16">
      <c r="A228" s="4">
        <v>228</v>
      </c>
      <c r="B228" s="95">
        <v>238</v>
      </c>
      <c r="C228" s="96" t="s">
        <v>52</v>
      </c>
      <c r="D228" s="70">
        <f t="shared" si="18"/>
        <v>1000</v>
      </c>
      <c r="E228" s="97">
        <v>12.81</v>
      </c>
      <c r="F228" s="98">
        <v>1.6429999999999999E-3</v>
      </c>
      <c r="G228" s="94">
        <f t="shared" si="21"/>
        <v>12.811643</v>
      </c>
      <c r="H228" s="72">
        <v>26.62</v>
      </c>
      <c r="I228" s="74" t="s">
        <v>5</v>
      </c>
      <c r="J228" s="75">
        <f t="shared" si="20"/>
        <v>26620</v>
      </c>
      <c r="K228" s="72">
        <v>935.3</v>
      </c>
      <c r="L228" s="74" t="s">
        <v>51</v>
      </c>
      <c r="M228" s="71">
        <f t="shared" ref="M228:M231" si="23">K228</f>
        <v>935.3</v>
      </c>
      <c r="N228" s="72">
        <v>69.959999999999994</v>
      </c>
      <c r="O228" s="74" t="s">
        <v>51</v>
      </c>
      <c r="P228" s="71">
        <f t="shared" si="22"/>
        <v>69.959999999999994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959E6-7FB8-4B34-8C3E-B6FA1C1AE8BC}">
  <dimension ref="A1:Y228"/>
  <sheetViews>
    <sheetView tabSelected="1" zoomScale="70" zoomScaleNormal="70" workbookViewId="0">
      <selection activeCell="C8" sqref="C8"/>
    </sheetView>
  </sheetViews>
  <sheetFormatPr defaultColWidth="9" defaultRowHeight="12"/>
  <cols>
    <col min="1" max="1" width="4.36328125" style="1" customWidth="1"/>
    <col min="2" max="2" width="9.90625" style="1" customWidth="1"/>
    <col min="3" max="3" width="8.6328125" style="1" customWidth="1"/>
    <col min="4" max="4" width="7.7265625" style="1" customWidth="1"/>
    <col min="5" max="6" width="8.90625" style="1" bestFit="1" customWidth="1"/>
    <col min="7" max="7" width="8.90625" style="1" customWidth="1"/>
    <col min="8" max="8" width="6.08984375" style="1" customWidth="1"/>
    <col min="9" max="9" width="5.36328125" style="1" customWidth="1"/>
    <col min="10" max="10" width="7.90625" style="1" customWidth="1"/>
    <col min="11" max="11" width="9.90625" style="1" customWidth="1"/>
    <col min="12" max="12" width="3.7265625" style="1" customWidth="1"/>
    <col min="13" max="13" width="7.453125" style="1" customWidth="1"/>
    <col min="14" max="14" width="6.36328125" style="1" customWidth="1"/>
    <col min="15" max="15" width="3.90625" style="1" customWidth="1"/>
    <col min="16" max="16" width="6.7265625" style="1" customWidth="1"/>
    <col min="17" max="17" width="3.08984375" style="1" customWidth="1"/>
    <col min="18" max="18" width="8" style="5" customWidth="1"/>
    <col min="19" max="19" width="9.6328125" style="55" customWidth="1"/>
    <col min="20" max="20" width="9" style="1"/>
    <col min="21" max="21" width="9.7265625" style="1" customWidth="1"/>
    <col min="22" max="22" width="8.90625" style="1" bestFit="1" customWidth="1"/>
    <col min="23" max="23" width="7.26953125" style="1" customWidth="1"/>
    <col min="24" max="24" width="9.08984375" style="1" customWidth="1"/>
    <col min="25" max="25" width="5.63281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03"/>
      <c r="T1" s="25"/>
      <c r="U1" s="25"/>
      <c r="V1" s="25"/>
      <c r="W1" s="25"/>
      <c r="X1" s="25"/>
      <c r="Y1" s="25"/>
    </row>
    <row r="2" spans="1:25" ht="19">
      <c r="A2" s="1">
        <v>2</v>
      </c>
      <c r="B2" s="6" t="s">
        <v>6</v>
      </c>
      <c r="F2" s="7"/>
      <c r="G2" s="7"/>
      <c r="L2" s="5" t="s">
        <v>55</v>
      </c>
      <c r="M2" s="8"/>
      <c r="N2" s="9" t="s">
        <v>7</v>
      </c>
      <c r="R2" s="46"/>
      <c r="S2" s="110"/>
      <c r="T2" s="25"/>
      <c r="U2" s="46"/>
      <c r="V2" s="111"/>
      <c r="W2" s="25"/>
      <c r="X2" s="25"/>
      <c r="Y2" s="25"/>
    </row>
    <row r="3" spans="1:25">
      <c r="A3" s="4">
        <v>3</v>
      </c>
      <c r="B3" s="12" t="s">
        <v>8</v>
      </c>
      <c r="C3" s="13" t="s">
        <v>9</v>
      </c>
      <c r="E3" s="12" t="s">
        <v>63</v>
      </c>
      <c r="F3" s="115"/>
      <c r="G3" s="14" t="s">
        <v>10</v>
      </c>
      <c r="H3" s="14"/>
      <c r="I3" s="14"/>
      <c r="K3" s="15"/>
      <c r="L3" s="5" t="s">
        <v>56</v>
      </c>
      <c r="M3" s="16"/>
      <c r="N3" s="9" t="s">
        <v>57</v>
      </c>
      <c r="O3" s="9"/>
      <c r="R3" s="25"/>
      <c r="S3" s="25"/>
      <c r="T3" s="25"/>
      <c r="U3" s="46"/>
      <c r="V3" s="104"/>
      <c r="W3" s="105"/>
      <c r="X3" s="25"/>
      <c r="Y3" s="25"/>
    </row>
    <row r="4" spans="1:25">
      <c r="A4" s="4">
        <v>4</v>
      </c>
      <c r="B4" s="12" t="s">
        <v>58</v>
      </c>
      <c r="C4" s="20">
        <v>92</v>
      </c>
      <c r="D4" s="21"/>
      <c r="F4" s="14" t="s">
        <v>4</v>
      </c>
      <c r="G4" s="14" t="s">
        <v>4</v>
      </c>
      <c r="H4" s="14" t="s">
        <v>11</v>
      </c>
      <c r="I4" s="14" t="s">
        <v>1</v>
      </c>
      <c r="J4" s="9"/>
      <c r="K4" s="22" t="s">
        <v>12</v>
      </c>
      <c r="L4" s="9"/>
      <c r="M4" s="9"/>
      <c r="N4" s="9"/>
      <c r="O4" s="9"/>
      <c r="R4" s="46"/>
      <c r="S4" s="23"/>
      <c r="T4" s="25"/>
      <c r="U4" s="25"/>
      <c r="V4" s="112"/>
      <c r="W4" s="25"/>
      <c r="X4" s="25"/>
      <c r="Y4" s="25"/>
    </row>
    <row r="5" spans="1:25">
      <c r="A5" s="1">
        <v>5</v>
      </c>
      <c r="B5" s="12" t="s">
        <v>13</v>
      </c>
      <c r="C5" s="20">
        <v>238</v>
      </c>
      <c r="D5" s="21" t="s">
        <v>14</v>
      </c>
      <c r="F5" s="14" t="s">
        <v>0</v>
      </c>
      <c r="G5" s="14" t="s">
        <v>15</v>
      </c>
      <c r="H5" s="14" t="s">
        <v>16</v>
      </c>
      <c r="I5" s="14" t="s">
        <v>16</v>
      </c>
      <c r="J5" s="24" t="s">
        <v>17</v>
      </c>
      <c r="K5" s="5" t="s">
        <v>18</v>
      </c>
      <c r="L5" s="14"/>
      <c r="M5" s="14"/>
      <c r="N5" s="9"/>
      <c r="O5" s="15" t="s">
        <v>62</v>
      </c>
      <c r="P5" s="1" t="str">
        <f ca="1">RIGHT(CELL("filename",A1),LEN(CELL("filename",A1))-FIND("]",CELL("filename",A1)))</f>
        <v>old238U_CaKFe2As2</v>
      </c>
      <c r="R5" s="46"/>
      <c r="S5" s="23"/>
      <c r="T5" s="106"/>
      <c r="U5" s="103"/>
      <c r="V5" s="85"/>
      <c r="W5" s="25"/>
      <c r="X5" s="25"/>
      <c r="Y5" s="25"/>
    </row>
    <row r="6" spans="1:25">
      <c r="A6" s="4">
        <v>6</v>
      </c>
      <c r="B6" s="12" t="s">
        <v>19</v>
      </c>
      <c r="C6" s="26" t="s">
        <v>79</v>
      </c>
      <c r="D6" s="21" t="s">
        <v>20</v>
      </c>
      <c r="F6" s="27" t="s">
        <v>80</v>
      </c>
      <c r="G6" s="28">
        <v>20</v>
      </c>
      <c r="H6" s="28">
        <v>16.670000000000002</v>
      </c>
      <c r="I6" s="29">
        <v>11.77</v>
      </c>
      <c r="J6" s="4">
        <v>1</v>
      </c>
      <c r="K6" s="30">
        <v>49.313000000000002</v>
      </c>
      <c r="L6" s="22" t="s">
        <v>59</v>
      </c>
      <c r="M6" s="9"/>
      <c r="N6" s="9"/>
      <c r="O6" s="15" t="s">
        <v>61</v>
      </c>
      <c r="P6" s="113" t="s">
        <v>73</v>
      </c>
      <c r="R6" s="46"/>
      <c r="S6" s="23"/>
      <c r="T6" s="58"/>
      <c r="U6" s="103"/>
      <c r="V6" s="85"/>
      <c r="W6" s="25"/>
      <c r="X6" s="25"/>
      <c r="Y6" s="25"/>
    </row>
    <row r="7" spans="1:25">
      <c r="A7" s="1">
        <v>7</v>
      </c>
      <c r="B7" s="31"/>
      <c r="C7" s="26" t="s">
        <v>79</v>
      </c>
      <c r="F7" s="32" t="s">
        <v>70</v>
      </c>
      <c r="G7" s="33">
        <v>19</v>
      </c>
      <c r="H7" s="33">
        <v>16.670000000000002</v>
      </c>
      <c r="I7" s="34">
        <v>11.48</v>
      </c>
      <c r="J7" s="4">
        <v>2</v>
      </c>
      <c r="K7" s="35">
        <v>493.13</v>
      </c>
      <c r="L7" s="22" t="s">
        <v>60</v>
      </c>
      <c r="M7" s="9"/>
      <c r="N7" s="9"/>
      <c r="O7" s="9"/>
      <c r="R7" s="46"/>
      <c r="S7" s="23"/>
      <c r="T7" s="25"/>
      <c r="U7" s="103"/>
      <c r="V7" s="85"/>
      <c r="W7" s="25"/>
      <c r="X7" s="36"/>
      <c r="Y7" s="25"/>
    </row>
    <row r="8" spans="1:25">
      <c r="A8" s="1">
        <v>8</v>
      </c>
      <c r="B8" s="12" t="s">
        <v>21</v>
      </c>
      <c r="C8" s="37">
        <v>4.9314999999999998</v>
      </c>
      <c r="D8" s="38" t="s">
        <v>2</v>
      </c>
      <c r="F8" s="32" t="s">
        <v>71</v>
      </c>
      <c r="G8" s="33">
        <v>26</v>
      </c>
      <c r="H8" s="33">
        <v>33.33</v>
      </c>
      <c r="I8" s="34">
        <v>32.78</v>
      </c>
      <c r="J8" s="4">
        <v>3</v>
      </c>
      <c r="K8" s="35">
        <v>493.13</v>
      </c>
      <c r="L8" s="22" t="s">
        <v>22</v>
      </c>
      <c r="M8" s="9"/>
      <c r="N8" s="9"/>
      <c r="O8" s="9"/>
      <c r="R8" s="46"/>
      <c r="S8" s="23"/>
      <c r="T8" s="25"/>
      <c r="U8" s="103"/>
      <c r="V8" s="86"/>
      <c r="W8" s="25"/>
      <c r="X8" s="40"/>
      <c r="Y8" s="107"/>
    </row>
    <row r="9" spans="1:25">
      <c r="A9" s="1">
        <v>9</v>
      </c>
      <c r="B9" s="31"/>
      <c r="C9" s="37">
        <v>5.2298000000000002E+22</v>
      </c>
      <c r="D9" s="21" t="s">
        <v>3</v>
      </c>
      <c r="F9" s="32" t="s">
        <v>72</v>
      </c>
      <c r="G9" s="33">
        <v>33</v>
      </c>
      <c r="H9" s="33">
        <v>33.33</v>
      </c>
      <c r="I9" s="34">
        <v>43.98</v>
      </c>
      <c r="J9" s="4">
        <v>4</v>
      </c>
      <c r="K9" s="35">
        <v>1</v>
      </c>
      <c r="L9" s="22" t="s">
        <v>23</v>
      </c>
      <c r="M9" s="9"/>
      <c r="N9" s="9"/>
      <c r="O9" s="9"/>
      <c r="R9" s="46"/>
      <c r="S9" s="41"/>
      <c r="T9" s="108"/>
      <c r="U9" s="103"/>
      <c r="V9" s="86"/>
      <c r="W9" s="25"/>
      <c r="X9" s="40"/>
      <c r="Y9" s="107"/>
    </row>
    <row r="10" spans="1:25">
      <c r="A10" s="1">
        <v>10</v>
      </c>
      <c r="B10" s="12" t="s">
        <v>24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25</v>
      </c>
      <c r="M10" s="9"/>
      <c r="N10" s="9"/>
      <c r="O10" s="9"/>
      <c r="R10" s="46"/>
      <c r="S10" s="41"/>
      <c r="T10" s="58"/>
      <c r="U10" s="103"/>
      <c r="V10" s="86"/>
      <c r="W10" s="25"/>
      <c r="X10" s="40"/>
      <c r="Y10" s="107"/>
    </row>
    <row r="11" spans="1:25">
      <c r="A11" s="1">
        <v>11</v>
      </c>
      <c r="C11" s="43" t="s">
        <v>26</v>
      </c>
      <c r="D11" s="7" t="s">
        <v>27</v>
      </c>
      <c r="F11" s="32"/>
      <c r="G11" s="33"/>
      <c r="H11" s="33"/>
      <c r="I11" s="34"/>
      <c r="J11" s="4">
        <v>6</v>
      </c>
      <c r="K11" s="35">
        <v>1000</v>
      </c>
      <c r="L11" s="22" t="s">
        <v>28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29</v>
      </c>
      <c r="C12" s="44">
        <v>20</v>
      </c>
      <c r="D12" s="45">
        <f>$C$5/100</f>
        <v>2.38</v>
      </c>
      <c r="E12" s="21" t="s">
        <v>54</v>
      </c>
      <c r="F12" s="32"/>
      <c r="G12" s="33"/>
      <c r="H12" s="33"/>
      <c r="I12" s="34"/>
      <c r="J12" s="4">
        <v>7</v>
      </c>
      <c r="K12" s="35">
        <v>94.292000000000002</v>
      </c>
      <c r="L12" s="22" t="s">
        <v>30</v>
      </c>
      <c r="M12" s="9"/>
      <c r="R12" s="46"/>
      <c r="S12" s="47"/>
      <c r="T12" s="25"/>
      <c r="U12" s="25"/>
      <c r="V12" s="81"/>
      <c r="W12" s="81"/>
      <c r="X12" s="81"/>
      <c r="Y12" s="25"/>
    </row>
    <row r="13" spans="1:25">
      <c r="A13" s="1">
        <v>13</v>
      </c>
      <c r="B13" s="5" t="s">
        <v>31</v>
      </c>
      <c r="C13" s="48">
        <v>228</v>
      </c>
      <c r="D13" s="45">
        <f>$C$5*1000000</f>
        <v>238000000</v>
      </c>
      <c r="E13" s="21" t="s">
        <v>53</v>
      </c>
      <c r="F13" s="49"/>
      <c r="G13" s="50"/>
      <c r="H13" s="50"/>
      <c r="I13" s="51"/>
      <c r="J13" s="4">
        <v>8</v>
      </c>
      <c r="K13" s="52">
        <v>3.0979E-2</v>
      </c>
      <c r="L13" s="22" t="s">
        <v>32</v>
      </c>
      <c r="R13" s="46"/>
      <c r="S13" s="47"/>
      <c r="T13" s="25"/>
      <c r="U13" s="46"/>
      <c r="V13" s="81"/>
      <c r="W13" s="81"/>
      <c r="X13" s="39"/>
      <c r="Y13" s="25"/>
    </row>
    <row r="14" spans="1:25" ht="13">
      <c r="A14" s="1">
        <v>14</v>
      </c>
      <c r="B14" s="5" t="s">
        <v>64</v>
      </c>
      <c r="C14" s="78"/>
      <c r="D14" s="21" t="s">
        <v>65</v>
      </c>
      <c r="E14" s="25"/>
      <c r="F14" s="25"/>
      <c r="G14" s="25"/>
      <c r="H14" s="80">
        <f>SUM(H6:H13)</f>
        <v>100</v>
      </c>
      <c r="I14" s="80">
        <f>SUM(I6:I13)</f>
        <v>100.00999999999999</v>
      </c>
      <c r="J14" s="4">
        <v>0</v>
      </c>
      <c r="K14" s="53" t="s">
        <v>33</v>
      </c>
      <c r="L14" s="54"/>
      <c r="N14" s="43"/>
      <c r="O14" s="43"/>
      <c r="P14" s="43"/>
      <c r="R14" s="46"/>
      <c r="S14" s="47"/>
      <c r="T14" s="25"/>
      <c r="U14" s="46"/>
      <c r="V14" s="83"/>
      <c r="W14" s="83"/>
      <c r="X14" s="109"/>
      <c r="Y14" s="25"/>
    </row>
    <row r="15" spans="1:25" ht="13">
      <c r="A15" s="1">
        <v>15</v>
      </c>
      <c r="B15" s="5" t="s">
        <v>66</v>
      </c>
      <c r="C15" s="79"/>
      <c r="D15" s="77" t="s">
        <v>67</v>
      </c>
      <c r="E15" s="87"/>
      <c r="F15" s="87"/>
      <c r="G15" s="87"/>
      <c r="H15" s="58"/>
      <c r="I15" s="58"/>
      <c r="J15" s="88"/>
      <c r="K15" s="59"/>
      <c r="L15" s="60"/>
      <c r="M15" s="88"/>
      <c r="N15" s="21"/>
      <c r="O15" s="21"/>
      <c r="P15" s="88"/>
      <c r="R15" s="46"/>
      <c r="S15" s="47"/>
      <c r="T15" s="25"/>
      <c r="U15" s="25"/>
      <c r="V15" s="84"/>
      <c r="W15" s="84"/>
      <c r="X15" s="40"/>
      <c r="Y15" s="25"/>
    </row>
    <row r="16" spans="1:25">
      <c r="A16" s="1">
        <v>16</v>
      </c>
      <c r="B16" s="21"/>
      <c r="C16" s="56"/>
      <c r="D16" s="57"/>
      <c r="F16" s="61" t="s">
        <v>34</v>
      </c>
      <c r="G16" s="87"/>
      <c r="H16" s="62"/>
      <c r="I16" s="58"/>
      <c r="J16" s="89"/>
      <c r="K16" s="59"/>
      <c r="L16" s="60"/>
      <c r="M16" s="21"/>
      <c r="N16" s="21"/>
      <c r="O16" s="21"/>
      <c r="P16" s="21"/>
      <c r="R16" s="46"/>
      <c r="S16" s="47"/>
      <c r="T16" s="25"/>
      <c r="U16" s="25"/>
      <c r="V16" s="84"/>
      <c r="W16" s="84"/>
      <c r="X16" s="40"/>
      <c r="Y16" s="25"/>
    </row>
    <row r="17" spans="1:16">
      <c r="A17" s="1">
        <v>17</v>
      </c>
      <c r="B17" s="63" t="s">
        <v>35</v>
      </c>
      <c r="C17" s="11"/>
      <c r="D17" s="10"/>
      <c r="E17" s="63" t="s">
        <v>36</v>
      </c>
      <c r="F17" s="64" t="s">
        <v>37</v>
      </c>
      <c r="G17" s="65" t="s">
        <v>38</v>
      </c>
      <c r="H17" s="63" t="s">
        <v>39</v>
      </c>
      <c r="I17" s="11"/>
      <c r="J17" s="10"/>
      <c r="K17" s="63" t="s">
        <v>40</v>
      </c>
      <c r="L17" s="66"/>
      <c r="M17" s="67"/>
      <c r="N17" s="63" t="s">
        <v>41</v>
      </c>
      <c r="O17" s="11"/>
      <c r="P17" s="10"/>
    </row>
    <row r="18" spans="1:16">
      <c r="A18" s="1">
        <v>18</v>
      </c>
      <c r="B18" s="68" t="s">
        <v>42</v>
      </c>
      <c r="C18" s="25"/>
      <c r="D18" s="114" t="s">
        <v>43</v>
      </c>
      <c r="E18" s="118" t="s">
        <v>44</v>
      </c>
      <c r="F18" s="119"/>
      <c r="G18" s="120"/>
      <c r="H18" s="68" t="s">
        <v>45</v>
      </c>
      <c r="I18" s="25"/>
      <c r="J18" s="114" t="s">
        <v>46</v>
      </c>
      <c r="K18" s="68" t="s">
        <v>47</v>
      </c>
      <c r="L18" s="69"/>
      <c r="M18" s="114" t="s">
        <v>46</v>
      </c>
      <c r="N18" s="68" t="s">
        <v>47</v>
      </c>
      <c r="O18" s="25"/>
      <c r="P18" s="114" t="s">
        <v>46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90">
        <v>2.5</v>
      </c>
      <c r="C20" s="91" t="s">
        <v>48</v>
      </c>
      <c r="D20" s="101">
        <f>B20/1000/$C$5</f>
        <v>1.0504201680672269E-5</v>
      </c>
      <c r="E20" s="92">
        <v>0.17269999999999999</v>
      </c>
      <c r="F20" s="93">
        <v>2.234</v>
      </c>
      <c r="G20" s="94">
        <f>E20+F20</f>
        <v>2.4066999999999998</v>
      </c>
      <c r="H20" s="90">
        <v>39</v>
      </c>
      <c r="I20" s="91" t="s">
        <v>49</v>
      </c>
      <c r="J20" s="76">
        <f>H20/1000/10</f>
        <v>3.8999999999999998E-3</v>
      </c>
      <c r="K20" s="90">
        <v>15</v>
      </c>
      <c r="L20" s="91" t="s">
        <v>49</v>
      </c>
      <c r="M20" s="76">
        <f t="shared" ref="M20:M83" si="0">K20/1000/10</f>
        <v>1.5E-3</v>
      </c>
      <c r="N20" s="90">
        <v>11</v>
      </c>
      <c r="O20" s="91" t="s">
        <v>49</v>
      </c>
      <c r="P20" s="76">
        <f t="shared" ref="P20:P83" si="1">N20/1000/10</f>
        <v>1.0999999999999998E-3</v>
      </c>
    </row>
    <row r="21" spans="1:16">
      <c r="B21" s="95">
        <v>2.75</v>
      </c>
      <c r="C21" s="96" t="s">
        <v>48</v>
      </c>
      <c r="D21" s="82">
        <f t="shared" ref="D21:D84" si="2">B21/1000/$C$5</f>
        <v>1.1554621848739495E-5</v>
      </c>
      <c r="E21" s="97">
        <v>0.18110000000000001</v>
      </c>
      <c r="F21" s="98">
        <v>2.3479999999999999</v>
      </c>
      <c r="G21" s="94">
        <f t="shared" ref="G21:G84" si="3">E21+F21</f>
        <v>2.5290999999999997</v>
      </c>
      <c r="H21" s="95">
        <v>41</v>
      </c>
      <c r="I21" s="96" t="s">
        <v>49</v>
      </c>
      <c r="J21" s="70">
        <f t="shared" ref="J21:J84" si="4">H21/1000/10</f>
        <v>4.1000000000000003E-3</v>
      </c>
      <c r="K21" s="95">
        <v>16</v>
      </c>
      <c r="L21" s="96" t="s">
        <v>49</v>
      </c>
      <c r="M21" s="70">
        <f t="shared" si="0"/>
        <v>1.6000000000000001E-3</v>
      </c>
      <c r="N21" s="95">
        <v>11</v>
      </c>
      <c r="O21" s="96" t="s">
        <v>49</v>
      </c>
      <c r="P21" s="70">
        <f t="shared" si="1"/>
        <v>1.0999999999999998E-3</v>
      </c>
    </row>
    <row r="22" spans="1:16">
      <c r="B22" s="95">
        <v>3</v>
      </c>
      <c r="C22" s="96" t="s">
        <v>48</v>
      </c>
      <c r="D22" s="82">
        <f t="shared" si="2"/>
        <v>1.2605042016806723E-5</v>
      </c>
      <c r="E22" s="97">
        <v>0.18920000000000001</v>
      </c>
      <c r="F22" s="98">
        <v>2.4550000000000001</v>
      </c>
      <c r="G22" s="94">
        <f t="shared" si="3"/>
        <v>2.6442000000000001</v>
      </c>
      <c r="H22" s="95">
        <v>42</v>
      </c>
      <c r="I22" s="96" t="s">
        <v>49</v>
      </c>
      <c r="J22" s="70">
        <f t="shared" si="4"/>
        <v>4.2000000000000006E-3</v>
      </c>
      <c r="K22" s="95">
        <v>16</v>
      </c>
      <c r="L22" s="96" t="s">
        <v>49</v>
      </c>
      <c r="M22" s="70">
        <f t="shared" si="0"/>
        <v>1.6000000000000001E-3</v>
      </c>
      <c r="N22" s="95">
        <v>12</v>
      </c>
      <c r="O22" s="96" t="s">
        <v>49</v>
      </c>
      <c r="P22" s="70">
        <f t="shared" si="1"/>
        <v>1.2000000000000001E-3</v>
      </c>
    </row>
    <row r="23" spans="1:16">
      <c r="B23" s="95">
        <v>3.25</v>
      </c>
      <c r="C23" s="96" t="s">
        <v>48</v>
      </c>
      <c r="D23" s="82">
        <f t="shared" si="2"/>
        <v>1.3655462184873949E-5</v>
      </c>
      <c r="E23" s="97">
        <v>0.19689999999999999</v>
      </c>
      <c r="F23" s="98">
        <v>2.5579999999999998</v>
      </c>
      <c r="G23" s="94">
        <f t="shared" si="3"/>
        <v>2.7548999999999997</v>
      </c>
      <c r="H23" s="95">
        <v>44</v>
      </c>
      <c r="I23" s="96" t="s">
        <v>49</v>
      </c>
      <c r="J23" s="70">
        <f t="shared" si="4"/>
        <v>4.3999999999999994E-3</v>
      </c>
      <c r="K23" s="95">
        <v>17</v>
      </c>
      <c r="L23" s="96" t="s">
        <v>49</v>
      </c>
      <c r="M23" s="70">
        <f t="shared" si="0"/>
        <v>1.7000000000000001E-3</v>
      </c>
      <c r="N23" s="95">
        <v>12</v>
      </c>
      <c r="O23" s="96" t="s">
        <v>49</v>
      </c>
      <c r="P23" s="70">
        <f t="shared" si="1"/>
        <v>1.2000000000000001E-3</v>
      </c>
    </row>
    <row r="24" spans="1:16">
      <c r="B24" s="95">
        <v>3.5</v>
      </c>
      <c r="C24" s="96" t="s">
        <v>48</v>
      </c>
      <c r="D24" s="82">
        <f t="shared" si="2"/>
        <v>1.4705882352941177E-5</v>
      </c>
      <c r="E24" s="97">
        <v>0.20430000000000001</v>
      </c>
      <c r="F24" s="98">
        <v>2.6560000000000001</v>
      </c>
      <c r="G24" s="94">
        <f t="shared" si="3"/>
        <v>2.8603000000000001</v>
      </c>
      <c r="H24" s="95">
        <v>45</v>
      </c>
      <c r="I24" s="96" t="s">
        <v>49</v>
      </c>
      <c r="J24" s="70">
        <f t="shared" si="4"/>
        <v>4.4999999999999997E-3</v>
      </c>
      <c r="K24" s="95">
        <v>17</v>
      </c>
      <c r="L24" s="96" t="s">
        <v>49</v>
      </c>
      <c r="M24" s="70">
        <f t="shared" si="0"/>
        <v>1.7000000000000001E-3</v>
      </c>
      <c r="N24" s="95">
        <v>13</v>
      </c>
      <c r="O24" s="96" t="s">
        <v>49</v>
      </c>
      <c r="P24" s="70">
        <f t="shared" si="1"/>
        <v>1.2999999999999999E-3</v>
      </c>
    </row>
    <row r="25" spans="1:16">
      <c r="B25" s="95">
        <v>3.75</v>
      </c>
      <c r="C25" s="96" t="s">
        <v>48</v>
      </c>
      <c r="D25" s="82">
        <f t="shared" si="2"/>
        <v>1.5756302521008403E-5</v>
      </c>
      <c r="E25" s="97">
        <v>0.21149999999999999</v>
      </c>
      <c r="F25" s="98">
        <v>2.75</v>
      </c>
      <c r="G25" s="94">
        <f t="shared" si="3"/>
        <v>2.9615</v>
      </c>
      <c r="H25" s="95">
        <v>47</v>
      </c>
      <c r="I25" s="96" t="s">
        <v>49</v>
      </c>
      <c r="J25" s="70">
        <f t="shared" si="4"/>
        <v>4.7000000000000002E-3</v>
      </c>
      <c r="K25" s="95">
        <v>18</v>
      </c>
      <c r="L25" s="96" t="s">
        <v>49</v>
      </c>
      <c r="M25" s="70">
        <f t="shared" si="0"/>
        <v>1.8E-3</v>
      </c>
      <c r="N25" s="95">
        <v>13</v>
      </c>
      <c r="O25" s="96" t="s">
        <v>49</v>
      </c>
      <c r="P25" s="70">
        <f t="shared" si="1"/>
        <v>1.2999999999999999E-3</v>
      </c>
    </row>
    <row r="26" spans="1:16">
      <c r="B26" s="95">
        <v>4</v>
      </c>
      <c r="C26" s="96" t="s">
        <v>48</v>
      </c>
      <c r="D26" s="82">
        <f t="shared" si="2"/>
        <v>1.6806722689075631E-5</v>
      </c>
      <c r="E26" s="97">
        <v>0.21840000000000001</v>
      </c>
      <c r="F26" s="98">
        <v>2.84</v>
      </c>
      <c r="G26" s="94">
        <f t="shared" si="3"/>
        <v>3.0583999999999998</v>
      </c>
      <c r="H26" s="95">
        <v>48</v>
      </c>
      <c r="I26" s="96" t="s">
        <v>49</v>
      </c>
      <c r="J26" s="70">
        <f t="shared" si="4"/>
        <v>4.8000000000000004E-3</v>
      </c>
      <c r="K26" s="95">
        <v>18</v>
      </c>
      <c r="L26" s="96" t="s">
        <v>49</v>
      </c>
      <c r="M26" s="70">
        <f t="shared" si="0"/>
        <v>1.8E-3</v>
      </c>
      <c r="N26" s="95">
        <v>13</v>
      </c>
      <c r="O26" s="96" t="s">
        <v>49</v>
      </c>
      <c r="P26" s="70">
        <f t="shared" si="1"/>
        <v>1.2999999999999999E-3</v>
      </c>
    </row>
    <row r="27" spans="1:16">
      <c r="B27" s="95">
        <v>4.5</v>
      </c>
      <c r="C27" s="96" t="s">
        <v>48</v>
      </c>
      <c r="D27" s="82">
        <f t="shared" si="2"/>
        <v>1.8907563025210083E-5</v>
      </c>
      <c r="E27" s="97">
        <v>0.23169999999999999</v>
      </c>
      <c r="F27" s="98">
        <v>3.01</v>
      </c>
      <c r="G27" s="94">
        <f t="shared" si="3"/>
        <v>3.2416999999999998</v>
      </c>
      <c r="H27" s="95">
        <v>51</v>
      </c>
      <c r="I27" s="96" t="s">
        <v>49</v>
      </c>
      <c r="J27" s="70">
        <f t="shared" si="4"/>
        <v>5.0999999999999995E-3</v>
      </c>
      <c r="K27" s="95">
        <v>19</v>
      </c>
      <c r="L27" s="96" t="s">
        <v>49</v>
      </c>
      <c r="M27" s="70">
        <f t="shared" si="0"/>
        <v>1.9E-3</v>
      </c>
      <c r="N27" s="95">
        <v>14</v>
      </c>
      <c r="O27" s="96" t="s">
        <v>49</v>
      </c>
      <c r="P27" s="70">
        <f t="shared" si="1"/>
        <v>1.4E-3</v>
      </c>
    </row>
    <row r="28" spans="1:16">
      <c r="B28" s="95">
        <v>5</v>
      </c>
      <c r="C28" s="96" t="s">
        <v>48</v>
      </c>
      <c r="D28" s="82">
        <f t="shared" si="2"/>
        <v>2.1008403361344538E-5</v>
      </c>
      <c r="E28" s="97">
        <v>0.2442</v>
      </c>
      <c r="F28" s="98">
        <v>3.169</v>
      </c>
      <c r="G28" s="94">
        <f t="shared" si="3"/>
        <v>3.4132000000000002</v>
      </c>
      <c r="H28" s="95">
        <v>53</v>
      </c>
      <c r="I28" s="96" t="s">
        <v>49</v>
      </c>
      <c r="J28" s="70">
        <f t="shared" si="4"/>
        <v>5.3E-3</v>
      </c>
      <c r="K28" s="95">
        <v>20</v>
      </c>
      <c r="L28" s="96" t="s">
        <v>49</v>
      </c>
      <c r="M28" s="70">
        <f t="shared" si="0"/>
        <v>2E-3</v>
      </c>
      <c r="N28" s="95">
        <v>14</v>
      </c>
      <c r="O28" s="96" t="s">
        <v>49</v>
      </c>
      <c r="P28" s="70">
        <f t="shared" si="1"/>
        <v>1.4E-3</v>
      </c>
    </row>
    <row r="29" spans="1:16">
      <c r="B29" s="95">
        <v>5.5</v>
      </c>
      <c r="C29" s="96" t="s">
        <v>48</v>
      </c>
      <c r="D29" s="82">
        <f t="shared" si="2"/>
        <v>2.3109243697478991E-5</v>
      </c>
      <c r="E29" s="97">
        <v>0.25609999999999999</v>
      </c>
      <c r="F29" s="98">
        <v>3.3180000000000001</v>
      </c>
      <c r="G29" s="94">
        <f t="shared" si="3"/>
        <v>3.5741000000000001</v>
      </c>
      <c r="H29" s="95">
        <v>55</v>
      </c>
      <c r="I29" s="96" t="s">
        <v>49</v>
      </c>
      <c r="J29" s="70">
        <f t="shared" si="4"/>
        <v>5.4999999999999997E-3</v>
      </c>
      <c r="K29" s="95">
        <v>21</v>
      </c>
      <c r="L29" s="96" t="s">
        <v>49</v>
      </c>
      <c r="M29" s="70">
        <f t="shared" si="0"/>
        <v>2.1000000000000003E-3</v>
      </c>
      <c r="N29" s="95">
        <v>15</v>
      </c>
      <c r="O29" s="96" t="s">
        <v>49</v>
      </c>
      <c r="P29" s="70">
        <f t="shared" si="1"/>
        <v>1.5E-3</v>
      </c>
    </row>
    <row r="30" spans="1:16">
      <c r="B30" s="95">
        <v>6</v>
      </c>
      <c r="C30" s="96" t="s">
        <v>48</v>
      </c>
      <c r="D30" s="82">
        <f t="shared" si="2"/>
        <v>2.5210084033613446E-5</v>
      </c>
      <c r="E30" s="97">
        <v>0.26750000000000002</v>
      </c>
      <c r="F30" s="98">
        <v>3.4580000000000002</v>
      </c>
      <c r="G30" s="94">
        <f t="shared" si="3"/>
        <v>3.7255000000000003</v>
      </c>
      <c r="H30" s="95">
        <v>58</v>
      </c>
      <c r="I30" s="96" t="s">
        <v>49</v>
      </c>
      <c r="J30" s="70">
        <f t="shared" si="4"/>
        <v>5.8000000000000005E-3</v>
      </c>
      <c r="K30" s="95">
        <v>21</v>
      </c>
      <c r="L30" s="96" t="s">
        <v>49</v>
      </c>
      <c r="M30" s="70">
        <f t="shared" si="0"/>
        <v>2.1000000000000003E-3</v>
      </c>
      <c r="N30" s="95">
        <v>16</v>
      </c>
      <c r="O30" s="96" t="s">
        <v>49</v>
      </c>
      <c r="P30" s="70">
        <f t="shared" si="1"/>
        <v>1.6000000000000001E-3</v>
      </c>
    </row>
    <row r="31" spans="1:16">
      <c r="B31" s="95">
        <v>6.5</v>
      </c>
      <c r="C31" s="96" t="s">
        <v>48</v>
      </c>
      <c r="D31" s="82">
        <f t="shared" si="2"/>
        <v>2.7310924369747898E-5</v>
      </c>
      <c r="E31" s="97">
        <v>0.27839999999999998</v>
      </c>
      <c r="F31" s="98">
        <v>3.5910000000000002</v>
      </c>
      <c r="G31" s="94">
        <f t="shared" si="3"/>
        <v>3.8694000000000002</v>
      </c>
      <c r="H31" s="95">
        <v>60</v>
      </c>
      <c r="I31" s="96" t="s">
        <v>49</v>
      </c>
      <c r="J31" s="70">
        <f t="shared" si="4"/>
        <v>6.0000000000000001E-3</v>
      </c>
      <c r="K31" s="95">
        <v>22</v>
      </c>
      <c r="L31" s="96" t="s">
        <v>49</v>
      </c>
      <c r="M31" s="70">
        <f t="shared" si="0"/>
        <v>2.1999999999999997E-3</v>
      </c>
      <c r="N31" s="95">
        <v>16</v>
      </c>
      <c r="O31" s="96" t="s">
        <v>49</v>
      </c>
      <c r="P31" s="70">
        <f t="shared" si="1"/>
        <v>1.6000000000000001E-3</v>
      </c>
    </row>
    <row r="32" spans="1:16">
      <c r="B32" s="95">
        <v>7</v>
      </c>
      <c r="C32" s="96" t="s">
        <v>48</v>
      </c>
      <c r="D32" s="82">
        <f t="shared" si="2"/>
        <v>2.9411764705882354E-5</v>
      </c>
      <c r="E32" s="97">
        <v>0.28899999999999998</v>
      </c>
      <c r="F32" s="98">
        <v>3.7170000000000001</v>
      </c>
      <c r="G32" s="94">
        <f t="shared" si="3"/>
        <v>4.0060000000000002</v>
      </c>
      <c r="H32" s="95">
        <v>62</v>
      </c>
      <c r="I32" s="96" t="s">
        <v>49</v>
      </c>
      <c r="J32" s="70">
        <f t="shared" si="4"/>
        <v>6.1999999999999998E-3</v>
      </c>
      <c r="K32" s="95">
        <v>23</v>
      </c>
      <c r="L32" s="96" t="s">
        <v>49</v>
      </c>
      <c r="M32" s="70">
        <f t="shared" si="0"/>
        <v>2.3E-3</v>
      </c>
      <c r="N32" s="95">
        <v>17</v>
      </c>
      <c r="O32" s="96" t="s">
        <v>49</v>
      </c>
      <c r="P32" s="70">
        <f t="shared" si="1"/>
        <v>1.7000000000000001E-3</v>
      </c>
    </row>
    <row r="33" spans="2:16">
      <c r="B33" s="95">
        <v>8</v>
      </c>
      <c r="C33" s="96" t="s">
        <v>48</v>
      </c>
      <c r="D33" s="82">
        <f t="shared" si="2"/>
        <v>3.3613445378151261E-5</v>
      </c>
      <c r="E33" s="97">
        <v>0.30890000000000001</v>
      </c>
      <c r="F33" s="98">
        <v>3.952</v>
      </c>
      <c r="G33" s="94">
        <f t="shared" si="3"/>
        <v>4.2609000000000004</v>
      </c>
      <c r="H33" s="95">
        <v>66</v>
      </c>
      <c r="I33" s="96" t="s">
        <v>49</v>
      </c>
      <c r="J33" s="70">
        <f t="shared" si="4"/>
        <v>6.6E-3</v>
      </c>
      <c r="K33" s="95">
        <v>24</v>
      </c>
      <c r="L33" s="96" t="s">
        <v>49</v>
      </c>
      <c r="M33" s="70">
        <f t="shared" si="0"/>
        <v>2.4000000000000002E-3</v>
      </c>
      <c r="N33" s="95">
        <v>18</v>
      </c>
      <c r="O33" s="96" t="s">
        <v>49</v>
      </c>
      <c r="P33" s="70">
        <f t="shared" si="1"/>
        <v>1.8E-3</v>
      </c>
    </row>
    <row r="34" spans="2:16">
      <c r="B34" s="95">
        <v>9</v>
      </c>
      <c r="C34" s="96" t="s">
        <v>48</v>
      </c>
      <c r="D34" s="82">
        <f t="shared" si="2"/>
        <v>3.7815126050420166E-5</v>
      </c>
      <c r="E34" s="97">
        <v>0.3276</v>
      </c>
      <c r="F34" s="98">
        <v>4.1680000000000001</v>
      </c>
      <c r="G34" s="94">
        <f t="shared" si="3"/>
        <v>4.4956000000000005</v>
      </c>
      <c r="H34" s="95">
        <v>69</v>
      </c>
      <c r="I34" s="96" t="s">
        <v>49</v>
      </c>
      <c r="J34" s="70">
        <f t="shared" si="4"/>
        <v>6.9000000000000008E-3</v>
      </c>
      <c r="K34" s="95">
        <v>25</v>
      </c>
      <c r="L34" s="96" t="s">
        <v>49</v>
      </c>
      <c r="M34" s="70">
        <f t="shared" si="0"/>
        <v>2.5000000000000001E-3</v>
      </c>
      <c r="N34" s="95">
        <v>18</v>
      </c>
      <c r="O34" s="96" t="s">
        <v>49</v>
      </c>
      <c r="P34" s="70">
        <f t="shared" si="1"/>
        <v>1.8E-3</v>
      </c>
    </row>
    <row r="35" spans="2:16">
      <c r="B35" s="95">
        <v>10</v>
      </c>
      <c r="C35" s="96" t="s">
        <v>48</v>
      </c>
      <c r="D35" s="82">
        <f t="shared" si="2"/>
        <v>4.2016806722689077E-5</v>
      </c>
      <c r="E35" s="97">
        <v>0.34539999999999998</v>
      </c>
      <c r="F35" s="98">
        <v>4.367</v>
      </c>
      <c r="G35" s="94">
        <f t="shared" si="3"/>
        <v>4.7123999999999997</v>
      </c>
      <c r="H35" s="95">
        <v>73</v>
      </c>
      <c r="I35" s="96" t="s">
        <v>49</v>
      </c>
      <c r="J35" s="70">
        <f t="shared" si="4"/>
        <v>7.2999999999999992E-3</v>
      </c>
      <c r="K35" s="95">
        <v>26</v>
      </c>
      <c r="L35" s="96" t="s">
        <v>49</v>
      </c>
      <c r="M35" s="70">
        <f t="shared" si="0"/>
        <v>2.5999999999999999E-3</v>
      </c>
      <c r="N35" s="95">
        <v>19</v>
      </c>
      <c r="O35" s="96" t="s">
        <v>49</v>
      </c>
      <c r="P35" s="70">
        <f t="shared" si="1"/>
        <v>1.9E-3</v>
      </c>
    </row>
    <row r="36" spans="2:16">
      <c r="B36" s="95">
        <v>11</v>
      </c>
      <c r="C36" s="96" t="s">
        <v>48</v>
      </c>
      <c r="D36" s="82">
        <f t="shared" si="2"/>
        <v>4.6218487394957981E-5</v>
      </c>
      <c r="E36" s="97">
        <v>0.36220000000000002</v>
      </c>
      <c r="F36" s="98">
        <v>4.5529999999999999</v>
      </c>
      <c r="G36" s="94">
        <f t="shared" si="3"/>
        <v>4.9151999999999996</v>
      </c>
      <c r="H36" s="95">
        <v>76</v>
      </c>
      <c r="I36" s="96" t="s">
        <v>49</v>
      </c>
      <c r="J36" s="70">
        <f t="shared" si="4"/>
        <v>7.6E-3</v>
      </c>
      <c r="K36" s="95">
        <v>28</v>
      </c>
      <c r="L36" s="96" t="s">
        <v>49</v>
      </c>
      <c r="M36" s="70">
        <f t="shared" si="0"/>
        <v>2.8E-3</v>
      </c>
      <c r="N36" s="95">
        <v>20</v>
      </c>
      <c r="O36" s="96" t="s">
        <v>49</v>
      </c>
      <c r="P36" s="70">
        <f t="shared" si="1"/>
        <v>2E-3</v>
      </c>
    </row>
    <row r="37" spans="2:16">
      <c r="B37" s="95">
        <v>12</v>
      </c>
      <c r="C37" s="96" t="s">
        <v>48</v>
      </c>
      <c r="D37" s="82">
        <f t="shared" si="2"/>
        <v>5.0420168067226892E-5</v>
      </c>
      <c r="E37" s="97">
        <v>0.37830000000000003</v>
      </c>
      <c r="F37" s="98">
        <v>4.726</v>
      </c>
      <c r="G37" s="94">
        <f t="shared" si="3"/>
        <v>5.1043000000000003</v>
      </c>
      <c r="H37" s="95">
        <v>80</v>
      </c>
      <c r="I37" s="96" t="s">
        <v>49</v>
      </c>
      <c r="J37" s="70">
        <f t="shared" si="4"/>
        <v>8.0000000000000002E-3</v>
      </c>
      <c r="K37" s="95">
        <v>29</v>
      </c>
      <c r="L37" s="96" t="s">
        <v>49</v>
      </c>
      <c r="M37" s="70">
        <f t="shared" si="0"/>
        <v>2.9000000000000002E-3</v>
      </c>
      <c r="N37" s="95">
        <v>21</v>
      </c>
      <c r="O37" s="96" t="s">
        <v>49</v>
      </c>
      <c r="P37" s="70">
        <f t="shared" si="1"/>
        <v>2.1000000000000003E-3</v>
      </c>
    </row>
    <row r="38" spans="2:16">
      <c r="B38" s="95">
        <v>13</v>
      </c>
      <c r="C38" s="96" t="s">
        <v>48</v>
      </c>
      <c r="D38" s="82">
        <f t="shared" si="2"/>
        <v>5.4621848739495796E-5</v>
      </c>
      <c r="E38" s="97">
        <v>0.39379999999999998</v>
      </c>
      <c r="F38" s="98">
        <v>4.8890000000000002</v>
      </c>
      <c r="G38" s="94">
        <f t="shared" si="3"/>
        <v>5.2827999999999999</v>
      </c>
      <c r="H38" s="95">
        <v>83</v>
      </c>
      <c r="I38" s="96" t="s">
        <v>49</v>
      </c>
      <c r="J38" s="70">
        <f t="shared" si="4"/>
        <v>8.3000000000000001E-3</v>
      </c>
      <c r="K38" s="95">
        <v>30</v>
      </c>
      <c r="L38" s="96" t="s">
        <v>49</v>
      </c>
      <c r="M38" s="70">
        <f t="shared" si="0"/>
        <v>3.0000000000000001E-3</v>
      </c>
      <c r="N38" s="95">
        <v>22</v>
      </c>
      <c r="O38" s="96" t="s">
        <v>49</v>
      </c>
      <c r="P38" s="70">
        <f t="shared" si="1"/>
        <v>2.1999999999999997E-3</v>
      </c>
    </row>
    <row r="39" spans="2:16">
      <c r="B39" s="95">
        <v>14</v>
      </c>
      <c r="C39" s="96" t="s">
        <v>48</v>
      </c>
      <c r="D39" s="82">
        <f t="shared" si="2"/>
        <v>5.8823529411764708E-5</v>
      </c>
      <c r="E39" s="97">
        <v>0.40860000000000002</v>
      </c>
      <c r="F39" s="98">
        <v>5.0430000000000001</v>
      </c>
      <c r="G39" s="94">
        <f t="shared" si="3"/>
        <v>5.4516</v>
      </c>
      <c r="H39" s="95">
        <v>86</v>
      </c>
      <c r="I39" s="96" t="s">
        <v>49</v>
      </c>
      <c r="J39" s="70">
        <f t="shared" si="4"/>
        <v>8.6E-3</v>
      </c>
      <c r="K39" s="95">
        <v>30</v>
      </c>
      <c r="L39" s="96" t="s">
        <v>49</v>
      </c>
      <c r="M39" s="70">
        <f t="shared" si="0"/>
        <v>3.0000000000000001E-3</v>
      </c>
      <c r="N39" s="95">
        <v>22</v>
      </c>
      <c r="O39" s="96" t="s">
        <v>49</v>
      </c>
      <c r="P39" s="70">
        <f t="shared" si="1"/>
        <v>2.1999999999999997E-3</v>
      </c>
    </row>
    <row r="40" spans="2:16">
      <c r="B40" s="95">
        <v>15</v>
      </c>
      <c r="C40" s="96" t="s">
        <v>48</v>
      </c>
      <c r="D40" s="82">
        <f t="shared" si="2"/>
        <v>6.3025210084033612E-5</v>
      </c>
      <c r="E40" s="97">
        <v>0.42299999999999999</v>
      </c>
      <c r="F40" s="98">
        <v>5.1890000000000001</v>
      </c>
      <c r="G40" s="94">
        <f t="shared" si="3"/>
        <v>5.6120000000000001</v>
      </c>
      <c r="H40" s="95">
        <v>89</v>
      </c>
      <c r="I40" s="96" t="s">
        <v>49</v>
      </c>
      <c r="J40" s="70">
        <f t="shared" si="4"/>
        <v>8.8999999999999999E-3</v>
      </c>
      <c r="K40" s="95">
        <v>31</v>
      </c>
      <c r="L40" s="96" t="s">
        <v>49</v>
      </c>
      <c r="M40" s="70">
        <f t="shared" si="0"/>
        <v>3.0999999999999999E-3</v>
      </c>
      <c r="N40" s="95">
        <v>23</v>
      </c>
      <c r="O40" s="96" t="s">
        <v>49</v>
      </c>
      <c r="P40" s="70">
        <f t="shared" si="1"/>
        <v>2.3E-3</v>
      </c>
    </row>
    <row r="41" spans="2:16">
      <c r="B41" s="95">
        <v>16</v>
      </c>
      <c r="C41" s="96" t="s">
        <v>48</v>
      </c>
      <c r="D41" s="82">
        <f t="shared" si="2"/>
        <v>6.7226890756302523E-5</v>
      </c>
      <c r="E41" s="97">
        <v>0.43690000000000001</v>
      </c>
      <c r="F41" s="98">
        <v>5.327</v>
      </c>
      <c r="G41" s="94">
        <f t="shared" si="3"/>
        <v>5.7638999999999996</v>
      </c>
      <c r="H41" s="95">
        <v>92</v>
      </c>
      <c r="I41" s="96" t="s">
        <v>49</v>
      </c>
      <c r="J41" s="70">
        <f t="shared" si="4"/>
        <v>9.1999999999999998E-3</v>
      </c>
      <c r="K41" s="95">
        <v>32</v>
      </c>
      <c r="L41" s="96" t="s">
        <v>49</v>
      </c>
      <c r="M41" s="70">
        <f t="shared" si="0"/>
        <v>3.2000000000000002E-3</v>
      </c>
      <c r="N41" s="95">
        <v>24</v>
      </c>
      <c r="O41" s="96" t="s">
        <v>49</v>
      </c>
      <c r="P41" s="70">
        <f t="shared" si="1"/>
        <v>2.4000000000000002E-3</v>
      </c>
    </row>
    <row r="42" spans="2:16">
      <c r="B42" s="95">
        <v>17</v>
      </c>
      <c r="C42" s="96" t="s">
        <v>48</v>
      </c>
      <c r="D42" s="82">
        <f t="shared" si="2"/>
        <v>7.1428571428571434E-5</v>
      </c>
      <c r="E42" s="97">
        <v>0.45029999999999998</v>
      </c>
      <c r="F42" s="98">
        <v>5.4589999999999996</v>
      </c>
      <c r="G42" s="94">
        <f t="shared" si="3"/>
        <v>5.9093</v>
      </c>
      <c r="H42" s="95">
        <v>94</v>
      </c>
      <c r="I42" s="96" t="s">
        <v>49</v>
      </c>
      <c r="J42" s="70">
        <f t="shared" si="4"/>
        <v>9.4000000000000004E-3</v>
      </c>
      <c r="K42" s="95">
        <v>33</v>
      </c>
      <c r="L42" s="96" t="s">
        <v>49</v>
      </c>
      <c r="M42" s="70">
        <f t="shared" si="0"/>
        <v>3.3E-3</v>
      </c>
      <c r="N42" s="95">
        <v>24</v>
      </c>
      <c r="O42" s="96" t="s">
        <v>49</v>
      </c>
      <c r="P42" s="70">
        <f t="shared" si="1"/>
        <v>2.4000000000000002E-3</v>
      </c>
    </row>
    <row r="43" spans="2:16">
      <c r="B43" s="95">
        <v>18</v>
      </c>
      <c r="C43" s="96" t="s">
        <v>48</v>
      </c>
      <c r="D43" s="82">
        <f t="shared" si="2"/>
        <v>7.5630252100840331E-5</v>
      </c>
      <c r="E43" s="97">
        <v>0.46339999999999998</v>
      </c>
      <c r="F43" s="98">
        <v>5.585</v>
      </c>
      <c r="G43" s="94">
        <f t="shared" si="3"/>
        <v>6.0484</v>
      </c>
      <c r="H43" s="95">
        <v>97</v>
      </c>
      <c r="I43" s="96" t="s">
        <v>49</v>
      </c>
      <c r="J43" s="70">
        <f t="shared" si="4"/>
        <v>9.7000000000000003E-3</v>
      </c>
      <c r="K43" s="95">
        <v>34</v>
      </c>
      <c r="L43" s="96" t="s">
        <v>49</v>
      </c>
      <c r="M43" s="70">
        <f t="shared" si="0"/>
        <v>3.4000000000000002E-3</v>
      </c>
      <c r="N43" s="95">
        <v>25</v>
      </c>
      <c r="O43" s="96" t="s">
        <v>49</v>
      </c>
      <c r="P43" s="70">
        <f t="shared" si="1"/>
        <v>2.5000000000000001E-3</v>
      </c>
    </row>
    <row r="44" spans="2:16">
      <c r="B44" s="95">
        <v>20</v>
      </c>
      <c r="C44" s="96" t="s">
        <v>48</v>
      </c>
      <c r="D44" s="82">
        <f t="shared" si="2"/>
        <v>8.4033613445378154E-5</v>
      </c>
      <c r="E44" s="97">
        <v>0.4884</v>
      </c>
      <c r="F44" s="98">
        <v>5.82</v>
      </c>
      <c r="G44" s="94">
        <f t="shared" si="3"/>
        <v>6.3084000000000007</v>
      </c>
      <c r="H44" s="95">
        <v>103</v>
      </c>
      <c r="I44" s="96" t="s">
        <v>49</v>
      </c>
      <c r="J44" s="70">
        <f t="shared" si="4"/>
        <v>1.03E-2</v>
      </c>
      <c r="K44" s="95">
        <v>36</v>
      </c>
      <c r="L44" s="96" t="s">
        <v>49</v>
      </c>
      <c r="M44" s="70">
        <f t="shared" si="0"/>
        <v>3.5999999999999999E-3</v>
      </c>
      <c r="N44" s="95">
        <v>26</v>
      </c>
      <c r="O44" s="96" t="s">
        <v>49</v>
      </c>
      <c r="P44" s="70">
        <f t="shared" si="1"/>
        <v>2.5999999999999999E-3</v>
      </c>
    </row>
    <row r="45" spans="2:16">
      <c r="B45" s="95">
        <v>22.5</v>
      </c>
      <c r="C45" s="96" t="s">
        <v>48</v>
      </c>
      <c r="D45" s="82">
        <f t="shared" si="2"/>
        <v>9.4537815126050418E-5</v>
      </c>
      <c r="E45" s="97">
        <v>0.5181</v>
      </c>
      <c r="F45" s="98">
        <v>6.0890000000000004</v>
      </c>
      <c r="G45" s="94">
        <f t="shared" si="3"/>
        <v>6.6071000000000009</v>
      </c>
      <c r="H45" s="95">
        <v>109</v>
      </c>
      <c r="I45" s="96" t="s">
        <v>49</v>
      </c>
      <c r="J45" s="70">
        <f t="shared" si="4"/>
        <v>1.09E-2</v>
      </c>
      <c r="K45" s="95">
        <v>37</v>
      </c>
      <c r="L45" s="96" t="s">
        <v>49</v>
      </c>
      <c r="M45" s="70">
        <f t="shared" si="0"/>
        <v>3.6999999999999997E-3</v>
      </c>
      <c r="N45" s="95">
        <v>28</v>
      </c>
      <c r="O45" s="96" t="s">
        <v>49</v>
      </c>
      <c r="P45" s="70">
        <f t="shared" si="1"/>
        <v>2.8E-3</v>
      </c>
    </row>
    <row r="46" spans="2:16">
      <c r="B46" s="95">
        <v>25</v>
      </c>
      <c r="C46" s="96" t="s">
        <v>48</v>
      </c>
      <c r="D46" s="82">
        <f t="shared" si="2"/>
        <v>1.050420168067227E-4</v>
      </c>
      <c r="E46" s="97">
        <v>0.54610000000000003</v>
      </c>
      <c r="F46" s="98">
        <v>6.3339999999999996</v>
      </c>
      <c r="G46" s="94">
        <f t="shared" si="3"/>
        <v>6.8800999999999997</v>
      </c>
      <c r="H46" s="95">
        <v>115</v>
      </c>
      <c r="I46" s="96" t="s">
        <v>49</v>
      </c>
      <c r="J46" s="70">
        <f t="shared" si="4"/>
        <v>1.15E-2</v>
      </c>
      <c r="K46" s="95">
        <v>39</v>
      </c>
      <c r="L46" s="96" t="s">
        <v>49</v>
      </c>
      <c r="M46" s="70">
        <f t="shared" si="0"/>
        <v>3.8999999999999998E-3</v>
      </c>
      <c r="N46" s="95">
        <v>29</v>
      </c>
      <c r="O46" s="96" t="s">
        <v>49</v>
      </c>
      <c r="P46" s="70">
        <f t="shared" si="1"/>
        <v>2.9000000000000002E-3</v>
      </c>
    </row>
    <row r="47" spans="2:16">
      <c r="B47" s="95">
        <v>27.5</v>
      </c>
      <c r="C47" s="96" t="s">
        <v>48</v>
      </c>
      <c r="D47" s="82">
        <f t="shared" si="2"/>
        <v>1.1554621848739496E-4</v>
      </c>
      <c r="E47" s="97">
        <v>0.57269999999999999</v>
      </c>
      <c r="F47" s="98">
        <v>6.5579999999999998</v>
      </c>
      <c r="G47" s="94">
        <f t="shared" si="3"/>
        <v>7.1307</v>
      </c>
      <c r="H47" s="95">
        <v>121</v>
      </c>
      <c r="I47" s="96" t="s">
        <v>49</v>
      </c>
      <c r="J47" s="70">
        <f t="shared" si="4"/>
        <v>1.21E-2</v>
      </c>
      <c r="K47" s="95">
        <v>41</v>
      </c>
      <c r="L47" s="96" t="s">
        <v>49</v>
      </c>
      <c r="M47" s="70">
        <f t="shared" si="0"/>
        <v>4.1000000000000003E-3</v>
      </c>
      <c r="N47" s="95">
        <v>31</v>
      </c>
      <c r="O47" s="96" t="s">
        <v>49</v>
      </c>
      <c r="P47" s="70">
        <f t="shared" si="1"/>
        <v>3.0999999999999999E-3</v>
      </c>
    </row>
    <row r="48" spans="2:16">
      <c r="B48" s="95">
        <v>30</v>
      </c>
      <c r="C48" s="96" t="s">
        <v>48</v>
      </c>
      <c r="D48" s="82">
        <f t="shared" si="2"/>
        <v>1.2605042016806722E-4</v>
      </c>
      <c r="E48" s="97">
        <v>0.59819999999999995</v>
      </c>
      <c r="F48" s="98">
        <v>6.766</v>
      </c>
      <c r="G48" s="94">
        <f t="shared" si="3"/>
        <v>7.3642000000000003</v>
      </c>
      <c r="H48" s="95">
        <v>127</v>
      </c>
      <c r="I48" s="96" t="s">
        <v>49</v>
      </c>
      <c r="J48" s="70">
        <f t="shared" si="4"/>
        <v>1.2699999999999999E-2</v>
      </c>
      <c r="K48" s="95">
        <v>43</v>
      </c>
      <c r="L48" s="96" t="s">
        <v>49</v>
      </c>
      <c r="M48" s="70">
        <f t="shared" si="0"/>
        <v>4.3E-3</v>
      </c>
      <c r="N48" s="95">
        <v>32</v>
      </c>
      <c r="O48" s="96" t="s">
        <v>49</v>
      </c>
      <c r="P48" s="70">
        <f t="shared" si="1"/>
        <v>3.2000000000000002E-3</v>
      </c>
    </row>
    <row r="49" spans="2:16">
      <c r="B49" s="95">
        <v>32.5</v>
      </c>
      <c r="C49" s="96" t="s">
        <v>48</v>
      </c>
      <c r="D49" s="82">
        <f t="shared" si="2"/>
        <v>1.3655462184873949E-4</v>
      </c>
      <c r="E49" s="97">
        <v>0.62260000000000004</v>
      </c>
      <c r="F49" s="98">
        <v>6.9589999999999996</v>
      </c>
      <c r="G49" s="94">
        <f t="shared" si="3"/>
        <v>7.5815999999999999</v>
      </c>
      <c r="H49" s="95">
        <v>133</v>
      </c>
      <c r="I49" s="96" t="s">
        <v>49</v>
      </c>
      <c r="J49" s="70">
        <f t="shared" si="4"/>
        <v>1.3300000000000001E-2</v>
      </c>
      <c r="K49" s="95">
        <v>44</v>
      </c>
      <c r="L49" s="96" t="s">
        <v>49</v>
      </c>
      <c r="M49" s="70">
        <f t="shared" si="0"/>
        <v>4.3999999999999994E-3</v>
      </c>
      <c r="N49" s="95">
        <v>33</v>
      </c>
      <c r="O49" s="96" t="s">
        <v>49</v>
      </c>
      <c r="P49" s="70">
        <f t="shared" si="1"/>
        <v>3.3E-3</v>
      </c>
    </row>
    <row r="50" spans="2:16">
      <c r="B50" s="95">
        <v>35</v>
      </c>
      <c r="C50" s="96" t="s">
        <v>48</v>
      </c>
      <c r="D50" s="82">
        <f t="shared" si="2"/>
        <v>1.4705882352941178E-4</v>
      </c>
      <c r="E50" s="97">
        <v>0.64610000000000001</v>
      </c>
      <c r="F50" s="98">
        <v>7.1379999999999999</v>
      </c>
      <c r="G50" s="94">
        <f t="shared" si="3"/>
        <v>7.7840999999999996</v>
      </c>
      <c r="H50" s="95">
        <v>138</v>
      </c>
      <c r="I50" s="96" t="s">
        <v>49</v>
      </c>
      <c r="J50" s="70">
        <f t="shared" si="4"/>
        <v>1.3800000000000002E-2</v>
      </c>
      <c r="K50" s="95">
        <v>46</v>
      </c>
      <c r="L50" s="96" t="s">
        <v>49</v>
      </c>
      <c r="M50" s="70">
        <f t="shared" si="0"/>
        <v>4.5999999999999999E-3</v>
      </c>
      <c r="N50" s="95">
        <v>34</v>
      </c>
      <c r="O50" s="96" t="s">
        <v>49</v>
      </c>
      <c r="P50" s="70">
        <f t="shared" si="1"/>
        <v>3.4000000000000002E-3</v>
      </c>
    </row>
    <row r="51" spans="2:16">
      <c r="B51" s="95">
        <v>37.5</v>
      </c>
      <c r="C51" s="96" t="s">
        <v>48</v>
      </c>
      <c r="D51" s="82">
        <f t="shared" si="2"/>
        <v>1.5756302521008402E-4</v>
      </c>
      <c r="E51" s="97">
        <v>0.66879999999999995</v>
      </c>
      <c r="F51" s="98">
        <v>7.3070000000000004</v>
      </c>
      <c r="G51" s="94">
        <f t="shared" si="3"/>
        <v>7.9758000000000004</v>
      </c>
      <c r="H51" s="95">
        <v>143</v>
      </c>
      <c r="I51" s="96" t="s">
        <v>49</v>
      </c>
      <c r="J51" s="70">
        <f t="shared" si="4"/>
        <v>1.4299999999999998E-2</v>
      </c>
      <c r="K51" s="95">
        <v>47</v>
      </c>
      <c r="L51" s="96" t="s">
        <v>49</v>
      </c>
      <c r="M51" s="70">
        <f t="shared" si="0"/>
        <v>4.7000000000000002E-3</v>
      </c>
      <c r="N51" s="95">
        <v>36</v>
      </c>
      <c r="O51" s="96" t="s">
        <v>49</v>
      </c>
      <c r="P51" s="70">
        <f t="shared" si="1"/>
        <v>3.5999999999999999E-3</v>
      </c>
    </row>
    <row r="52" spans="2:16">
      <c r="B52" s="95">
        <v>40</v>
      </c>
      <c r="C52" s="96" t="s">
        <v>48</v>
      </c>
      <c r="D52" s="82">
        <f t="shared" si="2"/>
        <v>1.6806722689075631E-4</v>
      </c>
      <c r="E52" s="97">
        <v>0.69069999999999998</v>
      </c>
      <c r="F52" s="98">
        <v>7.4649999999999999</v>
      </c>
      <c r="G52" s="94">
        <f t="shared" si="3"/>
        <v>8.1556999999999995</v>
      </c>
      <c r="H52" s="95">
        <v>149</v>
      </c>
      <c r="I52" s="96" t="s">
        <v>49</v>
      </c>
      <c r="J52" s="70">
        <f t="shared" si="4"/>
        <v>1.49E-2</v>
      </c>
      <c r="K52" s="95">
        <v>49</v>
      </c>
      <c r="L52" s="96" t="s">
        <v>49</v>
      </c>
      <c r="M52" s="70">
        <f t="shared" si="0"/>
        <v>4.8999999999999998E-3</v>
      </c>
      <c r="N52" s="95">
        <v>37</v>
      </c>
      <c r="O52" s="96" t="s">
        <v>49</v>
      </c>
      <c r="P52" s="70">
        <f t="shared" si="1"/>
        <v>3.6999999999999997E-3</v>
      </c>
    </row>
    <row r="53" spans="2:16">
      <c r="B53" s="95">
        <v>45</v>
      </c>
      <c r="C53" s="96" t="s">
        <v>48</v>
      </c>
      <c r="D53" s="82">
        <f t="shared" si="2"/>
        <v>1.8907563025210084E-4</v>
      </c>
      <c r="E53" s="97">
        <v>0.73260000000000003</v>
      </c>
      <c r="F53" s="98">
        <v>7.7549999999999999</v>
      </c>
      <c r="G53" s="94">
        <f t="shared" si="3"/>
        <v>8.4876000000000005</v>
      </c>
      <c r="H53" s="95">
        <v>159</v>
      </c>
      <c r="I53" s="96" t="s">
        <v>49</v>
      </c>
      <c r="J53" s="70">
        <f t="shared" si="4"/>
        <v>1.5900000000000001E-2</v>
      </c>
      <c r="K53" s="95">
        <v>51</v>
      </c>
      <c r="L53" s="96" t="s">
        <v>49</v>
      </c>
      <c r="M53" s="70">
        <f t="shared" si="0"/>
        <v>5.0999999999999995E-3</v>
      </c>
      <c r="N53" s="95">
        <v>39</v>
      </c>
      <c r="O53" s="96" t="s">
        <v>49</v>
      </c>
      <c r="P53" s="70">
        <f t="shared" si="1"/>
        <v>3.8999999999999998E-3</v>
      </c>
    </row>
    <row r="54" spans="2:16">
      <c r="B54" s="95">
        <v>50</v>
      </c>
      <c r="C54" s="96" t="s">
        <v>48</v>
      </c>
      <c r="D54" s="82">
        <f t="shared" si="2"/>
        <v>2.1008403361344539E-4</v>
      </c>
      <c r="E54" s="97">
        <v>0.77229999999999999</v>
      </c>
      <c r="F54" s="98">
        <v>8.016</v>
      </c>
      <c r="G54" s="94">
        <f t="shared" si="3"/>
        <v>8.7882999999999996</v>
      </c>
      <c r="H54" s="95">
        <v>169</v>
      </c>
      <c r="I54" s="96" t="s">
        <v>49</v>
      </c>
      <c r="J54" s="70">
        <f t="shared" si="4"/>
        <v>1.6900000000000002E-2</v>
      </c>
      <c r="K54" s="95">
        <v>54</v>
      </c>
      <c r="L54" s="96" t="s">
        <v>49</v>
      </c>
      <c r="M54" s="70">
        <f t="shared" si="0"/>
        <v>5.4000000000000003E-3</v>
      </c>
      <c r="N54" s="95">
        <v>41</v>
      </c>
      <c r="O54" s="96" t="s">
        <v>49</v>
      </c>
      <c r="P54" s="70">
        <f t="shared" si="1"/>
        <v>4.1000000000000003E-3</v>
      </c>
    </row>
    <row r="55" spans="2:16">
      <c r="B55" s="95">
        <v>55</v>
      </c>
      <c r="C55" s="96" t="s">
        <v>48</v>
      </c>
      <c r="D55" s="82">
        <f t="shared" si="2"/>
        <v>2.3109243697478992E-4</v>
      </c>
      <c r="E55" s="97">
        <v>0.81</v>
      </c>
      <c r="F55" s="98">
        <v>8.2520000000000007</v>
      </c>
      <c r="G55" s="94">
        <f t="shared" si="3"/>
        <v>9.0620000000000012</v>
      </c>
      <c r="H55" s="95">
        <v>178</v>
      </c>
      <c r="I55" s="96" t="s">
        <v>49</v>
      </c>
      <c r="J55" s="70">
        <f t="shared" si="4"/>
        <v>1.78E-2</v>
      </c>
      <c r="K55" s="95">
        <v>57</v>
      </c>
      <c r="L55" s="96" t="s">
        <v>49</v>
      </c>
      <c r="M55" s="70">
        <f t="shared" si="0"/>
        <v>5.7000000000000002E-3</v>
      </c>
      <c r="N55" s="95">
        <v>43</v>
      </c>
      <c r="O55" s="96" t="s">
        <v>49</v>
      </c>
      <c r="P55" s="70">
        <f t="shared" si="1"/>
        <v>4.3E-3</v>
      </c>
    </row>
    <row r="56" spans="2:16">
      <c r="B56" s="95">
        <v>60</v>
      </c>
      <c r="C56" s="96" t="s">
        <v>48</v>
      </c>
      <c r="D56" s="82">
        <f t="shared" si="2"/>
        <v>2.5210084033613445E-4</v>
      </c>
      <c r="E56" s="97">
        <v>0.84599999999999997</v>
      </c>
      <c r="F56" s="98">
        <v>8.4670000000000005</v>
      </c>
      <c r="G56" s="94">
        <f t="shared" si="3"/>
        <v>9.3130000000000006</v>
      </c>
      <c r="H56" s="95">
        <v>187</v>
      </c>
      <c r="I56" s="96" t="s">
        <v>49</v>
      </c>
      <c r="J56" s="70">
        <f t="shared" si="4"/>
        <v>1.8700000000000001E-2</v>
      </c>
      <c r="K56" s="95">
        <v>59</v>
      </c>
      <c r="L56" s="96" t="s">
        <v>49</v>
      </c>
      <c r="M56" s="70">
        <f t="shared" si="0"/>
        <v>5.8999999999999999E-3</v>
      </c>
      <c r="N56" s="95">
        <v>45</v>
      </c>
      <c r="O56" s="96" t="s">
        <v>49</v>
      </c>
      <c r="P56" s="70">
        <f t="shared" si="1"/>
        <v>4.4999999999999997E-3</v>
      </c>
    </row>
    <row r="57" spans="2:16">
      <c r="B57" s="95">
        <v>65</v>
      </c>
      <c r="C57" s="96" t="s">
        <v>48</v>
      </c>
      <c r="D57" s="82">
        <f t="shared" si="2"/>
        <v>2.7310924369747898E-4</v>
      </c>
      <c r="E57" s="97">
        <v>0.88049999999999995</v>
      </c>
      <c r="F57" s="98">
        <v>8.6639999999999997</v>
      </c>
      <c r="G57" s="94">
        <f t="shared" si="3"/>
        <v>9.5444999999999993</v>
      </c>
      <c r="H57" s="95">
        <v>197</v>
      </c>
      <c r="I57" s="96" t="s">
        <v>49</v>
      </c>
      <c r="J57" s="70">
        <f t="shared" si="4"/>
        <v>1.9700000000000002E-2</v>
      </c>
      <c r="K57" s="95">
        <v>61</v>
      </c>
      <c r="L57" s="96" t="s">
        <v>49</v>
      </c>
      <c r="M57" s="70">
        <f t="shared" si="0"/>
        <v>6.0999999999999995E-3</v>
      </c>
      <c r="N57" s="95">
        <v>47</v>
      </c>
      <c r="O57" s="96" t="s">
        <v>49</v>
      </c>
      <c r="P57" s="70">
        <f t="shared" si="1"/>
        <v>4.7000000000000002E-3</v>
      </c>
    </row>
    <row r="58" spans="2:16">
      <c r="B58" s="95">
        <v>70</v>
      </c>
      <c r="C58" s="96" t="s">
        <v>48</v>
      </c>
      <c r="D58" s="82">
        <f t="shared" si="2"/>
        <v>2.9411764705882356E-4</v>
      </c>
      <c r="E58" s="97">
        <v>0.91379999999999995</v>
      </c>
      <c r="F58" s="98">
        <v>8.8460000000000001</v>
      </c>
      <c r="G58" s="94">
        <f t="shared" si="3"/>
        <v>9.7598000000000003</v>
      </c>
      <c r="H58" s="95">
        <v>205</v>
      </c>
      <c r="I58" s="96" t="s">
        <v>49</v>
      </c>
      <c r="J58" s="70">
        <f t="shared" si="4"/>
        <v>2.0499999999999997E-2</v>
      </c>
      <c r="K58" s="95">
        <v>64</v>
      </c>
      <c r="L58" s="96" t="s">
        <v>49</v>
      </c>
      <c r="M58" s="70">
        <f t="shared" si="0"/>
        <v>6.4000000000000003E-3</v>
      </c>
      <c r="N58" s="95">
        <v>49</v>
      </c>
      <c r="O58" s="96" t="s">
        <v>49</v>
      </c>
      <c r="P58" s="70">
        <f t="shared" si="1"/>
        <v>4.8999999999999998E-3</v>
      </c>
    </row>
    <row r="59" spans="2:16">
      <c r="B59" s="95">
        <v>80</v>
      </c>
      <c r="C59" s="96" t="s">
        <v>48</v>
      </c>
      <c r="D59" s="82">
        <f t="shared" si="2"/>
        <v>3.3613445378151261E-4</v>
      </c>
      <c r="E59" s="97">
        <v>0.9768</v>
      </c>
      <c r="F59" s="98">
        <v>9.1709999999999994</v>
      </c>
      <c r="G59" s="94">
        <f t="shared" si="3"/>
        <v>10.1478</v>
      </c>
      <c r="H59" s="95">
        <v>223</v>
      </c>
      <c r="I59" s="96" t="s">
        <v>49</v>
      </c>
      <c r="J59" s="70">
        <f t="shared" si="4"/>
        <v>2.23E-2</v>
      </c>
      <c r="K59" s="95">
        <v>68</v>
      </c>
      <c r="L59" s="96" t="s">
        <v>49</v>
      </c>
      <c r="M59" s="70">
        <f t="shared" si="0"/>
        <v>6.8000000000000005E-3</v>
      </c>
      <c r="N59" s="95">
        <v>53</v>
      </c>
      <c r="O59" s="96" t="s">
        <v>49</v>
      </c>
      <c r="P59" s="70">
        <f t="shared" si="1"/>
        <v>5.3E-3</v>
      </c>
    </row>
    <row r="60" spans="2:16">
      <c r="B60" s="95">
        <v>90</v>
      </c>
      <c r="C60" s="96" t="s">
        <v>48</v>
      </c>
      <c r="D60" s="82">
        <f t="shared" si="2"/>
        <v>3.7815126050420167E-4</v>
      </c>
      <c r="E60" s="97">
        <v>1.036</v>
      </c>
      <c r="F60" s="98">
        <v>9.4529999999999994</v>
      </c>
      <c r="G60" s="94">
        <f t="shared" si="3"/>
        <v>10.488999999999999</v>
      </c>
      <c r="H60" s="95">
        <v>239</v>
      </c>
      <c r="I60" s="96" t="s">
        <v>49</v>
      </c>
      <c r="J60" s="70">
        <f t="shared" si="4"/>
        <v>2.3899999999999998E-2</v>
      </c>
      <c r="K60" s="95">
        <v>72</v>
      </c>
      <c r="L60" s="96" t="s">
        <v>49</v>
      </c>
      <c r="M60" s="70">
        <f t="shared" si="0"/>
        <v>7.1999999999999998E-3</v>
      </c>
      <c r="N60" s="95">
        <v>56</v>
      </c>
      <c r="O60" s="96" t="s">
        <v>49</v>
      </c>
      <c r="P60" s="70">
        <f t="shared" si="1"/>
        <v>5.5999999999999999E-3</v>
      </c>
    </row>
    <row r="61" spans="2:16">
      <c r="B61" s="95">
        <v>100</v>
      </c>
      <c r="C61" s="96" t="s">
        <v>48</v>
      </c>
      <c r="D61" s="82">
        <f t="shared" si="2"/>
        <v>4.2016806722689078E-4</v>
      </c>
      <c r="E61" s="97">
        <v>1.0920000000000001</v>
      </c>
      <c r="F61" s="98">
        <v>9.702</v>
      </c>
      <c r="G61" s="94">
        <f t="shared" si="3"/>
        <v>10.794</v>
      </c>
      <c r="H61" s="95">
        <v>256</v>
      </c>
      <c r="I61" s="96" t="s">
        <v>49</v>
      </c>
      <c r="J61" s="70">
        <f t="shared" si="4"/>
        <v>2.5600000000000001E-2</v>
      </c>
      <c r="K61" s="95">
        <v>77</v>
      </c>
      <c r="L61" s="96" t="s">
        <v>49</v>
      </c>
      <c r="M61" s="70">
        <f t="shared" si="0"/>
        <v>7.7000000000000002E-3</v>
      </c>
      <c r="N61" s="95">
        <v>60</v>
      </c>
      <c r="O61" s="96" t="s">
        <v>49</v>
      </c>
      <c r="P61" s="70">
        <f t="shared" si="1"/>
        <v>6.0000000000000001E-3</v>
      </c>
    </row>
    <row r="62" spans="2:16">
      <c r="B62" s="95">
        <v>110</v>
      </c>
      <c r="C62" s="96" t="s">
        <v>48</v>
      </c>
      <c r="D62" s="82">
        <f t="shared" si="2"/>
        <v>4.6218487394957984E-4</v>
      </c>
      <c r="E62" s="97">
        <v>1.145</v>
      </c>
      <c r="F62" s="98">
        <v>9.9220000000000006</v>
      </c>
      <c r="G62" s="94">
        <f t="shared" si="3"/>
        <v>11.067</v>
      </c>
      <c r="H62" s="95">
        <v>272</v>
      </c>
      <c r="I62" s="96" t="s">
        <v>49</v>
      </c>
      <c r="J62" s="70">
        <f t="shared" si="4"/>
        <v>2.7200000000000002E-2</v>
      </c>
      <c r="K62" s="95">
        <v>80</v>
      </c>
      <c r="L62" s="96" t="s">
        <v>49</v>
      </c>
      <c r="M62" s="70">
        <f t="shared" si="0"/>
        <v>8.0000000000000002E-3</v>
      </c>
      <c r="N62" s="95">
        <v>63</v>
      </c>
      <c r="O62" s="96" t="s">
        <v>49</v>
      </c>
      <c r="P62" s="70">
        <f t="shared" si="1"/>
        <v>6.3E-3</v>
      </c>
    </row>
    <row r="63" spans="2:16">
      <c r="B63" s="95">
        <v>120</v>
      </c>
      <c r="C63" s="96" t="s">
        <v>48</v>
      </c>
      <c r="D63" s="82">
        <f t="shared" si="2"/>
        <v>5.0420168067226889E-4</v>
      </c>
      <c r="E63" s="97">
        <v>1.196</v>
      </c>
      <c r="F63" s="98">
        <v>10.119999999999999</v>
      </c>
      <c r="G63" s="94">
        <f t="shared" si="3"/>
        <v>11.315999999999999</v>
      </c>
      <c r="H63" s="95">
        <v>287</v>
      </c>
      <c r="I63" s="96" t="s">
        <v>49</v>
      </c>
      <c r="J63" s="70">
        <f t="shared" si="4"/>
        <v>2.8699999999999996E-2</v>
      </c>
      <c r="K63" s="95">
        <v>84</v>
      </c>
      <c r="L63" s="96" t="s">
        <v>49</v>
      </c>
      <c r="M63" s="70">
        <f t="shared" si="0"/>
        <v>8.4000000000000012E-3</v>
      </c>
      <c r="N63" s="95">
        <v>66</v>
      </c>
      <c r="O63" s="96" t="s">
        <v>49</v>
      </c>
      <c r="P63" s="70">
        <f t="shared" si="1"/>
        <v>6.6E-3</v>
      </c>
    </row>
    <row r="64" spans="2:16">
      <c r="B64" s="95">
        <v>130</v>
      </c>
      <c r="C64" s="96" t="s">
        <v>48</v>
      </c>
      <c r="D64" s="82">
        <f t="shared" si="2"/>
        <v>5.4621848739495795E-4</v>
      </c>
      <c r="E64" s="97">
        <v>1.2450000000000001</v>
      </c>
      <c r="F64" s="98">
        <v>10.3</v>
      </c>
      <c r="G64" s="94">
        <f t="shared" si="3"/>
        <v>11.545000000000002</v>
      </c>
      <c r="H64" s="95">
        <v>302</v>
      </c>
      <c r="I64" s="96" t="s">
        <v>49</v>
      </c>
      <c r="J64" s="70">
        <f t="shared" si="4"/>
        <v>3.0199999999999998E-2</v>
      </c>
      <c r="K64" s="95">
        <v>88</v>
      </c>
      <c r="L64" s="96" t="s">
        <v>49</v>
      </c>
      <c r="M64" s="70">
        <f t="shared" si="0"/>
        <v>8.7999999999999988E-3</v>
      </c>
      <c r="N64" s="95">
        <v>69</v>
      </c>
      <c r="O64" s="96" t="s">
        <v>49</v>
      </c>
      <c r="P64" s="70">
        <f t="shared" si="1"/>
        <v>6.9000000000000008E-3</v>
      </c>
    </row>
    <row r="65" spans="2:16">
      <c r="B65" s="95">
        <v>140</v>
      </c>
      <c r="C65" s="96" t="s">
        <v>48</v>
      </c>
      <c r="D65" s="82">
        <f t="shared" si="2"/>
        <v>5.8823529411764712E-4</v>
      </c>
      <c r="E65" s="97">
        <v>1.292</v>
      </c>
      <c r="F65" s="98">
        <v>10.46</v>
      </c>
      <c r="G65" s="94">
        <f t="shared" si="3"/>
        <v>11.752000000000001</v>
      </c>
      <c r="H65" s="95">
        <v>317</v>
      </c>
      <c r="I65" s="96" t="s">
        <v>49</v>
      </c>
      <c r="J65" s="70">
        <f t="shared" si="4"/>
        <v>3.1699999999999999E-2</v>
      </c>
      <c r="K65" s="95">
        <v>92</v>
      </c>
      <c r="L65" s="96" t="s">
        <v>49</v>
      </c>
      <c r="M65" s="70">
        <f t="shared" si="0"/>
        <v>9.1999999999999998E-3</v>
      </c>
      <c r="N65" s="95">
        <v>72</v>
      </c>
      <c r="O65" s="96" t="s">
        <v>49</v>
      </c>
      <c r="P65" s="70">
        <f t="shared" si="1"/>
        <v>7.1999999999999998E-3</v>
      </c>
    </row>
    <row r="66" spans="2:16">
      <c r="B66" s="95">
        <v>150</v>
      </c>
      <c r="C66" s="96" t="s">
        <v>48</v>
      </c>
      <c r="D66" s="82">
        <f t="shared" si="2"/>
        <v>6.3025210084033606E-4</v>
      </c>
      <c r="E66" s="97">
        <v>1.3380000000000001</v>
      </c>
      <c r="F66" s="98">
        <v>10.6</v>
      </c>
      <c r="G66" s="94">
        <f t="shared" si="3"/>
        <v>11.937999999999999</v>
      </c>
      <c r="H66" s="95">
        <v>332</v>
      </c>
      <c r="I66" s="96" t="s">
        <v>49</v>
      </c>
      <c r="J66" s="70">
        <f t="shared" si="4"/>
        <v>3.32E-2</v>
      </c>
      <c r="K66" s="95">
        <v>95</v>
      </c>
      <c r="L66" s="96" t="s">
        <v>49</v>
      </c>
      <c r="M66" s="70">
        <f t="shared" si="0"/>
        <v>9.4999999999999998E-3</v>
      </c>
      <c r="N66" s="95">
        <v>75</v>
      </c>
      <c r="O66" s="96" t="s">
        <v>49</v>
      </c>
      <c r="P66" s="70">
        <f t="shared" si="1"/>
        <v>7.4999999999999997E-3</v>
      </c>
    </row>
    <row r="67" spans="2:16">
      <c r="B67" s="95">
        <v>160</v>
      </c>
      <c r="C67" s="96" t="s">
        <v>48</v>
      </c>
      <c r="D67" s="82">
        <f t="shared" si="2"/>
        <v>6.7226890756302523E-4</v>
      </c>
      <c r="E67" s="97">
        <v>1.381</v>
      </c>
      <c r="F67" s="98">
        <v>10.73</v>
      </c>
      <c r="G67" s="94">
        <f t="shared" si="3"/>
        <v>12.111000000000001</v>
      </c>
      <c r="H67" s="95">
        <v>347</v>
      </c>
      <c r="I67" s="96" t="s">
        <v>49</v>
      </c>
      <c r="J67" s="70">
        <f t="shared" si="4"/>
        <v>3.4699999999999995E-2</v>
      </c>
      <c r="K67" s="95">
        <v>99</v>
      </c>
      <c r="L67" s="96" t="s">
        <v>49</v>
      </c>
      <c r="M67" s="70">
        <f t="shared" si="0"/>
        <v>9.9000000000000008E-3</v>
      </c>
      <c r="N67" s="95">
        <v>78</v>
      </c>
      <c r="O67" s="96" t="s">
        <v>49</v>
      </c>
      <c r="P67" s="70">
        <f t="shared" si="1"/>
        <v>7.7999999999999996E-3</v>
      </c>
    </row>
    <row r="68" spans="2:16">
      <c r="B68" s="95">
        <v>170</v>
      </c>
      <c r="C68" s="96" t="s">
        <v>48</v>
      </c>
      <c r="D68" s="82">
        <f t="shared" si="2"/>
        <v>7.1428571428571429E-4</v>
      </c>
      <c r="E68" s="97">
        <v>1.4239999999999999</v>
      </c>
      <c r="F68" s="98">
        <v>10.86</v>
      </c>
      <c r="G68" s="94">
        <f t="shared" si="3"/>
        <v>12.283999999999999</v>
      </c>
      <c r="H68" s="95">
        <v>361</v>
      </c>
      <c r="I68" s="96" t="s">
        <v>49</v>
      </c>
      <c r="J68" s="70">
        <f t="shared" si="4"/>
        <v>3.61E-2</v>
      </c>
      <c r="K68" s="95">
        <v>102</v>
      </c>
      <c r="L68" s="96" t="s">
        <v>49</v>
      </c>
      <c r="M68" s="70">
        <f t="shared" si="0"/>
        <v>1.0199999999999999E-2</v>
      </c>
      <c r="N68" s="95">
        <v>81</v>
      </c>
      <c r="O68" s="96" t="s">
        <v>49</v>
      </c>
      <c r="P68" s="70">
        <f t="shared" si="1"/>
        <v>8.0999999999999996E-3</v>
      </c>
    </row>
    <row r="69" spans="2:16">
      <c r="B69" s="95">
        <v>180</v>
      </c>
      <c r="C69" s="96" t="s">
        <v>48</v>
      </c>
      <c r="D69" s="82">
        <f t="shared" si="2"/>
        <v>7.5630252100840334E-4</v>
      </c>
      <c r="E69" s="97">
        <v>1.4650000000000001</v>
      </c>
      <c r="F69" s="98">
        <v>10.97</v>
      </c>
      <c r="G69" s="94">
        <f t="shared" si="3"/>
        <v>12.435</v>
      </c>
      <c r="H69" s="95">
        <v>375</v>
      </c>
      <c r="I69" s="96" t="s">
        <v>49</v>
      </c>
      <c r="J69" s="70">
        <f t="shared" si="4"/>
        <v>3.7499999999999999E-2</v>
      </c>
      <c r="K69" s="95">
        <v>105</v>
      </c>
      <c r="L69" s="96" t="s">
        <v>49</v>
      </c>
      <c r="M69" s="70">
        <f t="shared" si="0"/>
        <v>1.0499999999999999E-2</v>
      </c>
      <c r="N69" s="95">
        <v>84</v>
      </c>
      <c r="O69" s="96" t="s">
        <v>49</v>
      </c>
      <c r="P69" s="70">
        <f t="shared" si="1"/>
        <v>8.4000000000000012E-3</v>
      </c>
    </row>
    <row r="70" spans="2:16">
      <c r="B70" s="95">
        <v>200</v>
      </c>
      <c r="C70" s="96" t="s">
        <v>48</v>
      </c>
      <c r="D70" s="82">
        <f t="shared" si="2"/>
        <v>8.4033613445378156E-4</v>
      </c>
      <c r="E70" s="97">
        <v>1.5449999999999999</v>
      </c>
      <c r="F70" s="98">
        <v>11.17</v>
      </c>
      <c r="G70" s="94">
        <f t="shared" si="3"/>
        <v>12.715</v>
      </c>
      <c r="H70" s="95">
        <v>403</v>
      </c>
      <c r="I70" s="96" t="s">
        <v>49</v>
      </c>
      <c r="J70" s="70">
        <f t="shared" si="4"/>
        <v>4.0300000000000002E-2</v>
      </c>
      <c r="K70" s="95">
        <v>112</v>
      </c>
      <c r="L70" s="96" t="s">
        <v>49</v>
      </c>
      <c r="M70" s="70">
        <f t="shared" si="0"/>
        <v>1.12E-2</v>
      </c>
      <c r="N70" s="95">
        <v>89</v>
      </c>
      <c r="O70" s="96" t="s">
        <v>49</v>
      </c>
      <c r="P70" s="70">
        <f t="shared" si="1"/>
        <v>8.8999999999999999E-3</v>
      </c>
    </row>
    <row r="71" spans="2:16">
      <c r="B71" s="95">
        <v>225</v>
      </c>
      <c r="C71" s="96" t="s">
        <v>48</v>
      </c>
      <c r="D71" s="82">
        <f t="shared" si="2"/>
        <v>9.453781512605042E-4</v>
      </c>
      <c r="E71" s="97">
        <v>1.6379999999999999</v>
      </c>
      <c r="F71" s="98">
        <v>11.37</v>
      </c>
      <c r="G71" s="94">
        <f t="shared" si="3"/>
        <v>13.007999999999999</v>
      </c>
      <c r="H71" s="95">
        <v>437</v>
      </c>
      <c r="I71" s="96" t="s">
        <v>49</v>
      </c>
      <c r="J71" s="70">
        <f t="shared" si="4"/>
        <v>4.3700000000000003E-2</v>
      </c>
      <c r="K71" s="95">
        <v>120</v>
      </c>
      <c r="L71" s="96" t="s">
        <v>49</v>
      </c>
      <c r="M71" s="70">
        <f t="shared" si="0"/>
        <v>1.2E-2</v>
      </c>
      <c r="N71" s="95">
        <v>96</v>
      </c>
      <c r="O71" s="96" t="s">
        <v>49</v>
      </c>
      <c r="P71" s="70">
        <f t="shared" si="1"/>
        <v>9.6000000000000009E-3</v>
      </c>
    </row>
    <row r="72" spans="2:16">
      <c r="B72" s="95">
        <v>250</v>
      </c>
      <c r="C72" s="96" t="s">
        <v>48</v>
      </c>
      <c r="D72" s="82">
        <f t="shared" si="2"/>
        <v>1.0504201680672268E-3</v>
      </c>
      <c r="E72" s="97">
        <v>1.7270000000000001</v>
      </c>
      <c r="F72" s="98">
        <v>11.54</v>
      </c>
      <c r="G72" s="94">
        <f t="shared" si="3"/>
        <v>13.266999999999999</v>
      </c>
      <c r="H72" s="95">
        <v>471</v>
      </c>
      <c r="I72" s="96" t="s">
        <v>49</v>
      </c>
      <c r="J72" s="70">
        <f t="shared" si="4"/>
        <v>4.7099999999999996E-2</v>
      </c>
      <c r="K72" s="95">
        <v>128</v>
      </c>
      <c r="L72" s="96" t="s">
        <v>49</v>
      </c>
      <c r="M72" s="70">
        <f t="shared" si="0"/>
        <v>1.2800000000000001E-2</v>
      </c>
      <c r="N72" s="95">
        <v>102</v>
      </c>
      <c r="O72" s="96" t="s">
        <v>49</v>
      </c>
      <c r="P72" s="70">
        <f t="shared" si="1"/>
        <v>1.0199999999999999E-2</v>
      </c>
    </row>
    <row r="73" spans="2:16">
      <c r="B73" s="95">
        <v>275</v>
      </c>
      <c r="C73" s="96" t="s">
        <v>48</v>
      </c>
      <c r="D73" s="82">
        <f t="shared" si="2"/>
        <v>1.1554621848739496E-3</v>
      </c>
      <c r="E73" s="97">
        <v>1.8109999999999999</v>
      </c>
      <c r="F73" s="98">
        <v>11.69</v>
      </c>
      <c r="G73" s="94">
        <f t="shared" si="3"/>
        <v>13.500999999999999</v>
      </c>
      <c r="H73" s="95">
        <v>504</v>
      </c>
      <c r="I73" s="96" t="s">
        <v>49</v>
      </c>
      <c r="J73" s="70">
        <f t="shared" si="4"/>
        <v>5.04E-2</v>
      </c>
      <c r="K73" s="95">
        <v>135</v>
      </c>
      <c r="L73" s="96" t="s">
        <v>49</v>
      </c>
      <c r="M73" s="70">
        <f t="shared" si="0"/>
        <v>1.3500000000000002E-2</v>
      </c>
      <c r="N73" s="95">
        <v>109</v>
      </c>
      <c r="O73" s="96" t="s">
        <v>49</v>
      </c>
      <c r="P73" s="70">
        <f t="shared" si="1"/>
        <v>1.09E-2</v>
      </c>
    </row>
    <row r="74" spans="2:16">
      <c r="B74" s="95">
        <v>300</v>
      </c>
      <c r="C74" s="96" t="s">
        <v>48</v>
      </c>
      <c r="D74" s="82">
        <f t="shared" si="2"/>
        <v>1.2605042016806721E-3</v>
      </c>
      <c r="E74" s="97">
        <v>1.8919999999999999</v>
      </c>
      <c r="F74" s="98">
        <v>11.8</v>
      </c>
      <c r="G74" s="94">
        <f t="shared" si="3"/>
        <v>13.692</v>
      </c>
      <c r="H74" s="95">
        <v>537</v>
      </c>
      <c r="I74" s="96" t="s">
        <v>49</v>
      </c>
      <c r="J74" s="70">
        <f t="shared" si="4"/>
        <v>5.3700000000000005E-2</v>
      </c>
      <c r="K74" s="95">
        <v>143</v>
      </c>
      <c r="L74" s="96" t="s">
        <v>49</v>
      </c>
      <c r="M74" s="70">
        <f t="shared" si="0"/>
        <v>1.4299999999999998E-2</v>
      </c>
      <c r="N74" s="95">
        <v>115</v>
      </c>
      <c r="O74" s="96" t="s">
        <v>49</v>
      </c>
      <c r="P74" s="70">
        <f t="shared" si="1"/>
        <v>1.15E-2</v>
      </c>
    </row>
    <row r="75" spans="2:16">
      <c r="B75" s="95">
        <v>325</v>
      </c>
      <c r="C75" s="96" t="s">
        <v>48</v>
      </c>
      <c r="D75" s="82">
        <f t="shared" si="2"/>
        <v>1.3655462184873951E-3</v>
      </c>
      <c r="E75" s="97">
        <v>1.9690000000000001</v>
      </c>
      <c r="F75" s="98">
        <v>11.91</v>
      </c>
      <c r="G75" s="94">
        <f t="shared" si="3"/>
        <v>13.879</v>
      </c>
      <c r="H75" s="95">
        <v>569</v>
      </c>
      <c r="I75" s="96" t="s">
        <v>49</v>
      </c>
      <c r="J75" s="70">
        <f t="shared" si="4"/>
        <v>5.6899999999999992E-2</v>
      </c>
      <c r="K75" s="95">
        <v>150</v>
      </c>
      <c r="L75" s="96" t="s">
        <v>49</v>
      </c>
      <c r="M75" s="70">
        <f t="shared" si="0"/>
        <v>1.4999999999999999E-2</v>
      </c>
      <c r="N75" s="95">
        <v>121</v>
      </c>
      <c r="O75" s="96" t="s">
        <v>49</v>
      </c>
      <c r="P75" s="70">
        <f t="shared" si="1"/>
        <v>1.21E-2</v>
      </c>
    </row>
    <row r="76" spans="2:16">
      <c r="B76" s="95">
        <v>350</v>
      </c>
      <c r="C76" s="96" t="s">
        <v>48</v>
      </c>
      <c r="D76" s="82">
        <f t="shared" si="2"/>
        <v>1.4705882352941176E-3</v>
      </c>
      <c r="E76" s="97">
        <v>2.0430000000000001</v>
      </c>
      <c r="F76" s="98">
        <v>11.99</v>
      </c>
      <c r="G76" s="94">
        <f t="shared" si="3"/>
        <v>14.033000000000001</v>
      </c>
      <c r="H76" s="95">
        <v>601</v>
      </c>
      <c r="I76" s="96" t="s">
        <v>49</v>
      </c>
      <c r="J76" s="70">
        <f t="shared" si="4"/>
        <v>6.0100000000000001E-2</v>
      </c>
      <c r="K76" s="95">
        <v>157</v>
      </c>
      <c r="L76" s="96" t="s">
        <v>49</v>
      </c>
      <c r="M76" s="70">
        <f t="shared" si="0"/>
        <v>1.5699999999999999E-2</v>
      </c>
      <c r="N76" s="95">
        <v>127</v>
      </c>
      <c r="O76" s="96" t="s">
        <v>49</v>
      </c>
      <c r="P76" s="70">
        <f t="shared" si="1"/>
        <v>1.2699999999999999E-2</v>
      </c>
    </row>
    <row r="77" spans="2:16">
      <c r="B77" s="95">
        <v>375</v>
      </c>
      <c r="C77" s="96" t="s">
        <v>48</v>
      </c>
      <c r="D77" s="82">
        <f t="shared" si="2"/>
        <v>1.5756302521008404E-3</v>
      </c>
      <c r="E77" s="97">
        <v>2.1150000000000002</v>
      </c>
      <c r="F77" s="98">
        <v>12.06</v>
      </c>
      <c r="G77" s="94">
        <f t="shared" si="3"/>
        <v>14.175000000000001</v>
      </c>
      <c r="H77" s="95">
        <v>633</v>
      </c>
      <c r="I77" s="96" t="s">
        <v>49</v>
      </c>
      <c r="J77" s="70">
        <f t="shared" si="4"/>
        <v>6.3299999999999995E-2</v>
      </c>
      <c r="K77" s="95">
        <v>164</v>
      </c>
      <c r="L77" s="96" t="s">
        <v>49</v>
      </c>
      <c r="M77" s="70">
        <f t="shared" si="0"/>
        <v>1.6400000000000001E-2</v>
      </c>
      <c r="N77" s="95">
        <v>133</v>
      </c>
      <c r="O77" s="96" t="s">
        <v>49</v>
      </c>
      <c r="P77" s="70">
        <f t="shared" si="1"/>
        <v>1.3300000000000001E-2</v>
      </c>
    </row>
    <row r="78" spans="2:16">
      <c r="B78" s="95">
        <v>400</v>
      </c>
      <c r="C78" s="96" t="s">
        <v>48</v>
      </c>
      <c r="D78" s="82">
        <f t="shared" si="2"/>
        <v>1.6806722689075631E-3</v>
      </c>
      <c r="E78" s="97">
        <v>2.1840000000000002</v>
      </c>
      <c r="F78" s="98">
        <v>12.12</v>
      </c>
      <c r="G78" s="94">
        <f t="shared" si="3"/>
        <v>14.303999999999998</v>
      </c>
      <c r="H78" s="95">
        <v>664</v>
      </c>
      <c r="I78" s="96" t="s">
        <v>49</v>
      </c>
      <c r="J78" s="70">
        <f t="shared" si="4"/>
        <v>6.6400000000000001E-2</v>
      </c>
      <c r="K78" s="95">
        <v>171</v>
      </c>
      <c r="L78" s="96" t="s">
        <v>49</v>
      </c>
      <c r="M78" s="70">
        <f t="shared" si="0"/>
        <v>1.7100000000000001E-2</v>
      </c>
      <c r="N78" s="95">
        <v>138</v>
      </c>
      <c r="O78" s="96" t="s">
        <v>49</v>
      </c>
      <c r="P78" s="70">
        <f t="shared" si="1"/>
        <v>1.3800000000000002E-2</v>
      </c>
    </row>
    <row r="79" spans="2:16">
      <c r="B79" s="95">
        <v>450</v>
      </c>
      <c r="C79" s="96" t="s">
        <v>48</v>
      </c>
      <c r="D79" s="82">
        <f t="shared" si="2"/>
        <v>1.8907563025210084E-3</v>
      </c>
      <c r="E79" s="97">
        <v>2.3170000000000002</v>
      </c>
      <c r="F79" s="98">
        <v>12.21</v>
      </c>
      <c r="G79" s="94">
        <f t="shared" si="3"/>
        <v>14.527000000000001</v>
      </c>
      <c r="H79" s="95">
        <v>727</v>
      </c>
      <c r="I79" s="96" t="s">
        <v>49</v>
      </c>
      <c r="J79" s="70">
        <f t="shared" si="4"/>
        <v>7.2700000000000001E-2</v>
      </c>
      <c r="K79" s="95">
        <v>184</v>
      </c>
      <c r="L79" s="96" t="s">
        <v>49</v>
      </c>
      <c r="M79" s="70">
        <f t="shared" si="0"/>
        <v>1.84E-2</v>
      </c>
      <c r="N79" s="95">
        <v>150</v>
      </c>
      <c r="O79" s="96" t="s">
        <v>49</v>
      </c>
      <c r="P79" s="70">
        <f t="shared" si="1"/>
        <v>1.4999999999999999E-2</v>
      </c>
    </row>
    <row r="80" spans="2:16">
      <c r="B80" s="95">
        <v>500</v>
      </c>
      <c r="C80" s="96" t="s">
        <v>48</v>
      </c>
      <c r="D80" s="82">
        <f t="shared" si="2"/>
        <v>2.1008403361344537E-3</v>
      </c>
      <c r="E80" s="97">
        <v>2.3650000000000002</v>
      </c>
      <c r="F80" s="98">
        <v>12.27</v>
      </c>
      <c r="G80" s="94">
        <f t="shared" si="3"/>
        <v>14.635</v>
      </c>
      <c r="H80" s="95">
        <v>788</v>
      </c>
      <c r="I80" s="96" t="s">
        <v>49</v>
      </c>
      <c r="J80" s="70">
        <f t="shared" si="4"/>
        <v>7.8800000000000009E-2</v>
      </c>
      <c r="K80" s="95">
        <v>198</v>
      </c>
      <c r="L80" s="96" t="s">
        <v>49</v>
      </c>
      <c r="M80" s="70">
        <f t="shared" si="0"/>
        <v>1.9800000000000002E-2</v>
      </c>
      <c r="N80" s="95">
        <v>161</v>
      </c>
      <c r="O80" s="96" t="s">
        <v>49</v>
      </c>
      <c r="P80" s="70">
        <f t="shared" si="1"/>
        <v>1.61E-2</v>
      </c>
    </row>
    <row r="81" spans="2:16">
      <c r="B81" s="95">
        <v>550</v>
      </c>
      <c r="C81" s="96" t="s">
        <v>48</v>
      </c>
      <c r="D81" s="82">
        <f t="shared" si="2"/>
        <v>2.3109243697478992E-3</v>
      </c>
      <c r="E81" s="97">
        <v>2.3889999999999998</v>
      </c>
      <c r="F81" s="98">
        <v>12.3</v>
      </c>
      <c r="G81" s="94">
        <f t="shared" si="3"/>
        <v>14.689</v>
      </c>
      <c r="H81" s="95">
        <v>850</v>
      </c>
      <c r="I81" s="96" t="s">
        <v>49</v>
      </c>
      <c r="J81" s="70">
        <f t="shared" si="4"/>
        <v>8.4999999999999992E-2</v>
      </c>
      <c r="K81" s="95">
        <v>211</v>
      </c>
      <c r="L81" s="96" t="s">
        <v>49</v>
      </c>
      <c r="M81" s="70">
        <f t="shared" si="0"/>
        <v>2.1100000000000001E-2</v>
      </c>
      <c r="N81" s="95">
        <v>171</v>
      </c>
      <c r="O81" s="96" t="s">
        <v>49</v>
      </c>
      <c r="P81" s="70">
        <f t="shared" si="1"/>
        <v>1.7100000000000001E-2</v>
      </c>
    </row>
    <row r="82" spans="2:16">
      <c r="B82" s="95">
        <v>600</v>
      </c>
      <c r="C82" s="96" t="s">
        <v>48</v>
      </c>
      <c r="D82" s="82">
        <f t="shared" si="2"/>
        <v>2.5210084033613443E-3</v>
      </c>
      <c r="E82" s="97">
        <v>2.4590000000000001</v>
      </c>
      <c r="F82" s="98">
        <v>12.32</v>
      </c>
      <c r="G82" s="94">
        <f t="shared" si="3"/>
        <v>14.779</v>
      </c>
      <c r="H82" s="95">
        <v>911</v>
      </c>
      <c r="I82" s="96" t="s">
        <v>49</v>
      </c>
      <c r="J82" s="70">
        <f t="shared" si="4"/>
        <v>9.11E-2</v>
      </c>
      <c r="K82" s="95">
        <v>224</v>
      </c>
      <c r="L82" s="96" t="s">
        <v>49</v>
      </c>
      <c r="M82" s="70">
        <f t="shared" si="0"/>
        <v>2.24E-2</v>
      </c>
      <c r="N82" s="95">
        <v>182</v>
      </c>
      <c r="O82" s="96" t="s">
        <v>49</v>
      </c>
      <c r="P82" s="70">
        <f t="shared" si="1"/>
        <v>1.8200000000000001E-2</v>
      </c>
    </row>
    <row r="83" spans="2:16">
      <c r="B83" s="95">
        <v>650</v>
      </c>
      <c r="C83" s="96" t="s">
        <v>48</v>
      </c>
      <c r="D83" s="82">
        <f t="shared" si="2"/>
        <v>2.7310924369747902E-3</v>
      </c>
      <c r="E83" s="97">
        <v>2.5539999999999998</v>
      </c>
      <c r="F83" s="98">
        <v>12.32</v>
      </c>
      <c r="G83" s="94">
        <f t="shared" si="3"/>
        <v>14.874000000000001</v>
      </c>
      <c r="H83" s="95">
        <v>973</v>
      </c>
      <c r="I83" s="96" t="s">
        <v>49</v>
      </c>
      <c r="J83" s="70">
        <f t="shared" si="4"/>
        <v>9.7299999999999998E-2</v>
      </c>
      <c r="K83" s="95">
        <v>236</v>
      </c>
      <c r="L83" s="96" t="s">
        <v>49</v>
      </c>
      <c r="M83" s="70">
        <f t="shared" si="0"/>
        <v>2.3599999999999999E-2</v>
      </c>
      <c r="N83" s="95">
        <v>192</v>
      </c>
      <c r="O83" s="96" t="s">
        <v>49</v>
      </c>
      <c r="P83" s="70">
        <f t="shared" si="1"/>
        <v>1.9200000000000002E-2</v>
      </c>
    </row>
    <row r="84" spans="2:16">
      <c r="B84" s="95">
        <v>700</v>
      </c>
      <c r="C84" s="96" t="s">
        <v>48</v>
      </c>
      <c r="D84" s="82">
        <f t="shared" si="2"/>
        <v>2.9411764705882353E-3</v>
      </c>
      <c r="E84" s="97">
        <v>2.6629999999999998</v>
      </c>
      <c r="F84" s="98">
        <v>12.31</v>
      </c>
      <c r="G84" s="94">
        <f t="shared" si="3"/>
        <v>14.973000000000001</v>
      </c>
      <c r="H84" s="95">
        <v>1033</v>
      </c>
      <c r="I84" s="96" t="s">
        <v>49</v>
      </c>
      <c r="J84" s="70">
        <f t="shared" si="4"/>
        <v>0.10329999999999999</v>
      </c>
      <c r="K84" s="95">
        <v>249</v>
      </c>
      <c r="L84" s="96" t="s">
        <v>49</v>
      </c>
      <c r="M84" s="70">
        <f t="shared" ref="M84:M147" si="5">K84/1000/10</f>
        <v>2.4899999999999999E-2</v>
      </c>
      <c r="N84" s="95">
        <v>203</v>
      </c>
      <c r="O84" s="96" t="s">
        <v>49</v>
      </c>
      <c r="P84" s="70">
        <f t="shared" ref="P84:P147" si="6">N84/1000/10</f>
        <v>2.0300000000000002E-2</v>
      </c>
    </row>
    <row r="85" spans="2:16">
      <c r="B85" s="95">
        <v>800</v>
      </c>
      <c r="C85" s="96" t="s">
        <v>48</v>
      </c>
      <c r="D85" s="82">
        <f t="shared" ref="D85:D86" si="7">B85/1000/$C$5</f>
        <v>3.3613445378151263E-3</v>
      </c>
      <c r="E85" s="97">
        <v>2.903</v>
      </c>
      <c r="F85" s="98">
        <v>12.26</v>
      </c>
      <c r="G85" s="94">
        <f t="shared" ref="G85:G148" si="8">E85+F85</f>
        <v>15.163</v>
      </c>
      <c r="H85" s="95">
        <v>1154</v>
      </c>
      <c r="I85" s="96" t="s">
        <v>49</v>
      </c>
      <c r="J85" s="70">
        <f t="shared" ref="J85:J110" si="9">H85/1000/10</f>
        <v>0.11539999999999999</v>
      </c>
      <c r="K85" s="95">
        <v>274</v>
      </c>
      <c r="L85" s="96" t="s">
        <v>49</v>
      </c>
      <c r="M85" s="70">
        <f t="shared" si="5"/>
        <v>2.7400000000000001E-2</v>
      </c>
      <c r="N85" s="95">
        <v>223</v>
      </c>
      <c r="O85" s="96" t="s">
        <v>49</v>
      </c>
      <c r="P85" s="70">
        <f t="shared" si="6"/>
        <v>2.23E-2</v>
      </c>
    </row>
    <row r="86" spans="2:16">
      <c r="B86" s="95">
        <v>900</v>
      </c>
      <c r="C86" s="96" t="s">
        <v>48</v>
      </c>
      <c r="D86" s="82">
        <f t="shared" si="7"/>
        <v>3.7815126050420168E-3</v>
      </c>
      <c r="E86" s="97">
        <v>3.1440000000000001</v>
      </c>
      <c r="F86" s="98">
        <v>12.18</v>
      </c>
      <c r="G86" s="94">
        <f t="shared" si="8"/>
        <v>15.324</v>
      </c>
      <c r="H86" s="95">
        <v>1274</v>
      </c>
      <c r="I86" s="96" t="s">
        <v>49</v>
      </c>
      <c r="J86" s="70">
        <f t="shared" si="9"/>
        <v>0.12740000000000001</v>
      </c>
      <c r="K86" s="95">
        <v>298</v>
      </c>
      <c r="L86" s="96" t="s">
        <v>49</v>
      </c>
      <c r="M86" s="70">
        <f t="shared" si="5"/>
        <v>2.98E-2</v>
      </c>
      <c r="N86" s="95">
        <v>243</v>
      </c>
      <c r="O86" s="96" t="s">
        <v>49</v>
      </c>
      <c r="P86" s="70">
        <f t="shared" si="6"/>
        <v>2.4299999999999999E-2</v>
      </c>
    </row>
    <row r="87" spans="2:16">
      <c r="B87" s="95">
        <v>1</v>
      </c>
      <c r="C87" s="102" t="s">
        <v>50</v>
      </c>
      <c r="D87" s="82">
        <f t="shared" ref="D87:D150" si="10">B87/$C$5</f>
        <v>4.2016806722689074E-3</v>
      </c>
      <c r="E87" s="97">
        <v>3.3639999999999999</v>
      </c>
      <c r="F87" s="98">
        <v>12.09</v>
      </c>
      <c r="G87" s="94">
        <f t="shared" si="8"/>
        <v>15.454000000000001</v>
      </c>
      <c r="H87" s="95">
        <v>1393</v>
      </c>
      <c r="I87" s="96" t="s">
        <v>49</v>
      </c>
      <c r="J87" s="70">
        <f t="shared" si="9"/>
        <v>0.13930000000000001</v>
      </c>
      <c r="K87" s="95">
        <v>321</v>
      </c>
      <c r="L87" s="96" t="s">
        <v>49</v>
      </c>
      <c r="M87" s="70">
        <f t="shared" si="5"/>
        <v>3.2100000000000004E-2</v>
      </c>
      <c r="N87" s="95">
        <v>262</v>
      </c>
      <c r="O87" s="96" t="s">
        <v>49</v>
      </c>
      <c r="P87" s="70">
        <f t="shared" si="6"/>
        <v>2.6200000000000001E-2</v>
      </c>
    </row>
    <row r="88" spans="2:16">
      <c r="B88" s="95">
        <v>1.1000000000000001</v>
      </c>
      <c r="C88" s="96" t="s">
        <v>50</v>
      </c>
      <c r="D88" s="82">
        <f t="shared" si="10"/>
        <v>4.6218487394957984E-3</v>
      </c>
      <c r="E88" s="97">
        <v>3.556</v>
      </c>
      <c r="F88" s="98">
        <v>11.99</v>
      </c>
      <c r="G88" s="94">
        <f t="shared" si="8"/>
        <v>15.545999999999999</v>
      </c>
      <c r="H88" s="95">
        <v>1512</v>
      </c>
      <c r="I88" s="96" t="s">
        <v>49</v>
      </c>
      <c r="J88" s="70">
        <f t="shared" si="9"/>
        <v>0.1512</v>
      </c>
      <c r="K88" s="95">
        <v>344</v>
      </c>
      <c r="L88" s="96" t="s">
        <v>49</v>
      </c>
      <c r="M88" s="70">
        <f t="shared" si="5"/>
        <v>3.44E-2</v>
      </c>
      <c r="N88" s="95">
        <v>281</v>
      </c>
      <c r="O88" s="96" t="s">
        <v>49</v>
      </c>
      <c r="P88" s="70">
        <f t="shared" si="6"/>
        <v>2.8100000000000003E-2</v>
      </c>
    </row>
    <row r="89" spans="2:16">
      <c r="B89" s="95">
        <v>1.2</v>
      </c>
      <c r="C89" s="96" t="s">
        <v>50</v>
      </c>
      <c r="D89" s="70">
        <f t="shared" si="10"/>
        <v>5.0420168067226885E-3</v>
      </c>
      <c r="E89" s="97">
        <v>3.7240000000000002</v>
      </c>
      <c r="F89" s="98">
        <v>11.87</v>
      </c>
      <c r="G89" s="94">
        <f t="shared" si="8"/>
        <v>15.593999999999999</v>
      </c>
      <c r="H89" s="95">
        <v>1630</v>
      </c>
      <c r="I89" s="96" t="s">
        <v>49</v>
      </c>
      <c r="J89" s="70">
        <f t="shared" si="9"/>
        <v>0.16299999999999998</v>
      </c>
      <c r="K89" s="95">
        <v>367</v>
      </c>
      <c r="L89" s="96" t="s">
        <v>49</v>
      </c>
      <c r="M89" s="70">
        <f t="shared" si="5"/>
        <v>3.6699999999999997E-2</v>
      </c>
      <c r="N89" s="95">
        <v>300</v>
      </c>
      <c r="O89" s="96" t="s">
        <v>49</v>
      </c>
      <c r="P89" s="70">
        <f t="shared" si="6"/>
        <v>0.03</v>
      </c>
    </row>
    <row r="90" spans="2:16">
      <c r="B90" s="95">
        <v>1.3</v>
      </c>
      <c r="C90" s="96" t="s">
        <v>50</v>
      </c>
      <c r="D90" s="70">
        <f t="shared" si="10"/>
        <v>5.4621848739495804E-3</v>
      </c>
      <c r="E90" s="97">
        <v>3.87</v>
      </c>
      <c r="F90" s="98">
        <v>11.76</v>
      </c>
      <c r="G90" s="94">
        <f t="shared" si="8"/>
        <v>15.629999999999999</v>
      </c>
      <c r="H90" s="95">
        <v>1748</v>
      </c>
      <c r="I90" s="96" t="s">
        <v>49</v>
      </c>
      <c r="J90" s="70">
        <f t="shared" si="9"/>
        <v>0.17480000000000001</v>
      </c>
      <c r="K90" s="95">
        <v>389</v>
      </c>
      <c r="L90" s="96" t="s">
        <v>49</v>
      </c>
      <c r="M90" s="70">
        <f t="shared" si="5"/>
        <v>3.8900000000000004E-2</v>
      </c>
      <c r="N90" s="95">
        <v>319</v>
      </c>
      <c r="O90" s="96" t="s">
        <v>49</v>
      </c>
      <c r="P90" s="70">
        <f t="shared" si="6"/>
        <v>3.1899999999999998E-2</v>
      </c>
    </row>
    <row r="91" spans="2:16">
      <c r="B91" s="95">
        <v>1.4</v>
      </c>
      <c r="C91" s="96" t="s">
        <v>50</v>
      </c>
      <c r="D91" s="70">
        <f t="shared" si="10"/>
        <v>5.8823529411764705E-3</v>
      </c>
      <c r="E91" s="97">
        <v>3.9990000000000001</v>
      </c>
      <c r="F91" s="98">
        <v>11.64</v>
      </c>
      <c r="G91" s="94">
        <f t="shared" si="8"/>
        <v>15.639000000000001</v>
      </c>
      <c r="H91" s="95">
        <v>1866</v>
      </c>
      <c r="I91" s="96" t="s">
        <v>49</v>
      </c>
      <c r="J91" s="70">
        <f t="shared" si="9"/>
        <v>0.18660000000000002</v>
      </c>
      <c r="K91" s="95">
        <v>411</v>
      </c>
      <c r="L91" s="96" t="s">
        <v>49</v>
      </c>
      <c r="M91" s="70">
        <f t="shared" si="5"/>
        <v>4.1099999999999998E-2</v>
      </c>
      <c r="N91" s="95">
        <v>337</v>
      </c>
      <c r="O91" s="96" t="s">
        <v>49</v>
      </c>
      <c r="P91" s="70">
        <f t="shared" si="6"/>
        <v>3.3700000000000001E-2</v>
      </c>
    </row>
    <row r="92" spans="2:16">
      <c r="B92" s="95">
        <v>1.5</v>
      </c>
      <c r="C92" s="96" t="s">
        <v>50</v>
      </c>
      <c r="D92" s="70">
        <f t="shared" si="10"/>
        <v>6.3025210084033615E-3</v>
      </c>
      <c r="E92" s="97">
        <v>4.1150000000000002</v>
      </c>
      <c r="F92" s="98">
        <v>11.51</v>
      </c>
      <c r="G92" s="94">
        <f t="shared" si="8"/>
        <v>15.625</v>
      </c>
      <c r="H92" s="95">
        <v>1985</v>
      </c>
      <c r="I92" s="96" t="s">
        <v>49</v>
      </c>
      <c r="J92" s="70">
        <f t="shared" si="9"/>
        <v>0.19850000000000001</v>
      </c>
      <c r="K92" s="95">
        <v>433</v>
      </c>
      <c r="L92" s="96" t="s">
        <v>49</v>
      </c>
      <c r="M92" s="70">
        <f t="shared" si="5"/>
        <v>4.3299999999999998E-2</v>
      </c>
      <c r="N92" s="95">
        <v>355</v>
      </c>
      <c r="O92" s="96" t="s">
        <v>49</v>
      </c>
      <c r="P92" s="70">
        <f t="shared" si="6"/>
        <v>3.5499999999999997E-2</v>
      </c>
    </row>
    <row r="93" spans="2:16">
      <c r="B93" s="95">
        <v>1.6</v>
      </c>
      <c r="C93" s="96" t="s">
        <v>50</v>
      </c>
      <c r="D93" s="70">
        <f t="shared" si="10"/>
        <v>6.7226890756302525E-3</v>
      </c>
      <c r="E93" s="97">
        <v>4.2210000000000001</v>
      </c>
      <c r="F93" s="98">
        <v>11.39</v>
      </c>
      <c r="G93" s="94">
        <f t="shared" si="8"/>
        <v>15.611000000000001</v>
      </c>
      <c r="H93" s="95">
        <v>2104</v>
      </c>
      <c r="I93" s="96" t="s">
        <v>49</v>
      </c>
      <c r="J93" s="70">
        <f t="shared" si="9"/>
        <v>0.2104</v>
      </c>
      <c r="K93" s="95">
        <v>455</v>
      </c>
      <c r="L93" s="96" t="s">
        <v>49</v>
      </c>
      <c r="M93" s="70">
        <f t="shared" si="5"/>
        <v>4.5499999999999999E-2</v>
      </c>
      <c r="N93" s="95">
        <v>373</v>
      </c>
      <c r="O93" s="96" t="s">
        <v>49</v>
      </c>
      <c r="P93" s="70">
        <f t="shared" si="6"/>
        <v>3.73E-2</v>
      </c>
    </row>
    <row r="94" spans="2:16">
      <c r="B94" s="95">
        <v>1.7</v>
      </c>
      <c r="C94" s="96" t="s">
        <v>50</v>
      </c>
      <c r="D94" s="70">
        <f t="shared" si="10"/>
        <v>7.1428571428571426E-3</v>
      </c>
      <c r="E94" s="97">
        <v>4.32</v>
      </c>
      <c r="F94" s="98">
        <v>11.27</v>
      </c>
      <c r="G94" s="94">
        <f t="shared" si="8"/>
        <v>15.59</v>
      </c>
      <c r="H94" s="95">
        <v>2223</v>
      </c>
      <c r="I94" s="96" t="s">
        <v>49</v>
      </c>
      <c r="J94" s="70">
        <f t="shared" si="9"/>
        <v>0.2223</v>
      </c>
      <c r="K94" s="95">
        <v>476</v>
      </c>
      <c r="L94" s="96" t="s">
        <v>49</v>
      </c>
      <c r="M94" s="70">
        <f t="shared" si="5"/>
        <v>4.7599999999999996E-2</v>
      </c>
      <c r="N94" s="95">
        <v>391</v>
      </c>
      <c r="O94" s="96" t="s">
        <v>49</v>
      </c>
      <c r="P94" s="70">
        <f t="shared" si="6"/>
        <v>3.9100000000000003E-2</v>
      </c>
    </row>
    <row r="95" spans="2:16">
      <c r="B95" s="95">
        <v>1.8</v>
      </c>
      <c r="C95" s="96" t="s">
        <v>50</v>
      </c>
      <c r="D95" s="70">
        <f t="shared" si="10"/>
        <v>7.5630252100840336E-3</v>
      </c>
      <c r="E95" s="97">
        <v>4.4139999999999997</v>
      </c>
      <c r="F95" s="98">
        <v>11.14</v>
      </c>
      <c r="G95" s="94">
        <f t="shared" si="8"/>
        <v>15.554</v>
      </c>
      <c r="H95" s="95">
        <v>2342</v>
      </c>
      <c r="I95" s="96" t="s">
        <v>49</v>
      </c>
      <c r="J95" s="70">
        <f t="shared" si="9"/>
        <v>0.23420000000000002</v>
      </c>
      <c r="K95" s="95">
        <v>497</v>
      </c>
      <c r="L95" s="96" t="s">
        <v>49</v>
      </c>
      <c r="M95" s="70">
        <f t="shared" si="5"/>
        <v>4.9700000000000001E-2</v>
      </c>
      <c r="N95" s="95">
        <v>409</v>
      </c>
      <c r="O95" s="96" t="s">
        <v>49</v>
      </c>
      <c r="P95" s="70">
        <f t="shared" si="6"/>
        <v>4.0899999999999999E-2</v>
      </c>
    </row>
    <row r="96" spans="2:16">
      <c r="B96" s="95">
        <v>2</v>
      </c>
      <c r="C96" s="96" t="s">
        <v>50</v>
      </c>
      <c r="D96" s="70">
        <f t="shared" si="10"/>
        <v>8.4033613445378148E-3</v>
      </c>
      <c r="E96" s="97">
        <v>4.5910000000000002</v>
      </c>
      <c r="F96" s="98">
        <v>10.9</v>
      </c>
      <c r="G96" s="94">
        <f t="shared" si="8"/>
        <v>15.491</v>
      </c>
      <c r="H96" s="95">
        <v>2583</v>
      </c>
      <c r="I96" s="96" t="s">
        <v>49</v>
      </c>
      <c r="J96" s="70">
        <f t="shared" si="9"/>
        <v>0.25830000000000003</v>
      </c>
      <c r="K96" s="95">
        <v>540</v>
      </c>
      <c r="L96" s="96" t="s">
        <v>49</v>
      </c>
      <c r="M96" s="70">
        <f t="shared" si="5"/>
        <v>5.4000000000000006E-2</v>
      </c>
      <c r="N96" s="95">
        <v>444</v>
      </c>
      <c r="O96" s="96" t="s">
        <v>49</v>
      </c>
      <c r="P96" s="70">
        <f t="shared" si="6"/>
        <v>4.4400000000000002E-2</v>
      </c>
    </row>
    <row r="97" spans="2:16">
      <c r="B97" s="95">
        <v>2.25</v>
      </c>
      <c r="C97" s="96" t="s">
        <v>50</v>
      </c>
      <c r="D97" s="70">
        <f t="shared" si="10"/>
        <v>9.4537815126050414E-3</v>
      </c>
      <c r="E97" s="97">
        <v>4.8040000000000003</v>
      </c>
      <c r="F97" s="98">
        <v>10.61</v>
      </c>
      <c r="G97" s="94">
        <f t="shared" si="8"/>
        <v>15.414</v>
      </c>
      <c r="H97" s="95">
        <v>2885</v>
      </c>
      <c r="I97" s="96" t="s">
        <v>49</v>
      </c>
      <c r="J97" s="70">
        <f t="shared" si="9"/>
        <v>0.28849999999999998</v>
      </c>
      <c r="K97" s="95">
        <v>592</v>
      </c>
      <c r="L97" s="96" t="s">
        <v>49</v>
      </c>
      <c r="M97" s="70">
        <f t="shared" si="5"/>
        <v>5.9199999999999996E-2</v>
      </c>
      <c r="N97" s="95">
        <v>488</v>
      </c>
      <c r="O97" s="96" t="s">
        <v>49</v>
      </c>
      <c r="P97" s="70">
        <f t="shared" si="6"/>
        <v>4.8799999999999996E-2</v>
      </c>
    </row>
    <row r="98" spans="2:16">
      <c r="B98" s="95">
        <v>2.5</v>
      </c>
      <c r="C98" s="96" t="s">
        <v>50</v>
      </c>
      <c r="D98" s="70">
        <f t="shared" si="10"/>
        <v>1.050420168067227E-2</v>
      </c>
      <c r="E98" s="97">
        <v>5.0149999999999997</v>
      </c>
      <c r="F98" s="98">
        <v>10.33</v>
      </c>
      <c r="G98" s="94">
        <f t="shared" si="8"/>
        <v>15.344999999999999</v>
      </c>
      <c r="H98" s="95">
        <v>3190</v>
      </c>
      <c r="I98" s="96" t="s">
        <v>49</v>
      </c>
      <c r="J98" s="70">
        <f t="shared" si="9"/>
        <v>0.31900000000000001</v>
      </c>
      <c r="K98" s="95">
        <v>643</v>
      </c>
      <c r="L98" s="96" t="s">
        <v>49</v>
      </c>
      <c r="M98" s="70">
        <f t="shared" si="5"/>
        <v>6.4299999999999996E-2</v>
      </c>
      <c r="N98" s="95">
        <v>531</v>
      </c>
      <c r="O98" s="96" t="s">
        <v>49</v>
      </c>
      <c r="P98" s="70">
        <f t="shared" si="6"/>
        <v>5.3100000000000001E-2</v>
      </c>
    </row>
    <row r="99" spans="2:16">
      <c r="B99" s="95">
        <v>2.75</v>
      </c>
      <c r="C99" s="96" t="s">
        <v>50</v>
      </c>
      <c r="D99" s="70">
        <f t="shared" si="10"/>
        <v>1.1554621848739496E-2</v>
      </c>
      <c r="E99" s="97">
        <v>5.2279999999999998</v>
      </c>
      <c r="F99" s="98">
        <v>10.07</v>
      </c>
      <c r="G99" s="94">
        <f t="shared" si="8"/>
        <v>15.298</v>
      </c>
      <c r="H99" s="95">
        <v>3497</v>
      </c>
      <c r="I99" s="96" t="s">
        <v>49</v>
      </c>
      <c r="J99" s="70">
        <f t="shared" si="9"/>
        <v>0.34970000000000001</v>
      </c>
      <c r="K99" s="95">
        <v>693</v>
      </c>
      <c r="L99" s="96" t="s">
        <v>49</v>
      </c>
      <c r="M99" s="70">
        <f t="shared" si="5"/>
        <v>6.93E-2</v>
      </c>
      <c r="N99" s="95">
        <v>574</v>
      </c>
      <c r="O99" s="96" t="s">
        <v>49</v>
      </c>
      <c r="P99" s="70">
        <f t="shared" si="6"/>
        <v>5.7399999999999993E-2</v>
      </c>
    </row>
    <row r="100" spans="2:16">
      <c r="B100" s="95">
        <v>3</v>
      </c>
      <c r="C100" s="96" t="s">
        <v>50</v>
      </c>
      <c r="D100" s="70">
        <f t="shared" si="10"/>
        <v>1.2605042016806723E-2</v>
      </c>
      <c r="E100" s="97">
        <v>5.4429999999999996</v>
      </c>
      <c r="F100" s="98">
        <v>9.8170000000000002</v>
      </c>
      <c r="G100" s="94">
        <f t="shared" si="8"/>
        <v>15.26</v>
      </c>
      <c r="H100" s="95">
        <v>3806</v>
      </c>
      <c r="I100" s="96" t="s">
        <v>49</v>
      </c>
      <c r="J100" s="70">
        <f t="shared" si="9"/>
        <v>0.38059999999999999</v>
      </c>
      <c r="K100" s="95">
        <v>743</v>
      </c>
      <c r="L100" s="96" t="s">
        <v>49</v>
      </c>
      <c r="M100" s="70">
        <f t="shared" si="5"/>
        <v>7.4300000000000005E-2</v>
      </c>
      <c r="N100" s="95">
        <v>617</v>
      </c>
      <c r="O100" s="96" t="s">
        <v>49</v>
      </c>
      <c r="P100" s="70">
        <f t="shared" si="6"/>
        <v>6.1699999999999998E-2</v>
      </c>
    </row>
    <row r="101" spans="2:16">
      <c r="B101" s="95">
        <v>3.25</v>
      </c>
      <c r="C101" s="96" t="s">
        <v>50</v>
      </c>
      <c r="D101" s="70">
        <f t="shared" si="10"/>
        <v>1.365546218487395E-2</v>
      </c>
      <c r="E101" s="97">
        <v>5.66</v>
      </c>
      <c r="F101" s="98">
        <v>9.5779999999999994</v>
      </c>
      <c r="G101" s="94">
        <f t="shared" si="8"/>
        <v>15.238</v>
      </c>
      <c r="H101" s="95">
        <v>4116</v>
      </c>
      <c r="I101" s="96" t="s">
        <v>49</v>
      </c>
      <c r="J101" s="70">
        <f t="shared" si="9"/>
        <v>0.41159999999999997</v>
      </c>
      <c r="K101" s="95">
        <v>791</v>
      </c>
      <c r="L101" s="96" t="s">
        <v>49</v>
      </c>
      <c r="M101" s="70">
        <f t="shared" si="5"/>
        <v>7.9100000000000004E-2</v>
      </c>
      <c r="N101" s="95">
        <v>659</v>
      </c>
      <c r="O101" s="96" t="s">
        <v>49</v>
      </c>
      <c r="P101" s="70">
        <f t="shared" si="6"/>
        <v>6.59E-2</v>
      </c>
    </row>
    <row r="102" spans="2:16">
      <c r="B102" s="95">
        <v>3.5</v>
      </c>
      <c r="C102" s="96" t="s">
        <v>50</v>
      </c>
      <c r="D102" s="70">
        <f t="shared" si="10"/>
        <v>1.4705882352941176E-2</v>
      </c>
      <c r="E102" s="97">
        <v>5.8789999999999996</v>
      </c>
      <c r="F102" s="98">
        <v>9.3510000000000009</v>
      </c>
      <c r="G102" s="94">
        <f t="shared" si="8"/>
        <v>15.23</v>
      </c>
      <c r="H102" s="95">
        <v>4426</v>
      </c>
      <c r="I102" s="96" t="s">
        <v>49</v>
      </c>
      <c r="J102" s="70">
        <f t="shared" si="9"/>
        <v>0.44259999999999999</v>
      </c>
      <c r="K102" s="95">
        <v>838</v>
      </c>
      <c r="L102" s="96" t="s">
        <v>49</v>
      </c>
      <c r="M102" s="70">
        <f t="shared" si="5"/>
        <v>8.3799999999999999E-2</v>
      </c>
      <c r="N102" s="95">
        <v>701</v>
      </c>
      <c r="O102" s="96" t="s">
        <v>49</v>
      </c>
      <c r="P102" s="70">
        <f t="shared" si="6"/>
        <v>7.0099999999999996E-2</v>
      </c>
    </row>
    <row r="103" spans="2:16">
      <c r="B103" s="95">
        <v>3.75</v>
      </c>
      <c r="C103" s="96" t="s">
        <v>50</v>
      </c>
      <c r="D103" s="70">
        <f t="shared" si="10"/>
        <v>1.5756302521008403E-2</v>
      </c>
      <c r="E103" s="97">
        <v>6.0970000000000004</v>
      </c>
      <c r="F103" s="98">
        <v>9.1359999999999992</v>
      </c>
      <c r="G103" s="94">
        <f t="shared" si="8"/>
        <v>15.233000000000001</v>
      </c>
      <c r="H103" s="95">
        <v>4737</v>
      </c>
      <c r="I103" s="96" t="s">
        <v>49</v>
      </c>
      <c r="J103" s="70">
        <f t="shared" si="9"/>
        <v>0.47370000000000001</v>
      </c>
      <c r="K103" s="95">
        <v>885</v>
      </c>
      <c r="L103" s="96" t="s">
        <v>49</v>
      </c>
      <c r="M103" s="70">
        <f t="shared" si="5"/>
        <v>8.8499999999999995E-2</v>
      </c>
      <c r="N103" s="95">
        <v>743</v>
      </c>
      <c r="O103" s="96" t="s">
        <v>49</v>
      </c>
      <c r="P103" s="70">
        <f t="shared" si="6"/>
        <v>7.4300000000000005E-2</v>
      </c>
    </row>
    <row r="104" spans="2:16">
      <c r="B104" s="95">
        <v>4</v>
      </c>
      <c r="C104" s="96" t="s">
        <v>50</v>
      </c>
      <c r="D104" s="70">
        <f t="shared" si="10"/>
        <v>1.680672268907563E-2</v>
      </c>
      <c r="E104" s="97">
        <v>6.3140000000000001</v>
      </c>
      <c r="F104" s="98">
        <v>8.9320000000000004</v>
      </c>
      <c r="G104" s="94">
        <f t="shared" si="8"/>
        <v>15.246</v>
      </c>
      <c r="H104" s="95">
        <v>5049</v>
      </c>
      <c r="I104" s="96" t="s">
        <v>49</v>
      </c>
      <c r="J104" s="70">
        <f t="shared" si="9"/>
        <v>0.50490000000000002</v>
      </c>
      <c r="K104" s="95">
        <v>930</v>
      </c>
      <c r="L104" s="96" t="s">
        <v>49</v>
      </c>
      <c r="M104" s="70">
        <f t="shared" si="5"/>
        <v>9.2999999999999999E-2</v>
      </c>
      <c r="N104" s="95">
        <v>785</v>
      </c>
      <c r="O104" s="96" t="s">
        <v>49</v>
      </c>
      <c r="P104" s="70">
        <f t="shared" si="6"/>
        <v>7.85E-2</v>
      </c>
    </row>
    <row r="105" spans="2:16">
      <c r="B105" s="95">
        <v>4.5</v>
      </c>
      <c r="C105" s="96" t="s">
        <v>50</v>
      </c>
      <c r="D105" s="70">
        <f t="shared" si="10"/>
        <v>1.8907563025210083E-2</v>
      </c>
      <c r="E105" s="97">
        <v>6.7389999999999999</v>
      </c>
      <c r="F105" s="98">
        <v>8.5530000000000008</v>
      </c>
      <c r="G105" s="94">
        <f t="shared" si="8"/>
        <v>15.292000000000002</v>
      </c>
      <c r="H105" s="95">
        <v>5672</v>
      </c>
      <c r="I105" s="96" t="s">
        <v>49</v>
      </c>
      <c r="J105" s="70">
        <f t="shared" si="9"/>
        <v>0.56719999999999993</v>
      </c>
      <c r="K105" s="95">
        <v>1020</v>
      </c>
      <c r="L105" s="96" t="s">
        <v>49</v>
      </c>
      <c r="M105" s="70">
        <f t="shared" si="5"/>
        <v>0.10200000000000001</v>
      </c>
      <c r="N105" s="95">
        <v>867</v>
      </c>
      <c r="O105" s="96" t="s">
        <v>49</v>
      </c>
      <c r="P105" s="70">
        <f t="shared" si="6"/>
        <v>8.6699999999999999E-2</v>
      </c>
    </row>
    <row r="106" spans="2:16">
      <c r="B106" s="95">
        <v>5</v>
      </c>
      <c r="C106" s="96" t="s">
        <v>50</v>
      </c>
      <c r="D106" s="70">
        <f t="shared" si="10"/>
        <v>2.100840336134454E-2</v>
      </c>
      <c r="E106" s="97">
        <v>7.1449999999999996</v>
      </c>
      <c r="F106" s="98">
        <v>8.2089999999999996</v>
      </c>
      <c r="G106" s="94">
        <f t="shared" si="8"/>
        <v>15.353999999999999</v>
      </c>
      <c r="H106" s="95">
        <v>6295</v>
      </c>
      <c r="I106" s="96" t="s">
        <v>49</v>
      </c>
      <c r="J106" s="70">
        <f t="shared" si="9"/>
        <v>0.62949999999999995</v>
      </c>
      <c r="K106" s="95">
        <v>1106</v>
      </c>
      <c r="L106" s="96" t="s">
        <v>49</v>
      </c>
      <c r="M106" s="70">
        <f t="shared" si="5"/>
        <v>0.1106</v>
      </c>
      <c r="N106" s="95">
        <v>948</v>
      </c>
      <c r="O106" s="96" t="s">
        <v>49</v>
      </c>
      <c r="P106" s="70">
        <f t="shared" si="6"/>
        <v>9.4799999999999995E-2</v>
      </c>
    </row>
    <row r="107" spans="2:16">
      <c r="B107" s="95">
        <v>5.5</v>
      </c>
      <c r="C107" s="96" t="s">
        <v>50</v>
      </c>
      <c r="D107" s="70">
        <f t="shared" si="10"/>
        <v>2.3109243697478993E-2</v>
      </c>
      <c r="E107" s="97">
        <v>7.5289999999999999</v>
      </c>
      <c r="F107" s="98">
        <v>7.8970000000000002</v>
      </c>
      <c r="G107" s="94">
        <f t="shared" si="8"/>
        <v>15.426</v>
      </c>
      <c r="H107" s="95">
        <v>6916</v>
      </c>
      <c r="I107" s="96" t="s">
        <v>49</v>
      </c>
      <c r="J107" s="70">
        <f t="shared" si="9"/>
        <v>0.69159999999999999</v>
      </c>
      <c r="K107" s="95">
        <v>1188</v>
      </c>
      <c r="L107" s="96" t="s">
        <v>49</v>
      </c>
      <c r="M107" s="70">
        <f t="shared" si="5"/>
        <v>0.11879999999999999</v>
      </c>
      <c r="N107" s="95">
        <v>1028</v>
      </c>
      <c r="O107" s="96" t="s">
        <v>49</v>
      </c>
      <c r="P107" s="70">
        <f t="shared" si="6"/>
        <v>0.1028</v>
      </c>
    </row>
    <row r="108" spans="2:16">
      <c r="B108" s="95">
        <v>6</v>
      </c>
      <c r="C108" s="96" t="s">
        <v>50</v>
      </c>
      <c r="D108" s="70">
        <f t="shared" si="10"/>
        <v>2.5210084033613446E-2</v>
      </c>
      <c r="E108" s="97">
        <v>7.8879999999999999</v>
      </c>
      <c r="F108" s="98">
        <v>7.6109999999999998</v>
      </c>
      <c r="G108" s="94">
        <f t="shared" si="8"/>
        <v>15.498999999999999</v>
      </c>
      <c r="H108" s="95">
        <v>7536</v>
      </c>
      <c r="I108" s="96" t="s">
        <v>49</v>
      </c>
      <c r="J108" s="70">
        <f t="shared" si="9"/>
        <v>0.75359999999999994</v>
      </c>
      <c r="K108" s="95">
        <v>1267</v>
      </c>
      <c r="L108" s="96" t="s">
        <v>49</v>
      </c>
      <c r="M108" s="70">
        <f t="shared" si="5"/>
        <v>0.12669999999999998</v>
      </c>
      <c r="N108" s="95">
        <v>1106</v>
      </c>
      <c r="O108" s="96" t="s">
        <v>49</v>
      </c>
      <c r="P108" s="70">
        <f t="shared" si="6"/>
        <v>0.1106</v>
      </c>
    </row>
    <row r="109" spans="2:16">
      <c r="B109" s="95">
        <v>6.5</v>
      </c>
      <c r="C109" s="96" t="s">
        <v>50</v>
      </c>
      <c r="D109" s="70">
        <f t="shared" si="10"/>
        <v>2.7310924369747899E-2</v>
      </c>
      <c r="E109" s="97">
        <v>8.2189999999999994</v>
      </c>
      <c r="F109" s="98">
        <v>7.3479999999999999</v>
      </c>
      <c r="G109" s="94">
        <f t="shared" si="8"/>
        <v>15.567</v>
      </c>
      <c r="H109" s="95">
        <v>8154</v>
      </c>
      <c r="I109" s="96" t="s">
        <v>49</v>
      </c>
      <c r="J109" s="70">
        <f t="shared" si="9"/>
        <v>0.81540000000000001</v>
      </c>
      <c r="K109" s="95">
        <v>1343</v>
      </c>
      <c r="L109" s="96" t="s">
        <v>49</v>
      </c>
      <c r="M109" s="70">
        <f t="shared" si="5"/>
        <v>0.1343</v>
      </c>
      <c r="N109" s="95">
        <v>1183</v>
      </c>
      <c r="O109" s="96" t="s">
        <v>49</v>
      </c>
      <c r="P109" s="70">
        <f t="shared" si="6"/>
        <v>0.1183</v>
      </c>
    </row>
    <row r="110" spans="2:16">
      <c r="B110" s="95">
        <v>7</v>
      </c>
      <c r="C110" s="96" t="s">
        <v>50</v>
      </c>
      <c r="D110" s="70">
        <f t="shared" si="10"/>
        <v>2.9411764705882353E-2</v>
      </c>
      <c r="E110" s="97">
        <v>8.5239999999999991</v>
      </c>
      <c r="F110" s="98">
        <v>7.1059999999999999</v>
      </c>
      <c r="G110" s="94">
        <f t="shared" si="8"/>
        <v>15.629999999999999</v>
      </c>
      <c r="H110" s="95">
        <v>8771</v>
      </c>
      <c r="I110" s="96" t="s">
        <v>49</v>
      </c>
      <c r="J110" s="70">
        <f t="shared" si="9"/>
        <v>0.8771000000000001</v>
      </c>
      <c r="K110" s="95">
        <v>1416</v>
      </c>
      <c r="L110" s="96" t="s">
        <v>49</v>
      </c>
      <c r="M110" s="70">
        <f t="shared" si="5"/>
        <v>0.1416</v>
      </c>
      <c r="N110" s="95">
        <v>1258</v>
      </c>
      <c r="O110" s="96" t="s">
        <v>49</v>
      </c>
      <c r="P110" s="70">
        <f t="shared" si="6"/>
        <v>0.1258</v>
      </c>
    </row>
    <row r="111" spans="2:16">
      <c r="B111" s="95">
        <v>8</v>
      </c>
      <c r="C111" s="96" t="s">
        <v>50</v>
      </c>
      <c r="D111" s="70">
        <f t="shared" si="10"/>
        <v>3.3613445378151259E-2</v>
      </c>
      <c r="E111" s="97">
        <v>9.0570000000000004</v>
      </c>
      <c r="F111" s="98">
        <v>6.6740000000000004</v>
      </c>
      <c r="G111" s="94">
        <f t="shared" si="8"/>
        <v>15.731000000000002</v>
      </c>
      <c r="H111" s="95">
        <v>1</v>
      </c>
      <c r="I111" s="102" t="s">
        <v>51</v>
      </c>
      <c r="J111" s="71">
        <f t="shared" ref="J111:J175" si="11">H111</f>
        <v>1</v>
      </c>
      <c r="K111" s="95">
        <v>1560</v>
      </c>
      <c r="L111" s="96" t="s">
        <v>49</v>
      </c>
      <c r="M111" s="70">
        <f t="shared" si="5"/>
        <v>0.156</v>
      </c>
      <c r="N111" s="95">
        <v>1405</v>
      </c>
      <c r="O111" s="96" t="s">
        <v>49</v>
      </c>
      <c r="P111" s="70">
        <f t="shared" si="6"/>
        <v>0.14050000000000001</v>
      </c>
    </row>
    <row r="112" spans="2:16">
      <c r="B112" s="95">
        <v>9</v>
      </c>
      <c r="C112" s="96" t="s">
        <v>50</v>
      </c>
      <c r="D112" s="70">
        <f t="shared" si="10"/>
        <v>3.7815126050420166E-2</v>
      </c>
      <c r="E112" s="97">
        <v>9.4979999999999993</v>
      </c>
      <c r="F112" s="98">
        <v>6.3</v>
      </c>
      <c r="G112" s="94">
        <f t="shared" si="8"/>
        <v>15.797999999999998</v>
      </c>
      <c r="H112" s="95">
        <v>1.1200000000000001</v>
      </c>
      <c r="I112" s="96" t="s">
        <v>51</v>
      </c>
      <c r="J112" s="71">
        <f t="shared" si="11"/>
        <v>1.1200000000000001</v>
      </c>
      <c r="K112" s="95">
        <v>1695</v>
      </c>
      <c r="L112" s="96" t="s">
        <v>49</v>
      </c>
      <c r="M112" s="70">
        <f t="shared" si="5"/>
        <v>0.16950000000000001</v>
      </c>
      <c r="N112" s="95">
        <v>1548</v>
      </c>
      <c r="O112" s="96" t="s">
        <v>49</v>
      </c>
      <c r="P112" s="70">
        <f t="shared" si="6"/>
        <v>0.15479999999999999</v>
      </c>
    </row>
    <row r="113" spans="1:16">
      <c r="B113" s="95">
        <v>10</v>
      </c>
      <c r="C113" s="96" t="s">
        <v>50</v>
      </c>
      <c r="D113" s="70">
        <f t="shared" si="10"/>
        <v>4.2016806722689079E-2</v>
      </c>
      <c r="E113" s="97">
        <v>9.8610000000000007</v>
      </c>
      <c r="F113" s="98">
        <v>5.9720000000000004</v>
      </c>
      <c r="G113" s="94">
        <f t="shared" si="8"/>
        <v>15.833000000000002</v>
      </c>
      <c r="H113" s="95">
        <v>1.25</v>
      </c>
      <c r="I113" s="96" t="s">
        <v>51</v>
      </c>
      <c r="J113" s="71">
        <f t="shared" si="11"/>
        <v>1.25</v>
      </c>
      <c r="K113" s="95">
        <v>1823</v>
      </c>
      <c r="L113" s="96" t="s">
        <v>49</v>
      </c>
      <c r="M113" s="70">
        <f t="shared" si="5"/>
        <v>0.18229999999999999</v>
      </c>
      <c r="N113" s="95">
        <v>1687</v>
      </c>
      <c r="O113" s="96" t="s">
        <v>49</v>
      </c>
      <c r="P113" s="70">
        <f t="shared" si="6"/>
        <v>0.16870000000000002</v>
      </c>
    </row>
    <row r="114" spans="1:16">
      <c r="B114" s="95">
        <v>11</v>
      </c>
      <c r="C114" s="96" t="s">
        <v>50</v>
      </c>
      <c r="D114" s="70">
        <f t="shared" si="10"/>
        <v>4.6218487394957986E-2</v>
      </c>
      <c r="E114" s="97">
        <v>10.16</v>
      </c>
      <c r="F114" s="98">
        <v>5.681</v>
      </c>
      <c r="G114" s="94">
        <f t="shared" si="8"/>
        <v>15.841000000000001</v>
      </c>
      <c r="H114" s="95">
        <v>1.37</v>
      </c>
      <c r="I114" s="96" t="s">
        <v>51</v>
      </c>
      <c r="J114" s="71">
        <f t="shared" si="11"/>
        <v>1.37</v>
      </c>
      <c r="K114" s="95">
        <v>1945</v>
      </c>
      <c r="L114" s="96" t="s">
        <v>49</v>
      </c>
      <c r="M114" s="70">
        <f t="shared" si="5"/>
        <v>0.19450000000000001</v>
      </c>
      <c r="N114" s="95">
        <v>1822</v>
      </c>
      <c r="O114" s="96" t="s">
        <v>49</v>
      </c>
      <c r="P114" s="70">
        <f t="shared" si="6"/>
        <v>0.1822</v>
      </c>
    </row>
    <row r="115" spans="1:16">
      <c r="B115" s="95">
        <v>12</v>
      </c>
      <c r="C115" s="96" t="s">
        <v>50</v>
      </c>
      <c r="D115" s="70">
        <f t="shared" si="10"/>
        <v>5.0420168067226892E-2</v>
      </c>
      <c r="E115" s="97">
        <v>10.41</v>
      </c>
      <c r="F115" s="98">
        <v>5.4219999999999997</v>
      </c>
      <c r="G115" s="94">
        <f t="shared" si="8"/>
        <v>15.832000000000001</v>
      </c>
      <c r="H115" s="95">
        <v>1.49</v>
      </c>
      <c r="I115" s="96" t="s">
        <v>51</v>
      </c>
      <c r="J115" s="71">
        <f t="shared" si="11"/>
        <v>1.49</v>
      </c>
      <c r="K115" s="95">
        <v>2062</v>
      </c>
      <c r="L115" s="96" t="s">
        <v>49</v>
      </c>
      <c r="M115" s="70">
        <f t="shared" si="5"/>
        <v>0.20619999999999999</v>
      </c>
      <c r="N115" s="95">
        <v>1955</v>
      </c>
      <c r="O115" s="96" t="s">
        <v>49</v>
      </c>
      <c r="P115" s="70">
        <f t="shared" si="6"/>
        <v>0.19550000000000001</v>
      </c>
    </row>
    <row r="116" spans="1:16">
      <c r="B116" s="95">
        <v>13</v>
      </c>
      <c r="C116" s="96" t="s">
        <v>50</v>
      </c>
      <c r="D116" s="70">
        <f t="shared" si="10"/>
        <v>5.4621848739495799E-2</v>
      </c>
      <c r="E116" s="97">
        <v>10.62</v>
      </c>
      <c r="F116" s="98">
        <v>5.19</v>
      </c>
      <c r="G116" s="94">
        <f t="shared" si="8"/>
        <v>15.809999999999999</v>
      </c>
      <c r="H116" s="95">
        <v>1.61</v>
      </c>
      <c r="I116" s="96" t="s">
        <v>51</v>
      </c>
      <c r="J116" s="71">
        <f t="shared" si="11"/>
        <v>1.61</v>
      </c>
      <c r="K116" s="95">
        <v>2175</v>
      </c>
      <c r="L116" s="96" t="s">
        <v>49</v>
      </c>
      <c r="M116" s="70">
        <f t="shared" si="5"/>
        <v>0.21749999999999997</v>
      </c>
      <c r="N116" s="95">
        <v>2085</v>
      </c>
      <c r="O116" s="96" t="s">
        <v>49</v>
      </c>
      <c r="P116" s="70">
        <f t="shared" si="6"/>
        <v>0.20849999999999999</v>
      </c>
    </row>
    <row r="117" spans="1:16">
      <c r="B117" s="95">
        <v>14</v>
      </c>
      <c r="C117" s="96" t="s">
        <v>50</v>
      </c>
      <c r="D117" s="70">
        <f t="shared" si="10"/>
        <v>5.8823529411764705E-2</v>
      </c>
      <c r="E117" s="97">
        <v>10.8</v>
      </c>
      <c r="F117" s="98">
        <v>4.9790000000000001</v>
      </c>
      <c r="G117" s="94">
        <f t="shared" si="8"/>
        <v>15.779</v>
      </c>
      <c r="H117" s="95">
        <v>1.74</v>
      </c>
      <c r="I117" s="96" t="s">
        <v>51</v>
      </c>
      <c r="J117" s="71">
        <f t="shared" si="11"/>
        <v>1.74</v>
      </c>
      <c r="K117" s="95">
        <v>2284</v>
      </c>
      <c r="L117" s="96" t="s">
        <v>49</v>
      </c>
      <c r="M117" s="70">
        <f t="shared" si="5"/>
        <v>0.22839999999999999</v>
      </c>
      <c r="N117" s="95">
        <v>2212</v>
      </c>
      <c r="O117" s="96" t="s">
        <v>49</v>
      </c>
      <c r="P117" s="70">
        <f t="shared" si="6"/>
        <v>0.22120000000000001</v>
      </c>
    </row>
    <row r="118" spans="1:16">
      <c r="B118" s="95">
        <v>15</v>
      </c>
      <c r="C118" s="96" t="s">
        <v>50</v>
      </c>
      <c r="D118" s="70">
        <f t="shared" si="10"/>
        <v>6.3025210084033612E-2</v>
      </c>
      <c r="E118" s="97">
        <v>10.96</v>
      </c>
      <c r="F118" s="98">
        <v>4.7880000000000003</v>
      </c>
      <c r="G118" s="94">
        <f t="shared" si="8"/>
        <v>15.748000000000001</v>
      </c>
      <c r="H118" s="95">
        <v>1.86</v>
      </c>
      <c r="I118" s="96" t="s">
        <v>51</v>
      </c>
      <c r="J118" s="71">
        <f t="shared" si="11"/>
        <v>1.86</v>
      </c>
      <c r="K118" s="95">
        <v>2391</v>
      </c>
      <c r="L118" s="96" t="s">
        <v>49</v>
      </c>
      <c r="M118" s="70">
        <f t="shared" si="5"/>
        <v>0.23910000000000001</v>
      </c>
      <c r="N118" s="95">
        <v>2337</v>
      </c>
      <c r="O118" s="96" t="s">
        <v>49</v>
      </c>
      <c r="P118" s="70">
        <f t="shared" si="6"/>
        <v>0.23370000000000002</v>
      </c>
    </row>
    <row r="119" spans="1:16">
      <c r="B119" s="95">
        <v>16</v>
      </c>
      <c r="C119" s="96" t="s">
        <v>50</v>
      </c>
      <c r="D119" s="70">
        <f t="shared" si="10"/>
        <v>6.7226890756302518E-2</v>
      </c>
      <c r="E119" s="97">
        <v>11.11</v>
      </c>
      <c r="F119" s="98">
        <v>4.6120000000000001</v>
      </c>
      <c r="G119" s="94">
        <f t="shared" si="8"/>
        <v>15.722</v>
      </c>
      <c r="H119" s="95">
        <v>1.99</v>
      </c>
      <c r="I119" s="96" t="s">
        <v>51</v>
      </c>
      <c r="J119" s="71">
        <f t="shared" si="11"/>
        <v>1.99</v>
      </c>
      <c r="K119" s="95">
        <v>2494</v>
      </c>
      <c r="L119" s="96" t="s">
        <v>49</v>
      </c>
      <c r="M119" s="70">
        <f t="shared" si="5"/>
        <v>0.24940000000000001</v>
      </c>
      <c r="N119" s="95">
        <v>2461</v>
      </c>
      <c r="O119" s="96" t="s">
        <v>49</v>
      </c>
      <c r="P119" s="70">
        <f t="shared" si="6"/>
        <v>0.24609999999999999</v>
      </c>
    </row>
    <row r="120" spans="1:16">
      <c r="B120" s="95">
        <v>17</v>
      </c>
      <c r="C120" s="96" t="s">
        <v>50</v>
      </c>
      <c r="D120" s="70">
        <f t="shared" si="10"/>
        <v>7.1428571428571425E-2</v>
      </c>
      <c r="E120" s="97">
        <v>11.25</v>
      </c>
      <c r="F120" s="98">
        <v>4.452</v>
      </c>
      <c r="G120" s="94">
        <f t="shared" si="8"/>
        <v>15.702</v>
      </c>
      <c r="H120" s="95">
        <v>2.11</v>
      </c>
      <c r="I120" s="96" t="s">
        <v>51</v>
      </c>
      <c r="J120" s="71">
        <f t="shared" si="11"/>
        <v>2.11</v>
      </c>
      <c r="K120" s="95">
        <v>2594</v>
      </c>
      <c r="L120" s="96" t="s">
        <v>49</v>
      </c>
      <c r="M120" s="70">
        <f t="shared" si="5"/>
        <v>0.25939999999999996</v>
      </c>
      <c r="N120" s="95">
        <v>2582</v>
      </c>
      <c r="O120" s="96" t="s">
        <v>49</v>
      </c>
      <c r="P120" s="70">
        <f t="shared" si="6"/>
        <v>0.25819999999999999</v>
      </c>
    </row>
    <row r="121" spans="1:16">
      <c r="B121" s="95">
        <v>18</v>
      </c>
      <c r="C121" s="96" t="s">
        <v>50</v>
      </c>
      <c r="D121" s="70">
        <f t="shared" si="10"/>
        <v>7.5630252100840331E-2</v>
      </c>
      <c r="E121" s="97">
        <v>11.38</v>
      </c>
      <c r="F121" s="98">
        <v>4.3029999999999999</v>
      </c>
      <c r="G121" s="94">
        <f t="shared" si="8"/>
        <v>15.683</v>
      </c>
      <c r="H121" s="95">
        <v>2.2400000000000002</v>
      </c>
      <c r="I121" s="96" t="s">
        <v>51</v>
      </c>
      <c r="J121" s="71">
        <f t="shared" si="11"/>
        <v>2.2400000000000002</v>
      </c>
      <c r="K121" s="95">
        <v>2692</v>
      </c>
      <c r="L121" s="96" t="s">
        <v>49</v>
      </c>
      <c r="M121" s="70">
        <f t="shared" si="5"/>
        <v>0.26919999999999999</v>
      </c>
      <c r="N121" s="95">
        <v>2702</v>
      </c>
      <c r="O121" s="96" t="s">
        <v>49</v>
      </c>
      <c r="P121" s="70">
        <f t="shared" si="6"/>
        <v>0.2702</v>
      </c>
    </row>
    <row r="122" spans="1:16">
      <c r="B122" s="95">
        <v>20</v>
      </c>
      <c r="C122" s="96" t="s">
        <v>50</v>
      </c>
      <c r="D122" s="70">
        <f t="shared" si="10"/>
        <v>8.4033613445378158E-2</v>
      </c>
      <c r="E122" s="97">
        <v>11.66</v>
      </c>
      <c r="F122" s="98">
        <v>4.0389999999999997</v>
      </c>
      <c r="G122" s="94">
        <f t="shared" si="8"/>
        <v>15.699</v>
      </c>
      <c r="H122" s="95">
        <v>2.4900000000000002</v>
      </c>
      <c r="I122" s="96" t="s">
        <v>51</v>
      </c>
      <c r="J122" s="71">
        <f t="shared" si="11"/>
        <v>2.4900000000000002</v>
      </c>
      <c r="K122" s="95">
        <v>2890</v>
      </c>
      <c r="L122" s="96" t="s">
        <v>49</v>
      </c>
      <c r="M122" s="70">
        <f t="shared" si="5"/>
        <v>0.28900000000000003</v>
      </c>
      <c r="N122" s="95">
        <v>2937</v>
      </c>
      <c r="O122" s="96" t="s">
        <v>49</v>
      </c>
      <c r="P122" s="70">
        <f t="shared" si="6"/>
        <v>0.29369999999999996</v>
      </c>
    </row>
    <row r="123" spans="1:16">
      <c r="B123" s="95">
        <v>22.5</v>
      </c>
      <c r="C123" s="96" t="s">
        <v>50</v>
      </c>
      <c r="D123" s="70">
        <f t="shared" si="10"/>
        <v>9.4537815126050417E-2</v>
      </c>
      <c r="E123" s="97">
        <v>12.04</v>
      </c>
      <c r="F123" s="98">
        <v>3.7559999999999998</v>
      </c>
      <c r="G123" s="94">
        <f t="shared" si="8"/>
        <v>15.795999999999999</v>
      </c>
      <c r="H123" s="95">
        <v>2.8</v>
      </c>
      <c r="I123" s="96" t="s">
        <v>51</v>
      </c>
      <c r="J123" s="71">
        <f t="shared" si="11"/>
        <v>2.8</v>
      </c>
      <c r="K123" s="95">
        <v>3129</v>
      </c>
      <c r="L123" s="96" t="s">
        <v>49</v>
      </c>
      <c r="M123" s="70">
        <f t="shared" si="5"/>
        <v>0.31290000000000001</v>
      </c>
      <c r="N123" s="95">
        <v>3221</v>
      </c>
      <c r="O123" s="96" t="s">
        <v>49</v>
      </c>
      <c r="P123" s="70">
        <f t="shared" si="6"/>
        <v>0.3221</v>
      </c>
    </row>
    <row r="124" spans="1:16">
      <c r="B124" s="95">
        <v>25</v>
      </c>
      <c r="C124" s="96" t="s">
        <v>50</v>
      </c>
      <c r="D124" s="70">
        <f t="shared" si="10"/>
        <v>0.10504201680672269</v>
      </c>
      <c r="E124" s="97">
        <v>12.48</v>
      </c>
      <c r="F124" s="98">
        <v>3.516</v>
      </c>
      <c r="G124" s="94">
        <f t="shared" si="8"/>
        <v>15.996</v>
      </c>
      <c r="H124" s="95">
        <v>3.11</v>
      </c>
      <c r="I124" s="96" t="s">
        <v>51</v>
      </c>
      <c r="J124" s="71">
        <f t="shared" si="11"/>
        <v>3.11</v>
      </c>
      <c r="K124" s="95">
        <v>3351</v>
      </c>
      <c r="L124" s="96" t="s">
        <v>49</v>
      </c>
      <c r="M124" s="70">
        <f t="shared" si="5"/>
        <v>0.33510000000000001</v>
      </c>
      <c r="N124" s="95">
        <v>3494</v>
      </c>
      <c r="O124" s="96" t="s">
        <v>49</v>
      </c>
      <c r="P124" s="70">
        <f t="shared" si="6"/>
        <v>0.34940000000000004</v>
      </c>
    </row>
    <row r="125" spans="1:16">
      <c r="B125" s="72">
        <v>27.5</v>
      </c>
      <c r="C125" s="74" t="s">
        <v>50</v>
      </c>
      <c r="D125" s="70">
        <f t="shared" si="10"/>
        <v>0.11554621848739496</v>
      </c>
      <c r="E125" s="97">
        <v>12.98</v>
      </c>
      <c r="F125" s="98">
        <v>3.3079999999999998</v>
      </c>
      <c r="G125" s="94">
        <f t="shared" si="8"/>
        <v>16.288</v>
      </c>
      <c r="H125" s="95">
        <v>3.42</v>
      </c>
      <c r="I125" s="96" t="s">
        <v>51</v>
      </c>
      <c r="J125" s="71">
        <f t="shared" si="11"/>
        <v>3.42</v>
      </c>
      <c r="K125" s="95">
        <v>3556</v>
      </c>
      <c r="L125" s="96" t="s">
        <v>49</v>
      </c>
      <c r="M125" s="70">
        <f t="shared" si="5"/>
        <v>0.35560000000000003</v>
      </c>
      <c r="N125" s="95">
        <v>3756</v>
      </c>
      <c r="O125" s="96" t="s">
        <v>49</v>
      </c>
      <c r="P125" s="70">
        <f t="shared" si="6"/>
        <v>0.37559999999999999</v>
      </c>
    </row>
    <row r="126" spans="1:16">
      <c r="B126" s="72">
        <v>30</v>
      </c>
      <c r="C126" s="74" t="s">
        <v>50</v>
      </c>
      <c r="D126" s="70">
        <f t="shared" si="10"/>
        <v>0.12605042016806722</v>
      </c>
      <c r="E126" s="97">
        <v>13.55</v>
      </c>
      <c r="F126" s="98">
        <v>3.1269999999999998</v>
      </c>
      <c r="G126" s="94">
        <f t="shared" si="8"/>
        <v>16.677</v>
      </c>
      <c r="H126" s="72">
        <v>3.72</v>
      </c>
      <c r="I126" s="74" t="s">
        <v>51</v>
      </c>
      <c r="J126" s="71">
        <f t="shared" si="11"/>
        <v>3.72</v>
      </c>
      <c r="K126" s="72">
        <v>3745</v>
      </c>
      <c r="L126" s="74" t="s">
        <v>49</v>
      </c>
      <c r="M126" s="70">
        <f t="shared" si="5"/>
        <v>0.3745</v>
      </c>
      <c r="N126" s="72">
        <v>4005</v>
      </c>
      <c r="O126" s="74" t="s">
        <v>49</v>
      </c>
      <c r="P126" s="70">
        <f t="shared" si="6"/>
        <v>0.40049999999999997</v>
      </c>
    </row>
    <row r="127" spans="1:16">
      <c r="B127" s="72">
        <v>32.5</v>
      </c>
      <c r="C127" s="74" t="s">
        <v>50</v>
      </c>
      <c r="D127" s="70">
        <f t="shared" si="10"/>
        <v>0.13655462184873948</v>
      </c>
      <c r="E127" s="97">
        <v>14.18</v>
      </c>
      <c r="F127" s="98">
        <v>2.9670000000000001</v>
      </c>
      <c r="G127" s="94">
        <f t="shared" si="8"/>
        <v>17.146999999999998</v>
      </c>
      <c r="H127" s="72">
        <v>4.01</v>
      </c>
      <c r="I127" s="74" t="s">
        <v>51</v>
      </c>
      <c r="J127" s="71">
        <f t="shared" si="11"/>
        <v>4.01</v>
      </c>
      <c r="K127" s="72">
        <v>3920</v>
      </c>
      <c r="L127" s="74" t="s">
        <v>49</v>
      </c>
      <c r="M127" s="70">
        <f t="shared" si="5"/>
        <v>0.39200000000000002</v>
      </c>
      <c r="N127" s="72">
        <v>4243</v>
      </c>
      <c r="O127" s="74" t="s">
        <v>49</v>
      </c>
      <c r="P127" s="70">
        <f t="shared" si="6"/>
        <v>0.42430000000000001</v>
      </c>
    </row>
    <row r="128" spans="1:16">
      <c r="A128" s="99"/>
      <c r="B128" s="95">
        <v>35</v>
      </c>
      <c r="C128" s="96" t="s">
        <v>50</v>
      </c>
      <c r="D128" s="70">
        <f t="shared" si="10"/>
        <v>0.14705882352941177</v>
      </c>
      <c r="E128" s="97">
        <v>14.87</v>
      </c>
      <c r="F128" s="98">
        <v>2.8250000000000002</v>
      </c>
      <c r="G128" s="94">
        <f t="shared" si="8"/>
        <v>17.695</v>
      </c>
      <c r="H128" s="95">
        <v>4.3</v>
      </c>
      <c r="I128" s="96" t="s">
        <v>51</v>
      </c>
      <c r="J128" s="71">
        <f t="shared" si="11"/>
        <v>4.3</v>
      </c>
      <c r="K128" s="72">
        <v>4079</v>
      </c>
      <c r="L128" s="74" t="s">
        <v>49</v>
      </c>
      <c r="M128" s="70">
        <f t="shared" si="5"/>
        <v>0.40789999999999998</v>
      </c>
      <c r="N128" s="72">
        <v>4468</v>
      </c>
      <c r="O128" s="74" t="s">
        <v>49</v>
      </c>
      <c r="P128" s="70">
        <f t="shared" si="6"/>
        <v>0.44679999999999997</v>
      </c>
    </row>
    <row r="129" spans="1:16">
      <c r="A129" s="99"/>
      <c r="B129" s="95">
        <v>37.5</v>
      </c>
      <c r="C129" s="96" t="s">
        <v>50</v>
      </c>
      <c r="D129" s="70">
        <f t="shared" si="10"/>
        <v>0.15756302521008403</v>
      </c>
      <c r="E129" s="97">
        <v>15.6</v>
      </c>
      <c r="F129" s="98">
        <v>2.6970000000000001</v>
      </c>
      <c r="G129" s="94">
        <f t="shared" si="8"/>
        <v>18.297000000000001</v>
      </c>
      <c r="H129" s="95">
        <v>4.57</v>
      </c>
      <c r="I129" s="96" t="s">
        <v>51</v>
      </c>
      <c r="J129" s="71">
        <f t="shared" si="11"/>
        <v>4.57</v>
      </c>
      <c r="K129" s="72">
        <v>4225</v>
      </c>
      <c r="L129" s="74" t="s">
        <v>49</v>
      </c>
      <c r="M129" s="70">
        <f t="shared" si="5"/>
        <v>0.42249999999999999</v>
      </c>
      <c r="N129" s="72">
        <v>4680</v>
      </c>
      <c r="O129" s="74" t="s">
        <v>49</v>
      </c>
      <c r="P129" s="70">
        <f t="shared" si="6"/>
        <v>0.46799999999999997</v>
      </c>
    </row>
    <row r="130" spans="1:16">
      <c r="A130" s="99"/>
      <c r="B130" s="95">
        <v>40</v>
      </c>
      <c r="C130" s="96" t="s">
        <v>50</v>
      </c>
      <c r="D130" s="70">
        <f t="shared" si="10"/>
        <v>0.16806722689075632</v>
      </c>
      <c r="E130" s="97">
        <v>16.37</v>
      </c>
      <c r="F130" s="98">
        <v>2.5819999999999999</v>
      </c>
      <c r="G130" s="94">
        <f t="shared" si="8"/>
        <v>18.952000000000002</v>
      </c>
      <c r="H130" s="95">
        <v>4.84</v>
      </c>
      <c r="I130" s="96" t="s">
        <v>51</v>
      </c>
      <c r="J130" s="71">
        <f t="shared" si="11"/>
        <v>4.84</v>
      </c>
      <c r="K130" s="72">
        <v>4359</v>
      </c>
      <c r="L130" s="74" t="s">
        <v>49</v>
      </c>
      <c r="M130" s="70">
        <f t="shared" si="5"/>
        <v>0.43590000000000001</v>
      </c>
      <c r="N130" s="72">
        <v>4880</v>
      </c>
      <c r="O130" s="74" t="s">
        <v>49</v>
      </c>
      <c r="P130" s="70">
        <f t="shared" si="6"/>
        <v>0.48799999999999999</v>
      </c>
    </row>
    <row r="131" spans="1:16">
      <c r="A131" s="99"/>
      <c r="B131" s="95">
        <v>45</v>
      </c>
      <c r="C131" s="96" t="s">
        <v>50</v>
      </c>
      <c r="D131" s="70">
        <f t="shared" si="10"/>
        <v>0.18907563025210083</v>
      </c>
      <c r="E131" s="97">
        <v>18.02</v>
      </c>
      <c r="F131" s="98">
        <v>2.3820000000000001</v>
      </c>
      <c r="G131" s="94">
        <f t="shared" si="8"/>
        <v>20.402000000000001</v>
      </c>
      <c r="H131" s="95">
        <v>5.35</v>
      </c>
      <c r="I131" s="96" t="s">
        <v>51</v>
      </c>
      <c r="J131" s="71">
        <f t="shared" si="11"/>
        <v>5.35</v>
      </c>
      <c r="K131" s="72">
        <v>4620</v>
      </c>
      <c r="L131" s="74" t="s">
        <v>49</v>
      </c>
      <c r="M131" s="70">
        <f t="shared" si="5"/>
        <v>0.46200000000000002</v>
      </c>
      <c r="N131" s="72">
        <v>5244</v>
      </c>
      <c r="O131" s="74" t="s">
        <v>49</v>
      </c>
      <c r="P131" s="70">
        <f t="shared" si="6"/>
        <v>0.52439999999999998</v>
      </c>
    </row>
    <row r="132" spans="1:16">
      <c r="A132" s="99"/>
      <c r="B132" s="95">
        <v>50</v>
      </c>
      <c r="C132" s="96" t="s">
        <v>50</v>
      </c>
      <c r="D132" s="70">
        <f t="shared" si="10"/>
        <v>0.21008403361344538</v>
      </c>
      <c r="E132" s="97">
        <v>19.75</v>
      </c>
      <c r="F132" s="98">
        <v>2.214</v>
      </c>
      <c r="G132" s="94">
        <f t="shared" si="8"/>
        <v>21.963999999999999</v>
      </c>
      <c r="H132" s="95">
        <v>5.82</v>
      </c>
      <c r="I132" s="96" t="s">
        <v>51</v>
      </c>
      <c r="J132" s="71">
        <f t="shared" si="11"/>
        <v>5.82</v>
      </c>
      <c r="K132" s="72">
        <v>4837</v>
      </c>
      <c r="L132" s="74" t="s">
        <v>49</v>
      </c>
      <c r="M132" s="70">
        <f t="shared" si="5"/>
        <v>0.48369999999999996</v>
      </c>
      <c r="N132" s="72">
        <v>5566</v>
      </c>
      <c r="O132" s="74" t="s">
        <v>49</v>
      </c>
      <c r="P132" s="70">
        <f t="shared" si="6"/>
        <v>0.55659999999999998</v>
      </c>
    </row>
    <row r="133" spans="1:16">
      <c r="A133" s="99"/>
      <c r="B133" s="95">
        <v>55</v>
      </c>
      <c r="C133" s="96" t="s">
        <v>50</v>
      </c>
      <c r="D133" s="70">
        <f t="shared" si="10"/>
        <v>0.23109243697478993</v>
      </c>
      <c r="E133" s="97">
        <v>21.53</v>
      </c>
      <c r="F133" s="98">
        <v>2.0710000000000002</v>
      </c>
      <c r="G133" s="94">
        <f t="shared" si="8"/>
        <v>23.601000000000003</v>
      </c>
      <c r="H133" s="95">
        <v>6.26</v>
      </c>
      <c r="I133" s="96" t="s">
        <v>51</v>
      </c>
      <c r="J133" s="71">
        <f t="shared" si="11"/>
        <v>6.26</v>
      </c>
      <c r="K133" s="72">
        <v>5019</v>
      </c>
      <c r="L133" s="74" t="s">
        <v>49</v>
      </c>
      <c r="M133" s="70">
        <f t="shared" si="5"/>
        <v>0.50190000000000001</v>
      </c>
      <c r="N133" s="72">
        <v>5849</v>
      </c>
      <c r="O133" s="74" t="s">
        <v>49</v>
      </c>
      <c r="P133" s="70">
        <f t="shared" si="6"/>
        <v>0.58489999999999998</v>
      </c>
    </row>
    <row r="134" spans="1:16">
      <c r="A134" s="99"/>
      <c r="B134" s="95">
        <v>60</v>
      </c>
      <c r="C134" s="96" t="s">
        <v>50</v>
      </c>
      <c r="D134" s="70">
        <f t="shared" si="10"/>
        <v>0.25210084033613445</v>
      </c>
      <c r="E134" s="97">
        <v>23.32</v>
      </c>
      <c r="F134" s="98">
        <v>1.9470000000000001</v>
      </c>
      <c r="G134" s="94">
        <f t="shared" si="8"/>
        <v>25.266999999999999</v>
      </c>
      <c r="H134" s="95">
        <v>6.66</v>
      </c>
      <c r="I134" s="96" t="s">
        <v>51</v>
      </c>
      <c r="J134" s="71">
        <f t="shared" si="11"/>
        <v>6.66</v>
      </c>
      <c r="K134" s="72">
        <v>5174</v>
      </c>
      <c r="L134" s="74" t="s">
        <v>49</v>
      </c>
      <c r="M134" s="70">
        <f t="shared" si="5"/>
        <v>0.51740000000000008</v>
      </c>
      <c r="N134" s="72">
        <v>6100</v>
      </c>
      <c r="O134" s="74" t="s">
        <v>49</v>
      </c>
      <c r="P134" s="70">
        <f t="shared" si="6"/>
        <v>0.61</v>
      </c>
    </row>
    <row r="135" spans="1:16">
      <c r="A135" s="99"/>
      <c r="B135" s="95">
        <v>65</v>
      </c>
      <c r="C135" s="96" t="s">
        <v>50</v>
      </c>
      <c r="D135" s="70">
        <f t="shared" si="10"/>
        <v>0.27310924369747897</v>
      </c>
      <c r="E135" s="97">
        <v>25.1</v>
      </c>
      <c r="F135" s="98">
        <v>1.839</v>
      </c>
      <c r="G135" s="94">
        <f t="shared" si="8"/>
        <v>26.939</v>
      </c>
      <c r="H135" s="95">
        <v>7.05</v>
      </c>
      <c r="I135" s="96" t="s">
        <v>51</v>
      </c>
      <c r="J135" s="71">
        <f t="shared" si="11"/>
        <v>7.05</v>
      </c>
      <c r="K135" s="72">
        <v>5307</v>
      </c>
      <c r="L135" s="74" t="s">
        <v>49</v>
      </c>
      <c r="M135" s="70">
        <f t="shared" si="5"/>
        <v>0.53070000000000006</v>
      </c>
      <c r="N135" s="72">
        <v>6323</v>
      </c>
      <c r="O135" s="74" t="s">
        <v>49</v>
      </c>
      <c r="P135" s="70">
        <f t="shared" si="6"/>
        <v>0.63230000000000008</v>
      </c>
    </row>
    <row r="136" spans="1:16">
      <c r="A136" s="99"/>
      <c r="B136" s="95">
        <v>70</v>
      </c>
      <c r="C136" s="96" t="s">
        <v>50</v>
      </c>
      <c r="D136" s="70">
        <f t="shared" si="10"/>
        <v>0.29411764705882354</v>
      </c>
      <c r="E136" s="97">
        <v>26.86</v>
      </c>
      <c r="F136" s="98">
        <v>1.7430000000000001</v>
      </c>
      <c r="G136" s="94">
        <f t="shared" si="8"/>
        <v>28.602999999999998</v>
      </c>
      <c r="H136" s="95">
        <v>7.41</v>
      </c>
      <c r="I136" s="96" t="s">
        <v>51</v>
      </c>
      <c r="J136" s="71">
        <f t="shared" si="11"/>
        <v>7.41</v>
      </c>
      <c r="K136" s="72">
        <v>5421</v>
      </c>
      <c r="L136" s="74" t="s">
        <v>49</v>
      </c>
      <c r="M136" s="70">
        <f t="shared" si="5"/>
        <v>0.54210000000000003</v>
      </c>
      <c r="N136" s="72">
        <v>6523</v>
      </c>
      <c r="O136" s="74" t="s">
        <v>49</v>
      </c>
      <c r="P136" s="70">
        <f t="shared" si="6"/>
        <v>0.65229999999999999</v>
      </c>
    </row>
    <row r="137" spans="1:16">
      <c r="A137" s="99"/>
      <c r="B137" s="95">
        <v>80</v>
      </c>
      <c r="C137" s="96" t="s">
        <v>50</v>
      </c>
      <c r="D137" s="70">
        <f t="shared" si="10"/>
        <v>0.33613445378151263</v>
      </c>
      <c r="E137" s="97">
        <v>30.25</v>
      </c>
      <c r="F137" s="98">
        <v>1.5820000000000001</v>
      </c>
      <c r="G137" s="94">
        <f t="shared" si="8"/>
        <v>31.832000000000001</v>
      </c>
      <c r="H137" s="95">
        <v>8.07</v>
      </c>
      <c r="I137" s="96" t="s">
        <v>51</v>
      </c>
      <c r="J137" s="71">
        <f t="shared" si="11"/>
        <v>8.07</v>
      </c>
      <c r="K137" s="72">
        <v>5649</v>
      </c>
      <c r="L137" s="74" t="s">
        <v>49</v>
      </c>
      <c r="M137" s="70">
        <f t="shared" si="5"/>
        <v>0.56489999999999996</v>
      </c>
      <c r="N137" s="72">
        <v>6863</v>
      </c>
      <c r="O137" s="74" t="s">
        <v>49</v>
      </c>
      <c r="P137" s="70">
        <f t="shared" si="6"/>
        <v>0.68630000000000002</v>
      </c>
    </row>
    <row r="138" spans="1:16">
      <c r="A138" s="99"/>
      <c r="B138" s="95">
        <v>90</v>
      </c>
      <c r="C138" s="96" t="s">
        <v>50</v>
      </c>
      <c r="D138" s="70">
        <f t="shared" si="10"/>
        <v>0.37815126050420167</v>
      </c>
      <c r="E138" s="97">
        <v>33.450000000000003</v>
      </c>
      <c r="F138" s="98">
        <v>1.45</v>
      </c>
      <c r="G138" s="94">
        <f t="shared" si="8"/>
        <v>34.900000000000006</v>
      </c>
      <c r="H138" s="95">
        <v>8.67</v>
      </c>
      <c r="I138" s="96" t="s">
        <v>51</v>
      </c>
      <c r="J138" s="71">
        <f t="shared" si="11"/>
        <v>8.67</v>
      </c>
      <c r="K138" s="72">
        <v>5828</v>
      </c>
      <c r="L138" s="74" t="s">
        <v>49</v>
      </c>
      <c r="M138" s="70">
        <f t="shared" si="5"/>
        <v>0.58279999999999998</v>
      </c>
      <c r="N138" s="72">
        <v>7144</v>
      </c>
      <c r="O138" s="74" t="s">
        <v>49</v>
      </c>
      <c r="P138" s="70">
        <f t="shared" si="6"/>
        <v>0.71440000000000003</v>
      </c>
    </row>
    <row r="139" spans="1:16">
      <c r="A139" s="99"/>
      <c r="B139" s="95">
        <v>100</v>
      </c>
      <c r="C139" s="96" t="s">
        <v>50</v>
      </c>
      <c r="D139" s="70">
        <f t="shared" si="10"/>
        <v>0.42016806722689076</v>
      </c>
      <c r="E139" s="97">
        <v>36.43</v>
      </c>
      <c r="F139" s="98">
        <v>1.341</v>
      </c>
      <c r="G139" s="94">
        <f t="shared" si="8"/>
        <v>37.771000000000001</v>
      </c>
      <c r="H139" s="95">
        <v>9.23</v>
      </c>
      <c r="I139" s="96" t="s">
        <v>51</v>
      </c>
      <c r="J139" s="71">
        <f t="shared" si="11"/>
        <v>9.23</v>
      </c>
      <c r="K139" s="72">
        <v>5973</v>
      </c>
      <c r="L139" s="74" t="s">
        <v>49</v>
      </c>
      <c r="M139" s="70">
        <f t="shared" si="5"/>
        <v>0.59729999999999994</v>
      </c>
      <c r="N139" s="72">
        <v>7381</v>
      </c>
      <c r="O139" s="74" t="s">
        <v>49</v>
      </c>
      <c r="P139" s="70">
        <f t="shared" si="6"/>
        <v>0.73809999999999998</v>
      </c>
    </row>
    <row r="140" spans="1:16">
      <c r="A140" s="99"/>
      <c r="B140" s="95">
        <v>110</v>
      </c>
      <c r="C140" s="100" t="s">
        <v>50</v>
      </c>
      <c r="D140" s="70">
        <f t="shared" si="10"/>
        <v>0.46218487394957986</v>
      </c>
      <c r="E140" s="97">
        <v>39.200000000000003</v>
      </c>
      <c r="F140" s="98">
        <v>1.2490000000000001</v>
      </c>
      <c r="G140" s="94">
        <f t="shared" si="8"/>
        <v>40.449000000000005</v>
      </c>
      <c r="H140" s="95">
        <v>9.74</v>
      </c>
      <c r="I140" s="96" t="s">
        <v>51</v>
      </c>
      <c r="J140" s="71">
        <f t="shared" si="11"/>
        <v>9.74</v>
      </c>
      <c r="K140" s="72">
        <v>6095</v>
      </c>
      <c r="L140" s="74" t="s">
        <v>49</v>
      </c>
      <c r="M140" s="70">
        <f t="shared" si="5"/>
        <v>0.60949999999999993</v>
      </c>
      <c r="N140" s="72">
        <v>7583</v>
      </c>
      <c r="O140" s="74" t="s">
        <v>49</v>
      </c>
      <c r="P140" s="70">
        <f t="shared" si="6"/>
        <v>0.75829999999999997</v>
      </c>
    </row>
    <row r="141" spans="1:16">
      <c r="B141" s="95">
        <v>120</v>
      </c>
      <c r="C141" s="74" t="s">
        <v>50</v>
      </c>
      <c r="D141" s="70">
        <f t="shared" si="10"/>
        <v>0.50420168067226889</v>
      </c>
      <c r="E141" s="97">
        <v>41.77</v>
      </c>
      <c r="F141" s="98">
        <v>1.169</v>
      </c>
      <c r="G141" s="94">
        <f t="shared" si="8"/>
        <v>42.939</v>
      </c>
      <c r="H141" s="72">
        <v>10.23</v>
      </c>
      <c r="I141" s="74" t="s">
        <v>51</v>
      </c>
      <c r="J141" s="71">
        <f t="shared" si="11"/>
        <v>10.23</v>
      </c>
      <c r="K141" s="72">
        <v>6198</v>
      </c>
      <c r="L141" s="74" t="s">
        <v>49</v>
      </c>
      <c r="M141" s="70">
        <f t="shared" si="5"/>
        <v>0.61980000000000002</v>
      </c>
      <c r="N141" s="72">
        <v>7759</v>
      </c>
      <c r="O141" s="74" t="s">
        <v>49</v>
      </c>
      <c r="P141" s="70">
        <f t="shared" si="6"/>
        <v>0.77590000000000003</v>
      </c>
    </row>
    <row r="142" spans="1:16">
      <c r="B142" s="95">
        <v>130</v>
      </c>
      <c r="C142" s="74" t="s">
        <v>50</v>
      </c>
      <c r="D142" s="70">
        <f t="shared" si="10"/>
        <v>0.54621848739495793</v>
      </c>
      <c r="E142" s="97">
        <v>44.15</v>
      </c>
      <c r="F142" s="98">
        <v>1.1000000000000001</v>
      </c>
      <c r="G142" s="94">
        <f t="shared" si="8"/>
        <v>45.25</v>
      </c>
      <c r="H142" s="72">
        <v>10.68</v>
      </c>
      <c r="I142" s="74" t="s">
        <v>51</v>
      </c>
      <c r="J142" s="71">
        <f t="shared" si="11"/>
        <v>10.68</v>
      </c>
      <c r="K142" s="72">
        <v>6288</v>
      </c>
      <c r="L142" s="74" t="s">
        <v>49</v>
      </c>
      <c r="M142" s="70">
        <f t="shared" si="5"/>
        <v>0.62880000000000003</v>
      </c>
      <c r="N142" s="72">
        <v>7914</v>
      </c>
      <c r="O142" s="74" t="s">
        <v>49</v>
      </c>
      <c r="P142" s="70">
        <f t="shared" si="6"/>
        <v>0.79139999999999999</v>
      </c>
    </row>
    <row r="143" spans="1:16">
      <c r="B143" s="95">
        <v>140</v>
      </c>
      <c r="C143" s="74" t="s">
        <v>50</v>
      </c>
      <c r="D143" s="70">
        <f t="shared" si="10"/>
        <v>0.58823529411764708</v>
      </c>
      <c r="E143" s="97">
        <v>46.36</v>
      </c>
      <c r="F143" s="98">
        <v>1.04</v>
      </c>
      <c r="G143" s="94">
        <f t="shared" si="8"/>
        <v>47.4</v>
      </c>
      <c r="H143" s="72">
        <v>11.12</v>
      </c>
      <c r="I143" s="74" t="s">
        <v>51</v>
      </c>
      <c r="J143" s="71">
        <f t="shared" si="11"/>
        <v>11.12</v>
      </c>
      <c r="K143" s="72">
        <v>6367</v>
      </c>
      <c r="L143" s="74" t="s">
        <v>49</v>
      </c>
      <c r="M143" s="70">
        <f t="shared" si="5"/>
        <v>0.63670000000000004</v>
      </c>
      <c r="N143" s="72">
        <v>8052</v>
      </c>
      <c r="O143" s="74" t="s">
        <v>49</v>
      </c>
      <c r="P143" s="70">
        <f t="shared" si="6"/>
        <v>0.80519999999999992</v>
      </c>
    </row>
    <row r="144" spans="1:16">
      <c r="B144" s="95">
        <v>150</v>
      </c>
      <c r="C144" s="74" t="s">
        <v>50</v>
      </c>
      <c r="D144" s="70">
        <f t="shared" si="10"/>
        <v>0.63025210084033612</v>
      </c>
      <c r="E144" s="97">
        <v>48.41</v>
      </c>
      <c r="F144" s="98">
        <v>0.98619999999999997</v>
      </c>
      <c r="G144" s="94">
        <f t="shared" si="8"/>
        <v>49.396199999999993</v>
      </c>
      <c r="H144" s="72">
        <v>11.54</v>
      </c>
      <c r="I144" s="74" t="s">
        <v>51</v>
      </c>
      <c r="J144" s="71">
        <f t="shared" si="11"/>
        <v>11.54</v>
      </c>
      <c r="K144" s="72">
        <v>6438</v>
      </c>
      <c r="L144" s="74" t="s">
        <v>49</v>
      </c>
      <c r="M144" s="70">
        <f t="shared" si="5"/>
        <v>0.64379999999999993</v>
      </c>
      <c r="N144" s="72">
        <v>8176</v>
      </c>
      <c r="O144" s="74" t="s">
        <v>49</v>
      </c>
      <c r="P144" s="70">
        <f t="shared" si="6"/>
        <v>0.81759999999999999</v>
      </c>
    </row>
    <row r="145" spans="2:16">
      <c r="B145" s="95">
        <v>160</v>
      </c>
      <c r="C145" s="74" t="s">
        <v>50</v>
      </c>
      <c r="D145" s="70">
        <f t="shared" si="10"/>
        <v>0.67226890756302526</v>
      </c>
      <c r="E145" s="97">
        <v>50.32</v>
      </c>
      <c r="F145" s="98">
        <v>0.93830000000000002</v>
      </c>
      <c r="G145" s="94">
        <f t="shared" si="8"/>
        <v>51.258299999999998</v>
      </c>
      <c r="H145" s="72">
        <v>11.94</v>
      </c>
      <c r="I145" s="74" t="s">
        <v>51</v>
      </c>
      <c r="J145" s="71">
        <f t="shared" si="11"/>
        <v>11.94</v>
      </c>
      <c r="K145" s="72">
        <v>6501</v>
      </c>
      <c r="L145" s="74" t="s">
        <v>49</v>
      </c>
      <c r="M145" s="70">
        <f t="shared" si="5"/>
        <v>0.65010000000000001</v>
      </c>
      <c r="N145" s="72">
        <v>8288</v>
      </c>
      <c r="O145" s="74" t="s">
        <v>49</v>
      </c>
      <c r="P145" s="70">
        <f t="shared" si="6"/>
        <v>0.82879999999999998</v>
      </c>
    </row>
    <row r="146" spans="2:16">
      <c r="B146" s="95">
        <v>170</v>
      </c>
      <c r="C146" s="74" t="s">
        <v>50</v>
      </c>
      <c r="D146" s="70">
        <f t="shared" si="10"/>
        <v>0.7142857142857143</v>
      </c>
      <c r="E146" s="97">
        <v>52.11</v>
      </c>
      <c r="F146" s="98">
        <v>0.89529999999999998</v>
      </c>
      <c r="G146" s="94">
        <f t="shared" si="8"/>
        <v>53.005299999999998</v>
      </c>
      <c r="H146" s="72">
        <v>12.32</v>
      </c>
      <c r="I146" s="74" t="s">
        <v>51</v>
      </c>
      <c r="J146" s="71">
        <f t="shared" si="11"/>
        <v>12.32</v>
      </c>
      <c r="K146" s="72">
        <v>6559</v>
      </c>
      <c r="L146" s="74" t="s">
        <v>49</v>
      </c>
      <c r="M146" s="70">
        <f t="shared" si="5"/>
        <v>0.65590000000000004</v>
      </c>
      <c r="N146" s="72">
        <v>8391</v>
      </c>
      <c r="O146" s="74" t="s">
        <v>49</v>
      </c>
      <c r="P146" s="71">
        <f t="shared" si="6"/>
        <v>0.83909999999999996</v>
      </c>
    </row>
    <row r="147" spans="2:16">
      <c r="B147" s="95">
        <v>180</v>
      </c>
      <c r="C147" s="74" t="s">
        <v>50</v>
      </c>
      <c r="D147" s="70">
        <f t="shared" si="10"/>
        <v>0.75630252100840334</v>
      </c>
      <c r="E147" s="97">
        <v>53.77</v>
      </c>
      <c r="F147" s="98">
        <v>0.85640000000000005</v>
      </c>
      <c r="G147" s="94">
        <f t="shared" si="8"/>
        <v>54.626400000000004</v>
      </c>
      <c r="H147" s="72">
        <v>12.7</v>
      </c>
      <c r="I147" s="74" t="s">
        <v>51</v>
      </c>
      <c r="J147" s="71">
        <f t="shared" si="11"/>
        <v>12.7</v>
      </c>
      <c r="K147" s="72">
        <v>6612</v>
      </c>
      <c r="L147" s="74" t="s">
        <v>49</v>
      </c>
      <c r="M147" s="70">
        <f t="shared" si="5"/>
        <v>0.66120000000000001</v>
      </c>
      <c r="N147" s="72">
        <v>8486</v>
      </c>
      <c r="O147" s="74" t="s">
        <v>49</v>
      </c>
      <c r="P147" s="71">
        <f t="shared" si="6"/>
        <v>0.84860000000000002</v>
      </c>
    </row>
    <row r="148" spans="2:16">
      <c r="B148" s="95">
        <v>200</v>
      </c>
      <c r="C148" s="74" t="s">
        <v>50</v>
      </c>
      <c r="D148" s="70">
        <f t="shared" si="10"/>
        <v>0.84033613445378152</v>
      </c>
      <c r="E148" s="97">
        <v>56.8</v>
      </c>
      <c r="F148" s="98">
        <v>0.78879999999999995</v>
      </c>
      <c r="G148" s="94">
        <f t="shared" si="8"/>
        <v>57.588799999999999</v>
      </c>
      <c r="H148" s="72">
        <v>13.42</v>
      </c>
      <c r="I148" s="74" t="s">
        <v>51</v>
      </c>
      <c r="J148" s="71">
        <f t="shared" si="11"/>
        <v>13.42</v>
      </c>
      <c r="K148" s="72">
        <v>6745</v>
      </c>
      <c r="L148" s="74" t="s">
        <v>49</v>
      </c>
      <c r="M148" s="70">
        <f t="shared" ref="M148:M163" si="12">K148/1000/10</f>
        <v>0.67449999999999999</v>
      </c>
      <c r="N148" s="72">
        <v>8654</v>
      </c>
      <c r="O148" s="74" t="s">
        <v>49</v>
      </c>
      <c r="P148" s="71">
        <f t="shared" ref="P148:P158" si="13">N148/1000/10</f>
        <v>0.86539999999999995</v>
      </c>
    </row>
    <row r="149" spans="2:16">
      <c r="B149" s="95">
        <v>225</v>
      </c>
      <c r="C149" s="74" t="s">
        <v>50</v>
      </c>
      <c r="D149" s="70">
        <f t="shared" si="10"/>
        <v>0.94537815126050417</v>
      </c>
      <c r="E149" s="97">
        <v>60.1</v>
      </c>
      <c r="F149" s="98">
        <v>0.71909999999999996</v>
      </c>
      <c r="G149" s="94">
        <f t="shared" ref="G149:G212" si="14">E149+F149</f>
        <v>60.819099999999999</v>
      </c>
      <c r="H149" s="72">
        <v>14.27</v>
      </c>
      <c r="I149" s="74" t="s">
        <v>51</v>
      </c>
      <c r="J149" s="71">
        <f t="shared" si="11"/>
        <v>14.27</v>
      </c>
      <c r="K149" s="72">
        <v>6909</v>
      </c>
      <c r="L149" s="74" t="s">
        <v>49</v>
      </c>
      <c r="M149" s="70">
        <f t="shared" si="12"/>
        <v>0.69089999999999996</v>
      </c>
      <c r="N149" s="72">
        <v>8835</v>
      </c>
      <c r="O149" s="74" t="s">
        <v>49</v>
      </c>
      <c r="P149" s="71">
        <f t="shared" si="13"/>
        <v>0.88350000000000006</v>
      </c>
    </row>
    <row r="150" spans="2:16">
      <c r="B150" s="95">
        <v>250</v>
      </c>
      <c r="C150" s="74" t="s">
        <v>50</v>
      </c>
      <c r="D150" s="70">
        <f t="shared" si="10"/>
        <v>1.0504201680672269</v>
      </c>
      <c r="E150" s="97">
        <v>62.97</v>
      </c>
      <c r="F150" s="98">
        <v>0.66159999999999997</v>
      </c>
      <c r="G150" s="94">
        <f t="shared" si="14"/>
        <v>63.631599999999999</v>
      </c>
      <c r="H150" s="72">
        <v>15.08</v>
      </c>
      <c r="I150" s="74" t="s">
        <v>51</v>
      </c>
      <c r="J150" s="71">
        <f t="shared" si="11"/>
        <v>15.08</v>
      </c>
      <c r="K150" s="72">
        <v>7051</v>
      </c>
      <c r="L150" s="74" t="s">
        <v>49</v>
      </c>
      <c r="M150" s="70">
        <f t="shared" si="12"/>
        <v>0.70510000000000006</v>
      </c>
      <c r="N150" s="72">
        <v>8991</v>
      </c>
      <c r="O150" s="74" t="s">
        <v>49</v>
      </c>
      <c r="P150" s="71">
        <f t="shared" si="13"/>
        <v>0.89910000000000001</v>
      </c>
    </row>
    <row r="151" spans="2:16">
      <c r="B151" s="95">
        <v>275</v>
      </c>
      <c r="C151" s="74" t="s">
        <v>50</v>
      </c>
      <c r="D151" s="70">
        <f t="shared" ref="D151:D164" si="15">B151/$C$5</f>
        <v>1.1554621848739495</v>
      </c>
      <c r="E151" s="97">
        <v>65.489999999999995</v>
      </c>
      <c r="F151" s="98">
        <v>0.61339999999999995</v>
      </c>
      <c r="G151" s="94">
        <f t="shared" si="14"/>
        <v>66.103399999999993</v>
      </c>
      <c r="H151" s="72">
        <v>15.86</v>
      </c>
      <c r="I151" s="74" t="s">
        <v>51</v>
      </c>
      <c r="J151" s="71">
        <f t="shared" si="11"/>
        <v>15.86</v>
      </c>
      <c r="K151" s="72">
        <v>7178</v>
      </c>
      <c r="L151" s="74" t="s">
        <v>49</v>
      </c>
      <c r="M151" s="70">
        <f t="shared" si="12"/>
        <v>0.71779999999999999</v>
      </c>
      <c r="N151" s="72">
        <v>9127</v>
      </c>
      <c r="O151" s="74" t="s">
        <v>49</v>
      </c>
      <c r="P151" s="71">
        <f t="shared" si="13"/>
        <v>0.91270000000000007</v>
      </c>
    </row>
    <row r="152" spans="2:16">
      <c r="B152" s="95">
        <v>300</v>
      </c>
      <c r="C152" s="74" t="s">
        <v>50</v>
      </c>
      <c r="D152" s="70">
        <f t="shared" si="15"/>
        <v>1.2605042016806722</v>
      </c>
      <c r="E152" s="97">
        <v>67.73</v>
      </c>
      <c r="F152" s="98">
        <v>0.57220000000000004</v>
      </c>
      <c r="G152" s="94">
        <f t="shared" si="14"/>
        <v>68.302199999999999</v>
      </c>
      <c r="H152" s="72">
        <v>16.62</v>
      </c>
      <c r="I152" s="74" t="s">
        <v>51</v>
      </c>
      <c r="J152" s="71">
        <f t="shared" si="11"/>
        <v>16.62</v>
      </c>
      <c r="K152" s="72">
        <v>7292</v>
      </c>
      <c r="L152" s="74" t="s">
        <v>49</v>
      </c>
      <c r="M152" s="70">
        <f t="shared" si="12"/>
        <v>0.72919999999999996</v>
      </c>
      <c r="N152" s="72">
        <v>9250</v>
      </c>
      <c r="O152" s="74" t="s">
        <v>49</v>
      </c>
      <c r="P152" s="71">
        <f t="shared" si="13"/>
        <v>0.92500000000000004</v>
      </c>
    </row>
    <row r="153" spans="2:16">
      <c r="B153" s="95">
        <v>325</v>
      </c>
      <c r="C153" s="74" t="s">
        <v>50</v>
      </c>
      <c r="D153" s="70">
        <f t="shared" si="15"/>
        <v>1.365546218487395</v>
      </c>
      <c r="E153" s="97">
        <v>69.73</v>
      </c>
      <c r="F153" s="98">
        <v>0.53659999999999997</v>
      </c>
      <c r="G153" s="94">
        <f t="shared" si="14"/>
        <v>70.266600000000011</v>
      </c>
      <c r="H153" s="72">
        <v>17.350000000000001</v>
      </c>
      <c r="I153" s="74" t="s">
        <v>51</v>
      </c>
      <c r="J153" s="71">
        <f t="shared" si="11"/>
        <v>17.350000000000001</v>
      </c>
      <c r="K153" s="72">
        <v>7396</v>
      </c>
      <c r="L153" s="74" t="s">
        <v>49</v>
      </c>
      <c r="M153" s="70">
        <f t="shared" si="12"/>
        <v>0.73960000000000004</v>
      </c>
      <c r="N153" s="72">
        <v>9360</v>
      </c>
      <c r="O153" s="74" t="s">
        <v>49</v>
      </c>
      <c r="P153" s="71">
        <f t="shared" si="13"/>
        <v>0.93599999999999994</v>
      </c>
    </row>
    <row r="154" spans="2:16">
      <c r="B154" s="95">
        <v>350</v>
      </c>
      <c r="C154" s="74" t="s">
        <v>50</v>
      </c>
      <c r="D154" s="70">
        <f t="shared" si="15"/>
        <v>1.4705882352941178</v>
      </c>
      <c r="E154" s="97">
        <v>71.53</v>
      </c>
      <c r="F154" s="98">
        <v>0.50560000000000005</v>
      </c>
      <c r="G154" s="94">
        <f t="shared" si="14"/>
        <v>72.035600000000002</v>
      </c>
      <c r="H154" s="72">
        <v>18.059999999999999</v>
      </c>
      <c r="I154" s="74" t="s">
        <v>51</v>
      </c>
      <c r="J154" s="71">
        <f t="shared" si="11"/>
        <v>18.059999999999999</v>
      </c>
      <c r="K154" s="72">
        <v>7493</v>
      </c>
      <c r="L154" s="74" t="s">
        <v>49</v>
      </c>
      <c r="M154" s="70">
        <f t="shared" si="12"/>
        <v>0.74930000000000008</v>
      </c>
      <c r="N154" s="72">
        <v>9460</v>
      </c>
      <c r="O154" s="74" t="s">
        <v>49</v>
      </c>
      <c r="P154" s="71">
        <f t="shared" si="13"/>
        <v>0.94600000000000006</v>
      </c>
    </row>
    <row r="155" spans="2:16">
      <c r="B155" s="95">
        <v>375</v>
      </c>
      <c r="C155" s="74" t="s">
        <v>50</v>
      </c>
      <c r="D155" s="70">
        <f t="shared" si="15"/>
        <v>1.5756302521008403</v>
      </c>
      <c r="E155" s="97">
        <v>73.16</v>
      </c>
      <c r="F155" s="98">
        <v>0.47820000000000001</v>
      </c>
      <c r="G155" s="94">
        <f t="shared" si="14"/>
        <v>73.638199999999998</v>
      </c>
      <c r="H155" s="72">
        <v>18.75</v>
      </c>
      <c r="I155" s="74" t="s">
        <v>51</v>
      </c>
      <c r="J155" s="71">
        <f t="shared" si="11"/>
        <v>18.75</v>
      </c>
      <c r="K155" s="72">
        <v>7583</v>
      </c>
      <c r="L155" s="74" t="s">
        <v>49</v>
      </c>
      <c r="M155" s="70">
        <f t="shared" si="12"/>
        <v>0.75829999999999997</v>
      </c>
      <c r="N155" s="72">
        <v>9552</v>
      </c>
      <c r="O155" s="74" t="s">
        <v>49</v>
      </c>
      <c r="P155" s="71">
        <f t="shared" si="13"/>
        <v>0.95519999999999994</v>
      </c>
    </row>
    <row r="156" spans="2:16">
      <c r="B156" s="95">
        <v>400</v>
      </c>
      <c r="C156" s="74" t="s">
        <v>50</v>
      </c>
      <c r="D156" s="70">
        <f t="shared" si="15"/>
        <v>1.680672268907563</v>
      </c>
      <c r="E156" s="97">
        <v>74.650000000000006</v>
      </c>
      <c r="F156" s="98">
        <v>0.45379999999999998</v>
      </c>
      <c r="G156" s="94">
        <f t="shared" si="14"/>
        <v>75.103800000000007</v>
      </c>
      <c r="H156" s="72">
        <v>19.43</v>
      </c>
      <c r="I156" s="74" t="s">
        <v>51</v>
      </c>
      <c r="J156" s="71">
        <f t="shared" si="11"/>
        <v>19.43</v>
      </c>
      <c r="K156" s="72">
        <v>7667</v>
      </c>
      <c r="L156" s="74" t="s">
        <v>49</v>
      </c>
      <c r="M156" s="70">
        <f t="shared" si="12"/>
        <v>0.76669999999999994</v>
      </c>
      <c r="N156" s="72">
        <v>9638</v>
      </c>
      <c r="O156" s="74" t="s">
        <v>49</v>
      </c>
      <c r="P156" s="71">
        <f t="shared" si="13"/>
        <v>0.96379999999999999</v>
      </c>
    </row>
    <row r="157" spans="2:16">
      <c r="B157" s="95">
        <v>450</v>
      </c>
      <c r="C157" s="74" t="s">
        <v>50</v>
      </c>
      <c r="D157" s="70">
        <f t="shared" si="15"/>
        <v>1.8907563025210083</v>
      </c>
      <c r="E157" s="97">
        <v>77.27</v>
      </c>
      <c r="F157" s="98">
        <v>0.41239999999999999</v>
      </c>
      <c r="G157" s="94">
        <f t="shared" si="14"/>
        <v>77.682400000000001</v>
      </c>
      <c r="H157" s="72">
        <v>20.76</v>
      </c>
      <c r="I157" s="74" t="s">
        <v>51</v>
      </c>
      <c r="J157" s="71">
        <f t="shared" si="11"/>
        <v>20.76</v>
      </c>
      <c r="K157" s="72">
        <v>7933</v>
      </c>
      <c r="L157" s="74" t="s">
        <v>49</v>
      </c>
      <c r="M157" s="70">
        <f t="shared" si="12"/>
        <v>0.79330000000000001</v>
      </c>
      <c r="N157" s="72">
        <v>9792</v>
      </c>
      <c r="O157" s="74" t="s">
        <v>49</v>
      </c>
      <c r="P157" s="71">
        <f t="shared" si="13"/>
        <v>0.97919999999999996</v>
      </c>
    </row>
    <row r="158" spans="2:16">
      <c r="B158" s="95">
        <v>500</v>
      </c>
      <c r="C158" s="74" t="s">
        <v>50</v>
      </c>
      <c r="D158" s="70">
        <f t="shared" si="15"/>
        <v>2.1008403361344539</v>
      </c>
      <c r="E158" s="97">
        <v>79.650000000000006</v>
      </c>
      <c r="F158" s="98">
        <v>0.37830000000000003</v>
      </c>
      <c r="G158" s="94">
        <f t="shared" si="14"/>
        <v>80.028300000000002</v>
      </c>
      <c r="H158" s="72">
        <v>22.04</v>
      </c>
      <c r="I158" s="74" t="s">
        <v>51</v>
      </c>
      <c r="J158" s="71">
        <f t="shared" si="11"/>
        <v>22.04</v>
      </c>
      <c r="K158" s="72">
        <v>8173</v>
      </c>
      <c r="L158" s="74" t="s">
        <v>49</v>
      </c>
      <c r="M158" s="70">
        <f t="shared" si="12"/>
        <v>0.81730000000000003</v>
      </c>
      <c r="N158" s="72">
        <v>9929</v>
      </c>
      <c r="O158" s="74" t="s">
        <v>49</v>
      </c>
      <c r="P158" s="71">
        <f t="shared" si="13"/>
        <v>0.9929</v>
      </c>
    </row>
    <row r="159" spans="2:16">
      <c r="B159" s="95">
        <v>550</v>
      </c>
      <c r="C159" s="74" t="s">
        <v>50</v>
      </c>
      <c r="D159" s="70">
        <f t="shared" si="15"/>
        <v>2.3109243697478989</v>
      </c>
      <c r="E159" s="97">
        <v>81.34</v>
      </c>
      <c r="F159" s="98">
        <v>0.34989999999999999</v>
      </c>
      <c r="G159" s="94">
        <f t="shared" si="14"/>
        <v>81.689900000000009</v>
      </c>
      <c r="H159" s="72">
        <v>23.3</v>
      </c>
      <c r="I159" s="74" t="s">
        <v>51</v>
      </c>
      <c r="J159" s="71">
        <f t="shared" si="11"/>
        <v>23.3</v>
      </c>
      <c r="K159" s="72">
        <v>8394</v>
      </c>
      <c r="L159" s="74" t="s">
        <v>49</v>
      </c>
      <c r="M159" s="70">
        <f t="shared" si="12"/>
        <v>0.83940000000000003</v>
      </c>
      <c r="N159" s="72">
        <v>1.01</v>
      </c>
      <c r="O159" s="73" t="s">
        <v>51</v>
      </c>
      <c r="P159" s="71">
        <f t="shared" ref="P159:P210" si="16">N159</f>
        <v>1.01</v>
      </c>
    </row>
    <row r="160" spans="2:16">
      <c r="B160" s="95">
        <v>600</v>
      </c>
      <c r="C160" s="74" t="s">
        <v>50</v>
      </c>
      <c r="D160" s="70">
        <f t="shared" si="15"/>
        <v>2.5210084033613445</v>
      </c>
      <c r="E160" s="97">
        <v>82.61</v>
      </c>
      <c r="F160" s="98">
        <v>0.32569999999999999</v>
      </c>
      <c r="G160" s="94">
        <f t="shared" si="14"/>
        <v>82.935699999999997</v>
      </c>
      <c r="H160" s="72">
        <v>24.53</v>
      </c>
      <c r="I160" s="74" t="s">
        <v>51</v>
      </c>
      <c r="J160" s="71">
        <f t="shared" si="11"/>
        <v>24.53</v>
      </c>
      <c r="K160" s="72">
        <v>8599</v>
      </c>
      <c r="L160" s="74" t="s">
        <v>49</v>
      </c>
      <c r="M160" s="70">
        <f t="shared" si="12"/>
        <v>0.8599</v>
      </c>
      <c r="N160" s="72">
        <v>1.02</v>
      </c>
      <c r="O160" s="74" t="s">
        <v>51</v>
      </c>
      <c r="P160" s="71">
        <f t="shared" si="16"/>
        <v>1.02</v>
      </c>
    </row>
    <row r="161" spans="2:16">
      <c r="B161" s="95">
        <v>650</v>
      </c>
      <c r="C161" s="74" t="s">
        <v>50</v>
      </c>
      <c r="D161" s="70">
        <f t="shared" si="15"/>
        <v>2.73109243697479</v>
      </c>
      <c r="E161" s="97">
        <v>83.93</v>
      </c>
      <c r="F161" s="98">
        <v>0.3049</v>
      </c>
      <c r="G161" s="94">
        <f t="shared" si="14"/>
        <v>84.23490000000001</v>
      </c>
      <c r="H161" s="72">
        <v>25.74</v>
      </c>
      <c r="I161" s="74" t="s">
        <v>51</v>
      </c>
      <c r="J161" s="71">
        <f t="shared" si="11"/>
        <v>25.74</v>
      </c>
      <c r="K161" s="72">
        <v>8793</v>
      </c>
      <c r="L161" s="74" t="s">
        <v>49</v>
      </c>
      <c r="M161" s="70">
        <f t="shared" si="12"/>
        <v>0.87929999999999997</v>
      </c>
      <c r="N161" s="72">
        <v>1.03</v>
      </c>
      <c r="O161" s="74" t="s">
        <v>51</v>
      </c>
      <c r="P161" s="71">
        <f t="shared" si="16"/>
        <v>1.03</v>
      </c>
    </row>
    <row r="162" spans="2:16">
      <c r="B162" s="95">
        <v>700</v>
      </c>
      <c r="C162" s="74" t="s">
        <v>50</v>
      </c>
      <c r="D162" s="70">
        <f t="shared" si="15"/>
        <v>2.9411764705882355</v>
      </c>
      <c r="E162" s="97">
        <v>85.06</v>
      </c>
      <c r="F162" s="98">
        <v>0.28670000000000001</v>
      </c>
      <c r="G162" s="94">
        <f t="shared" si="14"/>
        <v>85.346699999999998</v>
      </c>
      <c r="H162" s="72">
        <v>26.93</v>
      </c>
      <c r="I162" s="74" t="s">
        <v>51</v>
      </c>
      <c r="J162" s="71">
        <f t="shared" si="11"/>
        <v>26.93</v>
      </c>
      <c r="K162" s="72">
        <v>8977</v>
      </c>
      <c r="L162" s="74" t="s">
        <v>49</v>
      </c>
      <c r="M162" s="70">
        <f t="shared" si="12"/>
        <v>0.89770000000000005</v>
      </c>
      <c r="N162" s="72">
        <v>1.04</v>
      </c>
      <c r="O162" s="74" t="s">
        <v>51</v>
      </c>
      <c r="P162" s="71">
        <f t="shared" si="16"/>
        <v>1.04</v>
      </c>
    </row>
    <row r="163" spans="2:16">
      <c r="B163" s="95">
        <v>800</v>
      </c>
      <c r="C163" s="74" t="s">
        <v>50</v>
      </c>
      <c r="D163" s="70">
        <f t="shared" si="15"/>
        <v>3.3613445378151261</v>
      </c>
      <c r="E163" s="97">
        <v>86.89</v>
      </c>
      <c r="F163" s="98">
        <v>0.25659999999999999</v>
      </c>
      <c r="G163" s="94">
        <f t="shared" si="14"/>
        <v>87.146600000000007</v>
      </c>
      <c r="H163" s="72">
        <v>29.28</v>
      </c>
      <c r="I163" s="74" t="s">
        <v>51</v>
      </c>
      <c r="J163" s="71">
        <f t="shared" si="11"/>
        <v>29.28</v>
      </c>
      <c r="K163" s="72">
        <v>9610</v>
      </c>
      <c r="L163" s="74" t="s">
        <v>49</v>
      </c>
      <c r="M163" s="70">
        <f t="shared" si="12"/>
        <v>0.96099999999999997</v>
      </c>
      <c r="N163" s="72">
        <v>1.05</v>
      </c>
      <c r="O163" s="74" t="s">
        <v>51</v>
      </c>
      <c r="P163" s="71">
        <f t="shared" si="16"/>
        <v>1.05</v>
      </c>
    </row>
    <row r="164" spans="2:16">
      <c r="B164" s="95">
        <v>900</v>
      </c>
      <c r="C164" s="74" t="s">
        <v>50</v>
      </c>
      <c r="D164" s="70">
        <f t="shared" si="15"/>
        <v>3.7815126050420167</v>
      </c>
      <c r="E164" s="97">
        <v>88.25</v>
      </c>
      <c r="F164" s="98">
        <v>0.2326</v>
      </c>
      <c r="G164" s="94">
        <f t="shared" si="14"/>
        <v>88.482600000000005</v>
      </c>
      <c r="H164" s="72">
        <v>31.59</v>
      </c>
      <c r="I164" s="74" t="s">
        <v>51</v>
      </c>
      <c r="J164" s="71">
        <f t="shared" si="11"/>
        <v>31.59</v>
      </c>
      <c r="K164" s="72">
        <v>1.02</v>
      </c>
      <c r="L164" s="73" t="s">
        <v>51</v>
      </c>
      <c r="M164" s="71">
        <f t="shared" ref="M164:M224" si="17">K164</f>
        <v>1.02</v>
      </c>
      <c r="N164" s="72">
        <v>1.07</v>
      </c>
      <c r="O164" s="74" t="s">
        <v>51</v>
      </c>
      <c r="P164" s="71">
        <f t="shared" si="16"/>
        <v>1.07</v>
      </c>
    </row>
    <row r="165" spans="2:16">
      <c r="B165" s="95">
        <v>1</v>
      </c>
      <c r="C165" s="73" t="s">
        <v>52</v>
      </c>
      <c r="D165" s="70">
        <f t="shared" ref="D165:D228" si="18">B165*1000/$C$5</f>
        <v>4.2016806722689077</v>
      </c>
      <c r="E165" s="97">
        <v>89.25</v>
      </c>
      <c r="F165" s="98">
        <v>0.21290000000000001</v>
      </c>
      <c r="G165" s="94">
        <f t="shared" si="14"/>
        <v>89.462900000000005</v>
      </c>
      <c r="H165" s="72">
        <v>33.869999999999997</v>
      </c>
      <c r="I165" s="74" t="s">
        <v>51</v>
      </c>
      <c r="J165" s="71">
        <f t="shared" si="11"/>
        <v>33.869999999999997</v>
      </c>
      <c r="K165" s="72">
        <v>1.07</v>
      </c>
      <c r="L165" s="74" t="s">
        <v>51</v>
      </c>
      <c r="M165" s="71">
        <f t="shared" si="17"/>
        <v>1.07</v>
      </c>
      <c r="N165" s="72">
        <v>1.0900000000000001</v>
      </c>
      <c r="O165" s="74" t="s">
        <v>51</v>
      </c>
      <c r="P165" s="71">
        <f t="shared" si="16"/>
        <v>1.0900000000000001</v>
      </c>
    </row>
    <row r="166" spans="2:16">
      <c r="B166" s="95">
        <v>1.1000000000000001</v>
      </c>
      <c r="C166" s="74" t="s">
        <v>52</v>
      </c>
      <c r="D166" s="70">
        <f t="shared" si="18"/>
        <v>4.6218487394957979</v>
      </c>
      <c r="E166" s="97">
        <v>89.98</v>
      </c>
      <c r="F166" s="98">
        <v>0.19650000000000001</v>
      </c>
      <c r="G166" s="94">
        <f t="shared" si="14"/>
        <v>90.176500000000004</v>
      </c>
      <c r="H166" s="72">
        <v>36.119999999999997</v>
      </c>
      <c r="I166" s="74" t="s">
        <v>51</v>
      </c>
      <c r="J166" s="71">
        <f t="shared" si="11"/>
        <v>36.119999999999997</v>
      </c>
      <c r="K166" s="72">
        <v>1.1200000000000001</v>
      </c>
      <c r="L166" s="74" t="s">
        <v>51</v>
      </c>
      <c r="M166" s="71">
        <f t="shared" si="17"/>
        <v>1.1200000000000001</v>
      </c>
      <c r="N166" s="72">
        <v>1.1000000000000001</v>
      </c>
      <c r="O166" s="74" t="s">
        <v>51</v>
      </c>
      <c r="P166" s="71">
        <f t="shared" si="16"/>
        <v>1.1000000000000001</v>
      </c>
    </row>
    <row r="167" spans="2:16">
      <c r="B167" s="95">
        <v>1.2</v>
      </c>
      <c r="C167" s="74" t="s">
        <v>52</v>
      </c>
      <c r="D167" s="70">
        <f t="shared" si="18"/>
        <v>5.0420168067226889</v>
      </c>
      <c r="E167" s="97">
        <v>90.48</v>
      </c>
      <c r="F167" s="98">
        <v>0.18260000000000001</v>
      </c>
      <c r="G167" s="94">
        <f t="shared" si="14"/>
        <v>90.662599999999998</v>
      </c>
      <c r="H167" s="72">
        <v>38.369999999999997</v>
      </c>
      <c r="I167" s="74" t="s">
        <v>51</v>
      </c>
      <c r="J167" s="71">
        <f t="shared" si="11"/>
        <v>38.369999999999997</v>
      </c>
      <c r="K167" s="72">
        <v>1.17</v>
      </c>
      <c r="L167" s="74" t="s">
        <v>51</v>
      </c>
      <c r="M167" s="71">
        <f t="shared" si="17"/>
        <v>1.17</v>
      </c>
      <c r="N167" s="72">
        <v>1.1100000000000001</v>
      </c>
      <c r="O167" s="74" t="s">
        <v>51</v>
      </c>
      <c r="P167" s="71">
        <f t="shared" si="16"/>
        <v>1.1100000000000001</v>
      </c>
    </row>
    <row r="168" spans="2:16">
      <c r="B168" s="95">
        <v>1.3</v>
      </c>
      <c r="C168" s="74" t="s">
        <v>52</v>
      </c>
      <c r="D168" s="70">
        <f t="shared" si="18"/>
        <v>5.46218487394958</v>
      </c>
      <c r="E168" s="97">
        <v>90.81</v>
      </c>
      <c r="F168" s="98">
        <v>0.17069999999999999</v>
      </c>
      <c r="G168" s="94">
        <f t="shared" si="14"/>
        <v>90.980699999999999</v>
      </c>
      <c r="H168" s="72">
        <v>40.6</v>
      </c>
      <c r="I168" s="74" t="s">
        <v>51</v>
      </c>
      <c r="J168" s="71">
        <f t="shared" si="11"/>
        <v>40.6</v>
      </c>
      <c r="K168" s="72">
        <v>1.21</v>
      </c>
      <c r="L168" s="74" t="s">
        <v>51</v>
      </c>
      <c r="M168" s="71">
        <f t="shared" si="17"/>
        <v>1.21</v>
      </c>
      <c r="N168" s="72">
        <v>1.1200000000000001</v>
      </c>
      <c r="O168" s="74" t="s">
        <v>51</v>
      </c>
      <c r="P168" s="71">
        <f t="shared" si="16"/>
        <v>1.1200000000000001</v>
      </c>
    </row>
    <row r="169" spans="2:16">
      <c r="B169" s="95">
        <v>1.4</v>
      </c>
      <c r="C169" s="74" t="s">
        <v>52</v>
      </c>
      <c r="D169" s="70">
        <f t="shared" si="18"/>
        <v>5.882352941176471</v>
      </c>
      <c r="E169" s="97">
        <v>90.98</v>
      </c>
      <c r="F169" s="98">
        <v>0.1603</v>
      </c>
      <c r="G169" s="94">
        <f t="shared" si="14"/>
        <v>91.140300000000011</v>
      </c>
      <c r="H169" s="72">
        <v>42.82</v>
      </c>
      <c r="I169" s="74" t="s">
        <v>51</v>
      </c>
      <c r="J169" s="71">
        <f t="shared" si="11"/>
        <v>42.82</v>
      </c>
      <c r="K169" s="72">
        <v>1.25</v>
      </c>
      <c r="L169" s="74" t="s">
        <v>51</v>
      </c>
      <c r="M169" s="71">
        <f t="shared" si="17"/>
        <v>1.25</v>
      </c>
      <c r="N169" s="72">
        <v>1.1399999999999999</v>
      </c>
      <c r="O169" s="74" t="s">
        <v>51</v>
      </c>
      <c r="P169" s="71">
        <f t="shared" si="16"/>
        <v>1.1399999999999999</v>
      </c>
    </row>
    <row r="170" spans="2:16">
      <c r="B170" s="95">
        <v>1.5</v>
      </c>
      <c r="C170" s="74" t="s">
        <v>52</v>
      </c>
      <c r="D170" s="70">
        <f t="shared" si="18"/>
        <v>6.3025210084033612</v>
      </c>
      <c r="E170" s="97">
        <v>91.04</v>
      </c>
      <c r="F170" s="98">
        <v>0.1512</v>
      </c>
      <c r="G170" s="94">
        <f t="shared" si="14"/>
        <v>91.191200000000009</v>
      </c>
      <c r="H170" s="72">
        <v>45.05</v>
      </c>
      <c r="I170" s="74" t="s">
        <v>51</v>
      </c>
      <c r="J170" s="71">
        <f t="shared" si="11"/>
        <v>45.05</v>
      </c>
      <c r="K170" s="72">
        <v>1.29</v>
      </c>
      <c r="L170" s="74" t="s">
        <v>51</v>
      </c>
      <c r="M170" s="71">
        <f t="shared" si="17"/>
        <v>1.29</v>
      </c>
      <c r="N170" s="72">
        <v>1.1499999999999999</v>
      </c>
      <c r="O170" s="74" t="s">
        <v>51</v>
      </c>
      <c r="P170" s="71">
        <f t="shared" si="16"/>
        <v>1.1499999999999999</v>
      </c>
    </row>
    <row r="171" spans="2:16">
      <c r="B171" s="95">
        <v>1.6</v>
      </c>
      <c r="C171" s="74" t="s">
        <v>52</v>
      </c>
      <c r="D171" s="70">
        <f t="shared" si="18"/>
        <v>6.7226890756302522</v>
      </c>
      <c r="E171" s="97">
        <v>91</v>
      </c>
      <c r="F171" s="98">
        <v>0.1431</v>
      </c>
      <c r="G171" s="94">
        <f t="shared" si="14"/>
        <v>91.143100000000004</v>
      </c>
      <c r="H171" s="72">
        <v>47.27</v>
      </c>
      <c r="I171" s="74" t="s">
        <v>51</v>
      </c>
      <c r="J171" s="71">
        <f t="shared" si="11"/>
        <v>47.27</v>
      </c>
      <c r="K171" s="72">
        <v>1.33</v>
      </c>
      <c r="L171" s="74" t="s">
        <v>51</v>
      </c>
      <c r="M171" s="71">
        <f t="shared" si="17"/>
        <v>1.33</v>
      </c>
      <c r="N171" s="72">
        <v>1.1599999999999999</v>
      </c>
      <c r="O171" s="74" t="s">
        <v>51</v>
      </c>
      <c r="P171" s="71">
        <f t="shared" si="16"/>
        <v>1.1599999999999999</v>
      </c>
    </row>
    <row r="172" spans="2:16">
      <c r="B172" s="95">
        <v>1.7</v>
      </c>
      <c r="C172" s="74" t="s">
        <v>52</v>
      </c>
      <c r="D172" s="70">
        <f t="shared" si="18"/>
        <v>7.1428571428571432</v>
      </c>
      <c r="E172" s="97">
        <v>90.87</v>
      </c>
      <c r="F172" s="98">
        <v>0.13589999999999999</v>
      </c>
      <c r="G172" s="94">
        <f t="shared" si="14"/>
        <v>91.005900000000011</v>
      </c>
      <c r="H172" s="72">
        <v>49.5</v>
      </c>
      <c r="I172" s="74" t="s">
        <v>51</v>
      </c>
      <c r="J172" s="71">
        <f t="shared" si="11"/>
        <v>49.5</v>
      </c>
      <c r="K172" s="72">
        <v>1.37</v>
      </c>
      <c r="L172" s="74" t="s">
        <v>51</v>
      </c>
      <c r="M172" s="71">
        <f t="shared" si="17"/>
        <v>1.37</v>
      </c>
      <c r="N172" s="72">
        <v>1.17</v>
      </c>
      <c r="O172" s="74" t="s">
        <v>51</v>
      </c>
      <c r="P172" s="71">
        <f t="shared" si="16"/>
        <v>1.17</v>
      </c>
    </row>
    <row r="173" spans="2:16">
      <c r="B173" s="95">
        <v>1.8</v>
      </c>
      <c r="C173" s="74" t="s">
        <v>52</v>
      </c>
      <c r="D173" s="70">
        <f t="shared" si="18"/>
        <v>7.5630252100840334</v>
      </c>
      <c r="E173" s="97">
        <v>90.67</v>
      </c>
      <c r="F173" s="98">
        <v>0.12939999999999999</v>
      </c>
      <c r="G173" s="94">
        <f t="shared" si="14"/>
        <v>90.799400000000006</v>
      </c>
      <c r="H173" s="72">
        <v>51.73</v>
      </c>
      <c r="I173" s="74" t="s">
        <v>51</v>
      </c>
      <c r="J173" s="71">
        <f t="shared" si="11"/>
        <v>51.73</v>
      </c>
      <c r="K173" s="72">
        <v>1.41</v>
      </c>
      <c r="L173" s="74" t="s">
        <v>51</v>
      </c>
      <c r="M173" s="71">
        <f t="shared" si="17"/>
        <v>1.41</v>
      </c>
      <c r="N173" s="72">
        <v>1.18</v>
      </c>
      <c r="O173" s="74" t="s">
        <v>51</v>
      </c>
      <c r="P173" s="71">
        <f t="shared" si="16"/>
        <v>1.18</v>
      </c>
    </row>
    <row r="174" spans="2:16">
      <c r="B174" s="95">
        <v>2</v>
      </c>
      <c r="C174" s="74" t="s">
        <v>52</v>
      </c>
      <c r="D174" s="70">
        <f t="shared" si="18"/>
        <v>8.4033613445378155</v>
      </c>
      <c r="E174" s="97">
        <v>90.1</v>
      </c>
      <c r="F174" s="98">
        <v>0.1183</v>
      </c>
      <c r="G174" s="94">
        <f t="shared" si="14"/>
        <v>90.218299999999999</v>
      </c>
      <c r="H174" s="72">
        <v>56.21</v>
      </c>
      <c r="I174" s="74" t="s">
        <v>51</v>
      </c>
      <c r="J174" s="71">
        <f t="shared" si="11"/>
        <v>56.21</v>
      </c>
      <c r="K174" s="72">
        <v>1.55</v>
      </c>
      <c r="L174" s="74" t="s">
        <v>51</v>
      </c>
      <c r="M174" s="71">
        <f t="shared" si="17"/>
        <v>1.55</v>
      </c>
      <c r="N174" s="72">
        <v>1.2</v>
      </c>
      <c r="O174" s="74" t="s">
        <v>51</v>
      </c>
      <c r="P174" s="71">
        <f t="shared" si="16"/>
        <v>1.2</v>
      </c>
    </row>
    <row r="175" spans="2:16">
      <c r="B175" s="95">
        <v>2.25</v>
      </c>
      <c r="C175" s="74" t="s">
        <v>52</v>
      </c>
      <c r="D175" s="70">
        <f t="shared" si="18"/>
        <v>9.4537815126050422</v>
      </c>
      <c r="E175" s="97">
        <v>89.16</v>
      </c>
      <c r="F175" s="98">
        <v>0.1069</v>
      </c>
      <c r="G175" s="94">
        <f t="shared" si="14"/>
        <v>89.266899999999993</v>
      </c>
      <c r="H175" s="72">
        <v>61.86</v>
      </c>
      <c r="I175" s="74" t="s">
        <v>51</v>
      </c>
      <c r="J175" s="71">
        <f t="shared" si="11"/>
        <v>61.86</v>
      </c>
      <c r="K175" s="72">
        <v>1.74</v>
      </c>
      <c r="L175" s="74" t="s">
        <v>51</v>
      </c>
      <c r="M175" s="71">
        <f t="shared" si="17"/>
        <v>1.74</v>
      </c>
      <c r="N175" s="72">
        <v>1.22</v>
      </c>
      <c r="O175" s="74" t="s">
        <v>51</v>
      </c>
      <c r="P175" s="71">
        <f t="shared" si="16"/>
        <v>1.22</v>
      </c>
    </row>
    <row r="176" spans="2:16">
      <c r="B176" s="95">
        <v>2.5</v>
      </c>
      <c r="C176" s="74" t="s">
        <v>52</v>
      </c>
      <c r="D176" s="70">
        <f t="shared" si="18"/>
        <v>10.504201680672269</v>
      </c>
      <c r="E176" s="97">
        <v>88.02</v>
      </c>
      <c r="F176" s="98">
        <v>9.7680000000000003E-2</v>
      </c>
      <c r="G176" s="94">
        <f t="shared" si="14"/>
        <v>88.117679999999993</v>
      </c>
      <c r="H176" s="72">
        <v>67.569999999999993</v>
      </c>
      <c r="I176" s="74" t="s">
        <v>51</v>
      </c>
      <c r="J176" s="71">
        <f t="shared" ref="J176:J202" si="19">H176</f>
        <v>67.569999999999993</v>
      </c>
      <c r="K176" s="72">
        <v>1.93</v>
      </c>
      <c r="L176" s="74" t="s">
        <v>51</v>
      </c>
      <c r="M176" s="71">
        <f t="shared" si="17"/>
        <v>1.93</v>
      </c>
      <c r="N176" s="72">
        <v>1.24</v>
      </c>
      <c r="O176" s="74" t="s">
        <v>51</v>
      </c>
      <c r="P176" s="71">
        <f t="shared" si="16"/>
        <v>1.24</v>
      </c>
    </row>
    <row r="177" spans="1:16">
      <c r="A177" s="4"/>
      <c r="B177" s="95">
        <v>2.75</v>
      </c>
      <c r="C177" s="74" t="s">
        <v>52</v>
      </c>
      <c r="D177" s="70">
        <f t="shared" si="18"/>
        <v>11.554621848739496</v>
      </c>
      <c r="E177" s="97">
        <v>86.77</v>
      </c>
      <c r="F177" s="98">
        <v>8.9980000000000004E-2</v>
      </c>
      <c r="G177" s="94">
        <f t="shared" si="14"/>
        <v>86.859979999999993</v>
      </c>
      <c r="H177" s="72">
        <v>73.37</v>
      </c>
      <c r="I177" s="74" t="s">
        <v>51</v>
      </c>
      <c r="J177" s="71">
        <f t="shared" si="19"/>
        <v>73.37</v>
      </c>
      <c r="K177" s="72">
        <v>2.09</v>
      </c>
      <c r="L177" s="74" t="s">
        <v>51</v>
      </c>
      <c r="M177" s="71">
        <f t="shared" si="17"/>
        <v>2.09</v>
      </c>
      <c r="N177" s="72">
        <v>1.27</v>
      </c>
      <c r="O177" s="74" t="s">
        <v>51</v>
      </c>
      <c r="P177" s="71">
        <f t="shared" si="16"/>
        <v>1.27</v>
      </c>
    </row>
    <row r="178" spans="1:16">
      <c r="B178" s="72">
        <v>3</v>
      </c>
      <c r="C178" s="74" t="s">
        <v>52</v>
      </c>
      <c r="D178" s="70">
        <f t="shared" si="18"/>
        <v>12.605042016806722</v>
      </c>
      <c r="E178" s="97">
        <v>85.45</v>
      </c>
      <c r="F178" s="98">
        <v>8.3470000000000003E-2</v>
      </c>
      <c r="G178" s="94">
        <f t="shared" si="14"/>
        <v>85.533470000000008</v>
      </c>
      <c r="H178" s="72">
        <v>79.25</v>
      </c>
      <c r="I178" s="74" t="s">
        <v>51</v>
      </c>
      <c r="J178" s="71">
        <f t="shared" si="19"/>
        <v>79.25</v>
      </c>
      <c r="K178" s="72">
        <v>2.2599999999999998</v>
      </c>
      <c r="L178" s="74" t="s">
        <v>51</v>
      </c>
      <c r="M178" s="71">
        <f t="shared" si="17"/>
        <v>2.2599999999999998</v>
      </c>
      <c r="N178" s="72">
        <v>1.29</v>
      </c>
      <c r="O178" s="74" t="s">
        <v>51</v>
      </c>
      <c r="P178" s="71">
        <f t="shared" si="16"/>
        <v>1.29</v>
      </c>
    </row>
    <row r="179" spans="1:16">
      <c r="B179" s="95">
        <v>3.25</v>
      </c>
      <c r="C179" s="96" t="s">
        <v>52</v>
      </c>
      <c r="D179" s="70">
        <f t="shared" si="18"/>
        <v>13.655462184873949</v>
      </c>
      <c r="E179" s="97">
        <v>84.07</v>
      </c>
      <c r="F179" s="98">
        <v>7.7890000000000001E-2</v>
      </c>
      <c r="G179" s="94">
        <f t="shared" si="14"/>
        <v>84.14788999999999</v>
      </c>
      <c r="H179" s="72">
        <v>85.22</v>
      </c>
      <c r="I179" s="74" t="s">
        <v>51</v>
      </c>
      <c r="J179" s="71">
        <f t="shared" si="19"/>
        <v>85.22</v>
      </c>
      <c r="K179" s="72">
        <v>2.41</v>
      </c>
      <c r="L179" s="74" t="s">
        <v>51</v>
      </c>
      <c r="M179" s="71">
        <f t="shared" si="17"/>
        <v>2.41</v>
      </c>
      <c r="N179" s="72">
        <v>1.31</v>
      </c>
      <c r="O179" s="74" t="s">
        <v>51</v>
      </c>
      <c r="P179" s="71">
        <f t="shared" si="16"/>
        <v>1.31</v>
      </c>
    </row>
    <row r="180" spans="1:16">
      <c r="B180" s="95">
        <v>3.5</v>
      </c>
      <c r="C180" s="96" t="s">
        <v>52</v>
      </c>
      <c r="D180" s="70">
        <f t="shared" si="18"/>
        <v>14.705882352941176</v>
      </c>
      <c r="E180" s="97">
        <v>82.69</v>
      </c>
      <c r="F180" s="98">
        <v>7.3050000000000004E-2</v>
      </c>
      <c r="G180" s="94">
        <f t="shared" si="14"/>
        <v>82.763049999999993</v>
      </c>
      <c r="H180" s="72">
        <v>91.3</v>
      </c>
      <c r="I180" s="74" t="s">
        <v>51</v>
      </c>
      <c r="J180" s="71">
        <f t="shared" si="19"/>
        <v>91.3</v>
      </c>
      <c r="K180" s="72">
        <v>2.56</v>
      </c>
      <c r="L180" s="74" t="s">
        <v>51</v>
      </c>
      <c r="M180" s="71">
        <f t="shared" si="17"/>
        <v>2.56</v>
      </c>
      <c r="N180" s="72">
        <v>1.33</v>
      </c>
      <c r="O180" s="74" t="s">
        <v>51</v>
      </c>
      <c r="P180" s="71">
        <f t="shared" si="16"/>
        <v>1.33</v>
      </c>
    </row>
    <row r="181" spans="1:16">
      <c r="B181" s="95">
        <v>3.75</v>
      </c>
      <c r="C181" s="96" t="s">
        <v>52</v>
      </c>
      <c r="D181" s="70">
        <f t="shared" si="18"/>
        <v>15.756302521008404</v>
      </c>
      <c r="E181" s="97">
        <v>81.3</v>
      </c>
      <c r="F181" s="98">
        <v>6.88E-2</v>
      </c>
      <c r="G181" s="94">
        <f t="shared" si="14"/>
        <v>81.368799999999993</v>
      </c>
      <c r="H181" s="72">
        <v>97.48</v>
      </c>
      <c r="I181" s="74" t="s">
        <v>51</v>
      </c>
      <c r="J181" s="71">
        <f t="shared" si="19"/>
        <v>97.48</v>
      </c>
      <c r="K181" s="72">
        <v>2.71</v>
      </c>
      <c r="L181" s="74" t="s">
        <v>51</v>
      </c>
      <c r="M181" s="71">
        <f t="shared" si="17"/>
        <v>2.71</v>
      </c>
      <c r="N181" s="72">
        <v>1.36</v>
      </c>
      <c r="O181" s="74" t="s">
        <v>51</v>
      </c>
      <c r="P181" s="71">
        <f t="shared" si="16"/>
        <v>1.36</v>
      </c>
    </row>
    <row r="182" spans="1:16">
      <c r="B182" s="95">
        <v>4</v>
      </c>
      <c r="C182" s="96" t="s">
        <v>52</v>
      </c>
      <c r="D182" s="70">
        <f t="shared" si="18"/>
        <v>16.806722689075631</v>
      </c>
      <c r="E182" s="97">
        <v>79.930000000000007</v>
      </c>
      <c r="F182" s="98">
        <v>6.5049999999999997E-2</v>
      </c>
      <c r="G182" s="94">
        <f t="shared" si="14"/>
        <v>79.995050000000006</v>
      </c>
      <c r="H182" s="72">
        <v>103.76</v>
      </c>
      <c r="I182" s="74" t="s">
        <v>51</v>
      </c>
      <c r="J182" s="71">
        <f t="shared" si="19"/>
        <v>103.76</v>
      </c>
      <c r="K182" s="72">
        <v>2.85</v>
      </c>
      <c r="L182" s="74" t="s">
        <v>51</v>
      </c>
      <c r="M182" s="71">
        <f t="shared" si="17"/>
        <v>2.85</v>
      </c>
      <c r="N182" s="72">
        <v>1.38</v>
      </c>
      <c r="O182" s="74" t="s">
        <v>51</v>
      </c>
      <c r="P182" s="71">
        <f t="shared" si="16"/>
        <v>1.38</v>
      </c>
    </row>
    <row r="183" spans="1:16">
      <c r="B183" s="95">
        <v>4.5</v>
      </c>
      <c r="C183" s="96" t="s">
        <v>52</v>
      </c>
      <c r="D183" s="70">
        <f t="shared" si="18"/>
        <v>18.907563025210084</v>
      </c>
      <c r="E183" s="97">
        <v>77.28</v>
      </c>
      <c r="F183" s="98">
        <v>5.8720000000000001E-2</v>
      </c>
      <c r="G183" s="94">
        <f t="shared" si="14"/>
        <v>77.338719999999995</v>
      </c>
      <c r="H183" s="72">
        <v>116.65</v>
      </c>
      <c r="I183" s="74" t="s">
        <v>51</v>
      </c>
      <c r="J183" s="71">
        <f t="shared" si="19"/>
        <v>116.65</v>
      </c>
      <c r="K183" s="72">
        <v>3.39</v>
      </c>
      <c r="L183" s="74" t="s">
        <v>51</v>
      </c>
      <c r="M183" s="71">
        <f t="shared" si="17"/>
        <v>3.39</v>
      </c>
      <c r="N183" s="72">
        <v>1.42</v>
      </c>
      <c r="O183" s="74" t="s">
        <v>51</v>
      </c>
      <c r="P183" s="71">
        <f t="shared" si="16"/>
        <v>1.42</v>
      </c>
    </row>
    <row r="184" spans="1:16">
      <c r="B184" s="95">
        <v>5</v>
      </c>
      <c r="C184" s="96" t="s">
        <v>52</v>
      </c>
      <c r="D184" s="70">
        <f t="shared" si="18"/>
        <v>21.008403361344538</v>
      </c>
      <c r="E184" s="97">
        <v>74.819999999999993</v>
      </c>
      <c r="F184" s="98">
        <v>5.3560000000000003E-2</v>
      </c>
      <c r="G184" s="94">
        <f t="shared" si="14"/>
        <v>74.873559999999998</v>
      </c>
      <c r="H184" s="72">
        <v>129.97999999999999</v>
      </c>
      <c r="I184" s="74" t="s">
        <v>51</v>
      </c>
      <c r="J184" s="71">
        <f t="shared" si="19"/>
        <v>129.97999999999999</v>
      </c>
      <c r="K184" s="72">
        <v>3.88</v>
      </c>
      <c r="L184" s="74" t="s">
        <v>51</v>
      </c>
      <c r="M184" s="71">
        <f t="shared" si="17"/>
        <v>3.88</v>
      </c>
      <c r="N184" s="72">
        <v>1.47</v>
      </c>
      <c r="O184" s="74" t="s">
        <v>51</v>
      </c>
      <c r="P184" s="71">
        <f t="shared" si="16"/>
        <v>1.47</v>
      </c>
    </row>
    <row r="185" spans="1:16">
      <c r="B185" s="95">
        <v>5.5</v>
      </c>
      <c r="C185" s="96" t="s">
        <v>52</v>
      </c>
      <c r="D185" s="70">
        <f t="shared" si="18"/>
        <v>23.109243697478991</v>
      </c>
      <c r="E185" s="97">
        <v>72.599999999999994</v>
      </c>
      <c r="F185" s="98">
        <v>4.9279999999999997E-2</v>
      </c>
      <c r="G185" s="94">
        <f t="shared" si="14"/>
        <v>72.64927999999999</v>
      </c>
      <c r="H185" s="72">
        <v>143.72999999999999</v>
      </c>
      <c r="I185" s="74" t="s">
        <v>51</v>
      </c>
      <c r="J185" s="71">
        <f t="shared" si="19"/>
        <v>143.72999999999999</v>
      </c>
      <c r="K185" s="72">
        <v>4.34</v>
      </c>
      <c r="L185" s="74" t="s">
        <v>51</v>
      </c>
      <c r="M185" s="71">
        <f t="shared" si="17"/>
        <v>4.34</v>
      </c>
      <c r="N185" s="72">
        <v>1.51</v>
      </c>
      <c r="O185" s="74" t="s">
        <v>51</v>
      </c>
      <c r="P185" s="71">
        <f t="shared" si="16"/>
        <v>1.51</v>
      </c>
    </row>
    <row r="186" spans="1:16">
      <c r="B186" s="95">
        <v>6</v>
      </c>
      <c r="C186" s="96" t="s">
        <v>52</v>
      </c>
      <c r="D186" s="70">
        <f t="shared" si="18"/>
        <v>25.210084033613445</v>
      </c>
      <c r="E186" s="97">
        <v>70.64</v>
      </c>
      <c r="F186" s="98">
        <v>4.5670000000000002E-2</v>
      </c>
      <c r="G186" s="94">
        <f t="shared" si="14"/>
        <v>70.685670000000002</v>
      </c>
      <c r="H186" s="72">
        <v>157.88</v>
      </c>
      <c r="I186" s="74" t="s">
        <v>51</v>
      </c>
      <c r="J186" s="71">
        <f t="shared" si="19"/>
        <v>157.88</v>
      </c>
      <c r="K186" s="72">
        <v>4.79</v>
      </c>
      <c r="L186" s="74" t="s">
        <v>51</v>
      </c>
      <c r="M186" s="71">
        <f t="shared" si="17"/>
        <v>4.79</v>
      </c>
      <c r="N186" s="72">
        <v>1.56</v>
      </c>
      <c r="O186" s="74" t="s">
        <v>51</v>
      </c>
      <c r="P186" s="71">
        <f t="shared" si="16"/>
        <v>1.56</v>
      </c>
    </row>
    <row r="187" spans="1:16">
      <c r="B187" s="95">
        <v>6.5</v>
      </c>
      <c r="C187" s="96" t="s">
        <v>52</v>
      </c>
      <c r="D187" s="70">
        <f t="shared" si="18"/>
        <v>27.310924369747898</v>
      </c>
      <c r="E187" s="97">
        <v>68.95</v>
      </c>
      <c r="F187" s="98">
        <v>4.2569999999999997E-2</v>
      </c>
      <c r="G187" s="94">
        <f t="shared" si="14"/>
        <v>68.992570000000001</v>
      </c>
      <c r="H187" s="72">
        <v>172.4</v>
      </c>
      <c r="I187" s="74" t="s">
        <v>51</v>
      </c>
      <c r="J187" s="71">
        <f t="shared" si="19"/>
        <v>172.4</v>
      </c>
      <c r="K187" s="72">
        <v>5.21</v>
      </c>
      <c r="L187" s="74" t="s">
        <v>51</v>
      </c>
      <c r="M187" s="71">
        <f t="shared" si="17"/>
        <v>5.21</v>
      </c>
      <c r="N187" s="72">
        <v>1.61</v>
      </c>
      <c r="O187" s="74" t="s">
        <v>51</v>
      </c>
      <c r="P187" s="71">
        <f t="shared" si="16"/>
        <v>1.61</v>
      </c>
    </row>
    <row r="188" spans="1:16">
      <c r="B188" s="95">
        <v>7</v>
      </c>
      <c r="C188" s="96" t="s">
        <v>52</v>
      </c>
      <c r="D188" s="70">
        <f t="shared" si="18"/>
        <v>29.411764705882351</v>
      </c>
      <c r="E188" s="97">
        <v>67.56</v>
      </c>
      <c r="F188" s="98">
        <v>3.9890000000000002E-2</v>
      </c>
      <c r="G188" s="94">
        <f t="shared" si="14"/>
        <v>67.599890000000002</v>
      </c>
      <c r="H188" s="72">
        <v>187.25</v>
      </c>
      <c r="I188" s="74" t="s">
        <v>51</v>
      </c>
      <c r="J188" s="71">
        <f t="shared" si="19"/>
        <v>187.25</v>
      </c>
      <c r="K188" s="72">
        <v>5.62</v>
      </c>
      <c r="L188" s="74" t="s">
        <v>51</v>
      </c>
      <c r="M188" s="71">
        <f t="shared" si="17"/>
        <v>5.62</v>
      </c>
      <c r="N188" s="72">
        <v>1.66</v>
      </c>
      <c r="O188" s="74" t="s">
        <v>51</v>
      </c>
      <c r="P188" s="71">
        <f t="shared" si="16"/>
        <v>1.66</v>
      </c>
    </row>
    <row r="189" spans="1:16">
      <c r="B189" s="95">
        <v>8</v>
      </c>
      <c r="C189" s="96" t="s">
        <v>52</v>
      </c>
      <c r="D189" s="70">
        <f t="shared" si="18"/>
        <v>33.613445378151262</v>
      </c>
      <c r="E189" s="97">
        <v>63.88</v>
      </c>
      <c r="F189" s="98">
        <v>3.5470000000000002E-2</v>
      </c>
      <c r="G189" s="94">
        <f t="shared" si="14"/>
        <v>63.915469999999999</v>
      </c>
      <c r="H189" s="72">
        <v>218.11</v>
      </c>
      <c r="I189" s="74" t="s">
        <v>51</v>
      </c>
      <c r="J189" s="71">
        <f t="shared" si="19"/>
        <v>218.11</v>
      </c>
      <c r="K189" s="72">
        <v>7.12</v>
      </c>
      <c r="L189" s="74" t="s">
        <v>51</v>
      </c>
      <c r="M189" s="71">
        <f t="shared" si="17"/>
        <v>7.12</v>
      </c>
      <c r="N189" s="72">
        <v>1.76</v>
      </c>
      <c r="O189" s="74" t="s">
        <v>51</v>
      </c>
      <c r="P189" s="71">
        <f t="shared" si="16"/>
        <v>1.76</v>
      </c>
    </row>
    <row r="190" spans="1:16">
      <c r="B190" s="95">
        <v>9</v>
      </c>
      <c r="C190" s="96" t="s">
        <v>52</v>
      </c>
      <c r="D190" s="70">
        <f t="shared" si="18"/>
        <v>37.815126050420169</v>
      </c>
      <c r="E190" s="97">
        <v>60.44</v>
      </c>
      <c r="F190" s="98">
        <v>3.1969999999999998E-2</v>
      </c>
      <c r="G190" s="94">
        <f t="shared" si="14"/>
        <v>60.471969999999999</v>
      </c>
      <c r="H190" s="72">
        <v>250.73</v>
      </c>
      <c r="I190" s="74" t="s">
        <v>51</v>
      </c>
      <c r="J190" s="71">
        <f t="shared" si="19"/>
        <v>250.73</v>
      </c>
      <c r="K190" s="72">
        <v>8.49</v>
      </c>
      <c r="L190" s="74" t="s">
        <v>51</v>
      </c>
      <c r="M190" s="71">
        <f t="shared" si="17"/>
        <v>8.49</v>
      </c>
      <c r="N190" s="72">
        <v>1.87</v>
      </c>
      <c r="O190" s="74" t="s">
        <v>51</v>
      </c>
      <c r="P190" s="71">
        <f t="shared" si="16"/>
        <v>1.87</v>
      </c>
    </row>
    <row r="191" spans="1:16">
      <c r="B191" s="95">
        <v>10</v>
      </c>
      <c r="C191" s="96" t="s">
        <v>52</v>
      </c>
      <c r="D191" s="70">
        <f t="shared" si="18"/>
        <v>42.016806722689076</v>
      </c>
      <c r="E191" s="97">
        <v>57.4</v>
      </c>
      <c r="F191" s="98">
        <v>2.9139999999999999E-2</v>
      </c>
      <c r="G191" s="94">
        <f t="shared" si="14"/>
        <v>57.429139999999997</v>
      </c>
      <c r="H191" s="72">
        <v>285.16000000000003</v>
      </c>
      <c r="I191" s="74" t="s">
        <v>51</v>
      </c>
      <c r="J191" s="71">
        <f t="shared" si="19"/>
        <v>285.16000000000003</v>
      </c>
      <c r="K191" s="72">
        <v>9.7899999999999991</v>
      </c>
      <c r="L191" s="74" t="s">
        <v>51</v>
      </c>
      <c r="M191" s="71">
        <f t="shared" si="17"/>
        <v>9.7899999999999991</v>
      </c>
      <c r="N191" s="72">
        <v>1.98</v>
      </c>
      <c r="O191" s="74" t="s">
        <v>51</v>
      </c>
      <c r="P191" s="71">
        <f t="shared" si="16"/>
        <v>1.98</v>
      </c>
    </row>
    <row r="192" spans="1:16">
      <c r="B192" s="95">
        <v>11</v>
      </c>
      <c r="C192" s="96" t="s">
        <v>52</v>
      </c>
      <c r="D192" s="70">
        <f t="shared" si="18"/>
        <v>46.218487394957982</v>
      </c>
      <c r="E192" s="97">
        <v>54.7</v>
      </c>
      <c r="F192" s="98">
        <v>2.6780000000000002E-2</v>
      </c>
      <c r="G192" s="94">
        <f t="shared" si="14"/>
        <v>54.726780000000005</v>
      </c>
      <c r="H192" s="72">
        <v>321.33999999999997</v>
      </c>
      <c r="I192" s="74" t="s">
        <v>51</v>
      </c>
      <c r="J192" s="71">
        <f t="shared" si="19"/>
        <v>321.33999999999997</v>
      </c>
      <c r="K192" s="72">
        <v>11.05</v>
      </c>
      <c r="L192" s="74" t="s">
        <v>51</v>
      </c>
      <c r="M192" s="71">
        <f t="shared" si="17"/>
        <v>11.05</v>
      </c>
      <c r="N192" s="72">
        <v>2.1</v>
      </c>
      <c r="O192" s="74" t="s">
        <v>51</v>
      </c>
      <c r="P192" s="71">
        <f t="shared" si="16"/>
        <v>2.1</v>
      </c>
    </row>
    <row r="193" spans="2:16">
      <c r="B193" s="95">
        <v>12</v>
      </c>
      <c r="C193" s="96" t="s">
        <v>52</v>
      </c>
      <c r="D193" s="70">
        <f t="shared" si="18"/>
        <v>50.420168067226889</v>
      </c>
      <c r="E193" s="97">
        <v>52.29</v>
      </c>
      <c r="F193" s="98">
        <v>2.479E-2</v>
      </c>
      <c r="G193" s="94">
        <f t="shared" si="14"/>
        <v>52.314790000000002</v>
      </c>
      <c r="H193" s="72">
        <v>359.24</v>
      </c>
      <c r="I193" s="74" t="s">
        <v>51</v>
      </c>
      <c r="J193" s="71">
        <f t="shared" si="19"/>
        <v>359.24</v>
      </c>
      <c r="K193" s="72">
        <v>12.29</v>
      </c>
      <c r="L193" s="74" t="s">
        <v>51</v>
      </c>
      <c r="M193" s="71">
        <f t="shared" si="17"/>
        <v>12.29</v>
      </c>
      <c r="N193" s="72">
        <v>2.2200000000000002</v>
      </c>
      <c r="O193" s="74" t="s">
        <v>51</v>
      </c>
      <c r="P193" s="71">
        <f t="shared" si="16"/>
        <v>2.2200000000000002</v>
      </c>
    </row>
    <row r="194" spans="2:16">
      <c r="B194" s="95">
        <v>13</v>
      </c>
      <c r="C194" s="96" t="s">
        <v>52</v>
      </c>
      <c r="D194" s="70">
        <f t="shared" si="18"/>
        <v>54.621848739495796</v>
      </c>
      <c r="E194" s="97">
        <v>50.13</v>
      </c>
      <c r="F194" s="98">
        <v>2.3099999999999999E-2</v>
      </c>
      <c r="G194" s="94">
        <f t="shared" si="14"/>
        <v>50.153100000000002</v>
      </c>
      <c r="H194" s="72">
        <v>398.84</v>
      </c>
      <c r="I194" s="74" t="s">
        <v>51</v>
      </c>
      <c r="J194" s="71">
        <f t="shared" si="19"/>
        <v>398.84</v>
      </c>
      <c r="K194" s="72">
        <v>13.51</v>
      </c>
      <c r="L194" s="74" t="s">
        <v>51</v>
      </c>
      <c r="M194" s="71">
        <f t="shared" si="17"/>
        <v>13.51</v>
      </c>
      <c r="N194" s="72">
        <v>2.35</v>
      </c>
      <c r="O194" s="74" t="s">
        <v>51</v>
      </c>
      <c r="P194" s="71">
        <f t="shared" si="16"/>
        <v>2.35</v>
      </c>
    </row>
    <row r="195" spans="2:16">
      <c r="B195" s="95">
        <v>14</v>
      </c>
      <c r="C195" s="96" t="s">
        <v>52</v>
      </c>
      <c r="D195" s="70">
        <f t="shared" si="18"/>
        <v>58.823529411764703</v>
      </c>
      <c r="E195" s="97">
        <v>48.17</v>
      </c>
      <c r="F195" s="98">
        <v>2.163E-2</v>
      </c>
      <c r="G195" s="94">
        <f t="shared" si="14"/>
        <v>48.191630000000004</v>
      </c>
      <c r="H195" s="72">
        <v>440.1</v>
      </c>
      <c r="I195" s="74" t="s">
        <v>51</v>
      </c>
      <c r="J195" s="71">
        <f t="shared" si="19"/>
        <v>440.1</v>
      </c>
      <c r="K195" s="72">
        <v>14.72</v>
      </c>
      <c r="L195" s="74" t="s">
        <v>51</v>
      </c>
      <c r="M195" s="71">
        <f t="shared" si="17"/>
        <v>14.72</v>
      </c>
      <c r="N195" s="72">
        <v>2.48</v>
      </c>
      <c r="O195" s="74" t="s">
        <v>51</v>
      </c>
      <c r="P195" s="71">
        <f t="shared" si="16"/>
        <v>2.48</v>
      </c>
    </row>
    <row r="196" spans="2:16">
      <c r="B196" s="95">
        <v>15</v>
      </c>
      <c r="C196" s="96" t="s">
        <v>52</v>
      </c>
      <c r="D196" s="70">
        <f t="shared" si="18"/>
        <v>63.025210084033617</v>
      </c>
      <c r="E196" s="97">
        <v>46.39</v>
      </c>
      <c r="F196" s="98">
        <v>2.034E-2</v>
      </c>
      <c r="G196" s="94">
        <f t="shared" si="14"/>
        <v>46.410339999999998</v>
      </c>
      <c r="H196" s="72">
        <v>483</v>
      </c>
      <c r="I196" s="74" t="s">
        <v>51</v>
      </c>
      <c r="J196" s="71">
        <f t="shared" si="19"/>
        <v>483</v>
      </c>
      <c r="K196" s="72">
        <v>15.92</v>
      </c>
      <c r="L196" s="74" t="s">
        <v>51</v>
      </c>
      <c r="M196" s="71">
        <f t="shared" si="17"/>
        <v>15.92</v>
      </c>
      <c r="N196" s="72">
        <v>2.62</v>
      </c>
      <c r="O196" s="74" t="s">
        <v>51</v>
      </c>
      <c r="P196" s="71">
        <f t="shared" si="16"/>
        <v>2.62</v>
      </c>
    </row>
    <row r="197" spans="2:16">
      <c r="B197" s="95">
        <v>16</v>
      </c>
      <c r="C197" s="96" t="s">
        <v>52</v>
      </c>
      <c r="D197" s="70">
        <f t="shared" si="18"/>
        <v>67.226890756302524</v>
      </c>
      <c r="E197" s="97">
        <v>44.76</v>
      </c>
      <c r="F197" s="98">
        <v>1.9210000000000001E-2</v>
      </c>
      <c r="G197" s="94">
        <f t="shared" si="14"/>
        <v>44.779209999999999</v>
      </c>
      <c r="H197" s="72">
        <v>527.49</v>
      </c>
      <c r="I197" s="74" t="s">
        <v>51</v>
      </c>
      <c r="J197" s="71">
        <f t="shared" si="19"/>
        <v>527.49</v>
      </c>
      <c r="K197" s="72">
        <v>17.13</v>
      </c>
      <c r="L197" s="74" t="s">
        <v>51</v>
      </c>
      <c r="M197" s="71">
        <f t="shared" si="17"/>
        <v>17.13</v>
      </c>
      <c r="N197" s="72">
        <v>2.77</v>
      </c>
      <c r="O197" s="74" t="s">
        <v>51</v>
      </c>
      <c r="P197" s="71">
        <f t="shared" si="16"/>
        <v>2.77</v>
      </c>
    </row>
    <row r="198" spans="2:16">
      <c r="B198" s="95">
        <v>17</v>
      </c>
      <c r="C198" s="96" t="s">
        <v>52</v>
      </c>
      <c r="D198" s="70">
        <f t="shared" si="18"/>
        <v>71.428571428571431</v>
      </c>
      <c r="E198" s="97">
        <v>43.27</v>
      </c>
      <c r="F198" s="98">
        <v>1.8200000000000001E-2</v>
      </c>
      <c r="G198" s="94">
        <f t="shared" si="14"/>
        <v>43.288200000000003</v>
      </c>
      <c r="H198" s="72">
        <v>573.55999999999995</v>
      </c>
      <c r="I198" s="74" t="s">
        <v>51</v>
      </c>
      <c r="J198" s="71">
        <f t="shared" si="19"/>
        <v>573.55999999999995</v>
      </c>
      <c r="K198" s="72">
        <v>18.329999999999998</v>
      </c>
      <c r="L198" s="74" t="s">
        <v>51</v>
      </c>
      <c r="M198" s="71">
        <f t="shared" si="17"/>
        <v>18.329999999999998</v>
      </c>
      <c r="N198" s="72">
        <v>2.92</v>
      </c>
      <c r="O198" s="74" t="s">
        <v>51</v>
      </c>
      <c r="P198" s="71">
        <f t="shared" si="16"/>
        <v>2.92</v>
      </c>
    </row>
    <row r="199" spans="2:16">
      <c r="B199" s="95">
        <v>18</v>
      </c>
      <c r="C199" s="96" t="s">
        <v>52</v>
      </c>
      <c r="D199" s="70">
        <f t="shared" si="18"/>
        <v>75.630252100840337</v>
      </c>
      <c r="E199" s="97">
        <v>41.91</v>
      </c>
      <c r="F199" s="98">
        <v>1.729E-2</v>
      </c>
      <c r="G199" s="94">
        <f t="shared" si="14"/>
        <v>41.927289999999999</v>
      </c>
      <c r="H199" s="72">
        <v>621.16999999999996</v>
      </c>
      <c r="I199" s="74" t="s">
        <v>51</v>
      </c>
      <c r="J199" s="71">
        <f t="shared" si="19"/>
        <v>621.16999999999996</v>
      </c>
      <c r="K199" s="72">
        <v>19.53</v>
      </c>
      <c r="L199" s="74" t="s">
        <v>51</v>
      </c>
      <c r="M199" s="71">
        <f t="shared" si="17"/>
        <v>19.53</v>
      </c>
      <c r="N199" s="72">
        <v>3.08</v>
      </c>
      <c r="O199" s="74" t="s">
        <v>51</v>
      </c>
      <c r="P199" s="71">
        <f t="shared" si="16"/>
        <v>3.08</v>
      </c>
    </row>
    <row r="200" spans="2:16">
      <c r="B200" s="95">
        <v>20</v>
      </c>
      <c r="C200" s="96" t="s">
        <v>52</v>
      </c>
      <c r="D200" s="70">
        <f t="shared" si="18"/>
        <v>84.033613445378151</v>
      </c>
      <c r="E200" s="97">
        <v>39.47</v>
      </c>
      <c r="F200" s="98">
        <v>1.5740000000000001E-2</v>
      </c>
      <c r="G200" s="94">
        <f t="shared" si="14"/>
        <v>39.48574</v>
      </c>
      <c r="H200" s="72">
        <v>720.88</v>
      </c>
      <c r="I200" s="74" t="s">
        <v>51</v>
      </c>
      <c r="J200" s="71">
        <f t="shared" si="19"/>
        <v>720.88</v>
      </c>
      <c r="K200" s="72">
        <v>24.1</v>
      </c>
      <c r="L200" s="74" t="s">
        <v>51</v>
      </c>
      <c r="M200" s="71">
        <f t="shared" si="17"/>
        <v>24.1</v>
      </c>
      <c r="N200" s="72">
        <v>3.4</v>
      </c>
      <c r="O200" s="74" t="s">
        <v>51</v>
      </c>
      <c r="P200" s="71">
        <f t="shared" si="16"/>
        <v>3.4</v>
      </c>
    </row>
    <row r="201" spans="2:16">
      <c r="B201" s="95">
        <v>22.5</v>
      </c>
      <c r="C201" s="96" t="s">
        <v>52</v>
      </c>
      <c r="D201" s="70">
        <f t="shared" si="18"/>
        <v>94.537815126050418</v>
      </c>
      <c r="E201" s="97">
        <v>36.9</v>
      </c>
      <c r="F201" s="98">
        <v>1.417E-2</v>
      </c>
      <c r="G201" s="94">
        <f t="shared" si="14"/>
        <v>36.914169999999999</v>
      </c>
      <c r="H201" s="72">
        <v>853.71</v>
      </c>
      <c r="I201" s="74" t="s">
        <v>51</v>
      </c>
      <c r="J201" s="71">
        <f t="shared" si="19"/>
        <v>853.71</v>
      </c>
      <c r="K201" s="72">
        <v>30.57</v>
      </c>
      <c r="L201" s="74" t="s">
        <v>51</v>
      </c>
      <c r="M201" s="71">
        <f t="shared" si="17"/>
        <v>30.57</v>
      </c>
      <c r="N201" s="72">
        <v>3.83</v>
      </c>
      <c r="O201" s="74" t="s">
        <v>51</v>
      </c>
      <c r="P201" s="71">
        <f t="shared" si="16"/>
        <v>3.83</v>
      </c>
    </row>
    <row r="202" spans="2:16">
      <c r="B202" s="95">
        <v>25</v>
      </c>
      <c r="C202" s="96" t="s">
        <v>52</v>
      </c>
      <c r="D202" s="70">
        <f t="shared" si="18"/>
        <v>105.04201680672269</v>
      </c>
      <c r="E202" s="97">
        <v>34.729999999999997</v>
      </c>
      <c r="F202" s="98">
        <v>1.29E-2</v>
      </c>
      <c r="G202" s="94">
        <f t="shared" si="14"/>
        <v>34.742899999999999</v>
      </c>
      <c r="H202" s="72">
        <v>995.33</v>
      </c>
      <c r="I202" s="74" t="s">
        <v>51</v>
      </c>
      <c r="J202" s="71">
        <f t="shared" si="19"/>
        <v>995.33</v>
      </c>
      <c r="K202" s="72">
        <v>36.549999999999997</v>
      </c>
      <c r="L202" s="74" t="s">
        <v>51</v>
      </c>
      <c r="M202" s="71">
        <f t="shared" si="17"/>
        <v>36.549999999999997</v>
      </c>
      <c r="N202" s="72">
        <v>4.29</v>
      </c>
      <c r="O202" s="74" t="s">
        <v>51</v>
      </c>
      <c r="P202" s="71">
        <f t="shared" si="16"/>
        <v>4.29</v>
      </c>
    </row>
    <row r="203" spans="2:16">
      <c r="B203" s="95">
        <v>27.5</v>
      </c>
      <c r="C203" s="96" t="s">
        <v>52</v>
      </c>
      <c r="D203" s="70">
        <f t="shared" si="18"/>
        <v>115.54621848739495</v>
      </c>
      <c r="E203" s="97">
        <v>32.869999999999997</v>
      </c>
      <c r="F203" s="98">
        <v>1.184E-2</v>
      </c>
      <c r="G203" s="94">
        <f t="shared" si="14"/>
        <v>32.881839999999997</v>
      </c>
      <c r="H203" s="72">
        <v>1.1499999999999999</v>
      </c>
      <c r="I203" s="73" t="s">
        <v>5</v>
      </c>
      <c r="J203" s="75">
        <f t="shared" ref="J203:J228" si="20">H203*1000</f>
        <v>1150</v>
      </c>
      <c r="K203" s="72">
        <v>42.28</v>
      </c>
      <c r="L203" s="74" t="s">
        <v>51</v>
      </c>
      <c r="M203" s="71">
        <f t="shared" si="17"/>
        <v>42.28</v>
      </c>
      <c r="N203" s="72">
        <v>4.7699999999999996</v>
      </c>
      <c r="O203" s="74" t="s">
        <v>51</v>
      </c>
      <c r="P203" s="71">
        <f t="shared" si="16"/>
        <v>4.7699999999999996</v>
      </c>
    </row>
    <row r="204" spans="2:16">
      <c r="B204" s="95">
        <v>30</v>
      </c>
      <c r="C204" s="96" t="s">
        <v>52</v>
      </c>
      <c r="D204" s="70">
        <f t="shared" si="18"/>
        <v>126.05042016806723</v>
      </c>
      <c r="E204" s="97">
        <v>31.26</v>
      </c>
      <c r="F204" s="98">
        <v>1.095E-2</v>
      </c>
      <c r="G204" s="94">
        <f t="shared" si="14"/>
        <v>31.270950000000003</v>
      </c>
      <c r="H204" s="72">
        <v>1.3</v>
      </c>
      <c r="I204" s="74" t="s">
        <v>5</v>
      </c>
      <c r="J204" s="75">
        <f t="shared" si="20"/>
        <v>1300</v>
      </c>
      <c r="K204" s="72">
        <v>47.84</v>
      </c>
      <c r="L204" s="74" t="s">
        <v>51</v>
      </c>
      <c r="M204" s="71">
        <f t="shared" si="17"/>
        <v>47.84</v>
      </c>
      <c r="N204" s="72">
        <v>5.28</v>
      </c>
      <c r="O204" s="74" t="s">
        <v>51</v>
      </c>
      <c r="P204" s="71">
        <f t="shared" si="16"/>
        <v>5.28</v>
      </c>
    </row>
    <row r="205" spans="2:16">
      <c r="B205" s="95">
        <v>32.5</v>
      </c>
      <c r="C205" s="96" t="s">
        <v>52</v>
      </c>
      <c r="D205" s="70">
        <f t="shared" si="18"/>
        <v>136.55462184873949</v>
      </c>
      <c r="E205" s="97">
        <v>29.86</v>
      </c>
      <c r="F205" s="98">
        <v>1.0189999999999999E-2</v>
      </c>
      <c r="G205" s="94">
        <f t="shared" si="14"/>
        <v>29.870190000000001</v>
      </c>
      <c r="H205" s="72">
        <v>1.47</v>
      </c>
      <c r="I205" s="74" t="s">
        <v>5</v>
      </c>
      <c r="J205" s="75">
        <f t="shared" si="20"/>
        <v>1470</v>
      </c>
      <c r="K205" s="72">
        <v>53.29</v>
      </c>
      <c r="L205" s="74" t="s">
        <v>51</v>
      </c>
      <c r="M205" s="71">
        <f t="shared" si="17"/>
        <v>53.29</v>
      </c>
      <c r="N205" s="72">
        <v>5.81</v>
      </c>
      <c r="O205" s="74" t="s">
        <v>51</v>
      </c>
      <c r="P205" s="71">
        <f t="shared" si="16"/>
        <v>5.81</v>
      </c>
    </row>
    <row r="206" spans="2:16">
      <c r="B206" s="95">
        <v>35</v>
      </c>
      <c r="C206" s="96" t="s">
        <v>52</v>
      </c>
      <c r="D206" s="70">
        <f t="shared" si="18"/>
        <v>147.05882352941177</v>
      </c>
      <c r="E206" s="97">
        <v>28.62</v>
      </c>
      <c r="F206" s="98">
        <v>9.5370000000000003E-3</v>
      </c>
      <c r="G206" s="94">
        <f t="shared" si="14"/>
        <v>28.629537000000003</v>
      </c>
      <c r="H206" s="72">
        <v>1.64</v>
      </c>
      <c r="I206" s="74" t="s">
        <v>5</v>
      </c>
      <c r="J206" s="75">
        <f t="shared" si="20"/>
        <v>1640</v>
      </c>
      <c r="K206" s="72">
        <v>58.68</v>
      </c>
      <c r="L206" s="74" t="s">
        <v>51</v>
      </c>
      <c r="M206" s="71">
        <f t="shared" si="17"/>
        <v>58.68</v>
      </c>
      <c r="N206" s="72">
        <v>6.35</v>
      </c>
      <c r="O206" s="74" t="s">
        <v>51</v>
      </c>
      <c r="P206" s="71">
        <f t="shared" si="16"/>
        <v>6.35</v>
      </c>
    </row>
    <row r="207" spans="2:16">
      <c r="B207" s="95">
        <v>37.5</v>
      </c>
      <c r="C207" s="96" t="s">
        <v>52</v>
      </c>
      <c r="D207" s="70">
        <f t="shared" si="18"/>
        <v>157.56302521008402</v>
      </c>
      <c r="E207" s="97">
        <v>27.53</v>
      </c>
      <c r="F207" s="98">
        <v>8.9630000000000005E-3</v>
      </c>
      <c r="G207" s="94">
        <f t="shared" si="14"/>
        <v>27.538963000000003</v>
      </c>
      <c r="H207" s="72">
        <v>1.82</v>
      </c>
      <c r="I207" s="74" t="s">
        <v>5</v>
      </c>
      <c r="J207" s="75">
        <f t="shared" si="20"/>
        <v>1820</v>
      </c>
      <c r="K207" s="72">
        <v>64.010000000000005</v>
      </c>
      <c r="L207" s="74" t="s">
        <v>51</v>
      </c>
      <c r="M207" s="71">
        <f t="shared" si="17"/>
        <v>64.010000000000005</v>
      </c>
      <c r="N207" s="72">
        <v>6.92</v>
      </c>
      <c r="O207" s="74" t="s">
        <v>51</v>
      </c>
      <c r="P207" s="71">
        <f t="shared" si="16"/>
        <v>6.92</v>
      </c>
    </row>
    <row r="208" spans="2:16">
      <c r="B208" s="95">
        <v>40</v>
      </c>
      <c r="C208" s="96" t="s">
        <v>52</v>
      </c>
      <c r="D208" s="70">
        <f t="shared" si="18"/>
        <v>168.0672268907563</v>
      </c>
      <c r="E208" s="97">
        <v>26.54</v>
      </c>
      <c r="F208" s="98">
        <v>8.4580000000000002E-3</v>
      </c>
      <c r="G208" s="94">
        <f t="shared" si="14"/>
        <v>26.548458</v>
      </c>
      <c r="H208" s="72">
        <v>2.0099999999999998</v>
      </c>
      <c r="I208" s="74" t="s">
        <v>5</v>
      </c>
      <c r="J208" s="75">
        <f t="shared" si="20"/>
        <v>2009.9999999999998</v>
      </c>
      <c r="K208" s="72">
        <v>69.290000000000006</v>
      </c>
      <c r="L208" s="74" t="s">
        <v>51</v>
      </c>
      <c r="M208" s="71">
        <f t="shared" si="17"/>
        <v>69.290000000000006</v>
      </c>
      <c r="N208" s="72">
        <v>7.5</v>
      </c>
      <c r="O208" s="74" t="s">
        <v>51</v>
      </c>
      <c r="P208" s="71">
        <f t="shared" si="16"/>
        <v>7.5</v>
      </c>
    </row>
    <row r="209" spans="2:16">
      <c r="B209" s="95">
        <v>45</v>
      </c>
      <c r="C209" s="96" t="s">
        <v>52</v>
      </c>
      <c r="D209" s="70">
        <f t="shared" si="18"/>
        <v>189.07563025210084</v>
      </c>
      <c r="E209" s="97">
        <v>24.87</v>
      </c>
      <c r="F209" s="98">
        <v>7.6059999999999999E-3</v>
      </c>
      <c r="G209" s="94">
        <f t="shared" si="14"/>
        <v>24.877606</v>
      </c>
      <c r="H209" s="72">
        <v>2.41</v>
      </c>
      <c r="I209" s="74" t="s">
        <v>5</v>
      </c>
      <c r="J209" s="75">
        <f t="shared" si="20"/>
        <v>2410</v>
      </c>
      <c r="K209" s="72">
        <v>89</v>
      </c>
      <c r="L209" s="74" t="s">
        <v>51</v>
      </c>
      <c r="M209" s="71">
        <f t="shared" si="17"/>
        <v>89</v>
      </c>
      <c r="N209" s="72">
        <v>8.7100000000000009</v>
      </c>
      <c r="O209" s="74" t="s">
        <v>51</v>
      </c>
      <c r="P209" s="71">
        <f t="shared" si="16"/>
        <v>8.7100000000000009</v>
      </c>
    </row>
    <row r="210" spans="2:16">
      <c r="B210" s="95">
        <v>50</v>
      </c>
      <c r="C210" s="96" t="s">
        <v>52</v>
      </c>
      <c r="D210" s="70">
        <f t="shared" si="18"/>
        <v>210.08403361344537</v>
      </c>
      <c r="E210" s="97">
        <v>23.48</v>
      </c>
      <c r="F210" s="98">
        <v>6.9170000000000004E-3</v>
      </c>
      <c r="G210" s="94">
        <f t="shared" si="14"/>
        <v>23.486917000000002</v>
      </c>
      <c r="H210" s="72">
        <v>2.83</v>
      </c>
      <c r="I210" s="74" t="s">
        <v>5</v>
      </c>
      <c r="J210" s="75">
        <f t="shared" si="20"/>
        <v>2830</v>
      </c>
      <c r="K210" s="72">
        <v>107</v>
      </c>
      <c r="L210" s="74" t="s">
        <v>51</v>
      </c>
      <c r="M210" s="71">
        <f t="shared" si="17"/>
        <v>107</v>
      </c>
      <c r="N210" s="72">
        <v>9.99</v>
      </c>
      <c r="O210" s="74" t="s">
        <v>51</v>
      </c>
      <c r="P210" s="71">
        <f t="shared" si="16"/>
        <v>9.99</v>
      </c>
    </row>
    <row r="211" spans="2:16">
      <c r="B211" s="95">
        <v>55</v>
      </c>
      <c r="C211" s="96" t="s">
        <v>52</v>
      </c>
      <c r="D211" s="70">
        <f t="shared" si="18"/>
        <v>231.0924369747899</v>
      </c>
      <c r="E211" s="97">
        <v>22.32</v>
      </c>
      <c r="F211" s="98">
        <v>6.3470000000000002E-3</v>
      </c>
      <c r="G211" s="94">
        <f t="shared" si="14"/>
        <v>22.326347000000002</v>
      </c>
      <c r="H211" s="72">
        <v>3.27</v>
      </c>
      <c r="I211" s="74" t="s">
        <v>5</v>
      </c>
      <c r="J211" s="75">
        <f t="shared" si="20"/>
        <v>3270</v>
      </c>
      <c r="K211" s="72">
        <v>124</v>
      </c>
      <c r="L211" s="74" t="s">
        <v>51</v>
      </c>
      <c r="M211" s="71">
        <f t="shared" si="17"/>
        <v>124</v>
      </c>
      <c r="N211" s="72">
        <v>11.31</v>
      </c>
      <c r="O211" s="74" t="s">
        <v>51</v>
      </c>
      <c r="P211" s="71">
        <f t="shared" ref="P211:P228" si="21">N211</f>
        <v>11.31</v>
      </c>
    </row>
    <row r="212" spans="2:16">
      <c r="B212" s="95">
        <v>60</v>
      </c>
      <c r="C212" s="96" t="s">
        <v>52</v>
      </c>
      <c r="D212" s="70">
        <f t="shared" si="18"/>
        <v>252.10084033613447</v>
      </c>
      <c r="E212" s="97">
        <v>21.34</v>
      </c>
      <c r="F212" s="98">
        <v>5.8669999999999998E-3</v>
      </c>
      <c r="G212" s="94">
        <f t="shared" si="14"/>
        <v>21.345866999999998</v>
      </c>
      <c r="H212" s="72">
        <v>3.73</v>
      </c>
      <c r="I212" s="74" t="s">
        <v>5</v>
      </c>
      <c r="J212" s="75">
        <f t="shared" si="20"/>
        <v>3730</v>
      </c>
      <c r="K212" s="72">
        <v>140.36000000000001</v>
      </c>
      <c r="L212" s="74" t="s">
        <v>51</v>
      </c>
      <c r="M212" s="71">
        <f t="shared" si="17"/>
        <v>140.36000000000001</v>
      </c>
      <c r="N212" s="72">
        <v>12.68</v>
      </c>
      <c r="O212" s="74" t="s">
        <v>51</v>
      </c>
      <c r="P212" s="71">
        <f t="shared" si="21"/>
        <v>12.68</v>
      </c>
    </row>
    <row r="213" spans="2:16">
      <c r="B213" s="95">
        <v>65</v>
      </c>
      <c r="C213" s="96" t="s">
        <v>52</v>
      </c>
      <c r="D213" s="70">
        <f t="shared" si="18"/>
        <v>273.10924369747897</v>
      </c>
      <c r="E213" s="97">
        <v>20.49</v>
      </c>
      <c r="F213" s="98">
        <v>5.457E-3</v>
      </c>
      <c r="G213" s="94">
        <f t="shared" ref="G213:G228" si="22">E213+F213</f>
        <v>20.495456999999998</v>
      </c>
      <c r="H213" s="72">
        <v>4.22</v>
      </c>
      <c r="I213" s="74" t="s">
        <v>5</v>
      </c>
      <c r="J213" s="75">
        <f t="shared" si="20"/>
        <v>4220</v>
      </c>
      <c r="K213" s="72">
        <v>156.24</v>
      </c>
      <c r="L213" s="74" t="s">
        <v>51</v>
      </c>
      <c r="M213" s="71">
        <f t="shared" si="17"/>
        <v>156.24</v>
      </c>
      <c r="N213" s="72">
        <v>14.1</v>
      </c>
      <c r="O213" s="74" t="s">
        <v>51</v>
      </c>
      <c r="P213" s="71">
        <f t="shared" si="21"/>
        <v>14.1</v>
      </c>
    </row>
    <row r="214" spans="2:16">
      <c r="B214" s="95">
        <v>70</v>
      </c>
      <c r="C214" s="96" t="s">
        <v>52</v>
      </c>
      <c r="D214" s="70">
        <f t="shared" si="18"/>
        <v>294.11764705882354</v>
      </c>
      <c r="E214" s="97">
        <v>19.760000000000002</v>
      </c>
      <c r="F214" s="98">
        <v>5.1029999999999999E-3</v>
      </c>
      <c r="G214" s="94">
        <f t="shared" si="22"/>
        <v>19.765103</v>
      </c>
      <c r="H214" s="72">
        <v>4.72</v>
      </c>
      <c r="I214" s="74" t="s">
        <v>5</v>
      </c>
      <c r="J214" s="75">
        <f t="shared" si="20"/>
        <v>4720</v>
      </c>
      <c r="K214" s="72">
        <v>171.74</v>
      </c>
      <c r="L214" s="74" t="s">
        <v>51</v>
      </c>
      <c r="M214" s="71">
        <f t="shared" si="17"/>
        <v>171.74</v>
      </c>
      <c r="N214" s="72">
        <v>15.54</v>
      </c>
      <c r="O214" s="74" t="s">
        <v>51</v>
      </c>
      <c r="P214" s="71">
        <f t="shared" si="21"/>
        <v>15.54</v>
      </c>
    </row>
    <row r="215" spans="2:16">
      <c r="B215" s="95">
        <v>80</v>
      </c>
      <c r="C215" s="96" t="s">
        <v>52</v>
      </c>
      <c r="D215" s="70">
        <f t="shared" si="18"/>
        <v>336.1344537815126</v>
      </c>
      <c r="E215" s="97">
        <v>18.55</v>
      </c>
      <c r="F215" s="98">
        <v>4.522E-3</v>
      </c>
      <c r="G215" s="94">
        <f t="shared" si="22"/>
        <v>18.554522000000002</v>
      </c>
      <c r="H215" s="72">
        <v>5.78</v>
      </c>
      <c r="I215" s="74" t="s">
        <v>5</v>
      </c>
      <c r="J215" s="75">
        <f t="shared" si="20"/>
        <v>5780</v>
      </c>
      <c r="K215" s="72">
        <v>227.96</v>
      </c>
      <c r="L215" s="74" t="s">
        <v>51</v>
      </c>
      <c r="M215" s="71">
        <f t="shared" si="17"/>
        <v>227.96</v>
      </c>
      <c r="N215" s="72">
        <v>18.54</v>
      </c>
      <c r="O215" s="74" t="s">
        <v>51</v>
      </c>
      <c r="P215" s="71">
        <f t="shared" si="21"/>
        <v>18.54</v>
      </c>
    </row>
    <row r="216" spans="2:16">
      <c r="B216" s="95">
        <v>90</v>
      </c>
      <c r="C216" s="96" t="s">
        <v>52</v>
      </c>
      <c r="D216" s="70">
        <f t="shared" si="18"/>
        <v>378.15126050420167</v>
      </c>
      <c r="E216" s="97">
        <v>17.59</v>
      </c>
      <c r="F216" s="98">
        <v>4.0629999999999998E-3</v>
      </c>
      <c r="G216" s="94">
        <f t="shared" si="22"/>
        <v>17.594062999999998</v>
      </c>
      <c r="H216" s="72">
        <v>6.9</v>
      </c>
      <c r="I216" s="74" t="s">
        <v>5</v>
      </c>
      <c r="J216" s="75">
        <f t="shared" si="20"/>
        <v>6900</v>
      </c>
      <c r="K216" s="72">
        <v>277.86</v>
      </c>
      <c r="L216" s="74" t="s">
        <v>51</v>
      </c>
      <c r="M216" s="71">
        <f t="shared" si="17"/>
        <v>277.86</v>
      </c>
      <c r="N216" s="72">
        <v>21.64</v>
      </c>
      <c r="O216" s="74" t="s">
        <v>51</v>
      </c>
      <c r="P216" s="71">
        <f t="shared" si="21"/>
        <v>21.64</v>
      </c>
    </row>
    <row r="217" spans="2:16">
      <c r="B217" s="95">
        <v>100</v>
      </c>
      <c r="C217" s="96" t="s">
        <v>52</v>
      </c>
      <c r="D217" s="70">
        <f t="shared" si="18"/>
        <v>420.16806722689074</v>
      </c>
      <c r="E217" s="97">
        <v>16.82</v>
      </c>
      <c r="F217" s="98">
        <v>3.6930000000000001E-3</v>
      </c>
      <c r="G217" s="94">
        <f t="shared" si="22"/>
        <v>16.823692999999999</v>
      </c>
      <c r="H217" s="72">
        <v>8.08</v>
      </c>
      <c r="I217" s="74" t="s">
        <v>5</v>
      </c>
      <c r="J217" s="75">
        <f t="shared" si="20"/>
        <v>8080</v>
      </c>
      <c r="K217" s="72">
        <v>324.07</v>
      </c>
      <c r="L217" s="74" t="s">
        <v>51</v>
      </c>
      <c r="M217" s="71">
        <f t="shared" si="17"/>
        <v>324.07</v>
      </c>
      <c r="N217" s="72">
        <v>24.83</v>
      </c>
      <c r="O217" s="74" t="s">
        <v>51</v>
      </c>
      <c r="P217" s="71">
        <f t="shared" si="21"/>
        <v>24.83</v>
      </c>
    </row>
    <row r="218" spans="2:16">
      <c r="B218" s="95">
        <v>110</v>
      </c>
      <c r="C218" s="96" t="s">
        <v>52</v>
      </c>
      <c r="D218" s="70">
        <f t="shared" si="18"/>
        <v>462.18487394957981</v>
      </c>
      <c r="E218" s="97">
        <v>16.2</v>
      </c>
      <c r="F218" s="98">
        <v>3.3860000000000001E-3</v>
      </c>
      <c r="G218" s="94">
        <f t="shared" si="22"/>
        <v>16.203385999999998</v>
      </c>
      <c r="H218" s="72">
        <v>9.31</v>
      </c>
      <c r="I218" s="74" t="s">
        <v>5</v>
      </c>
      <c r="J218" s="75">
        <f t="shared" si="20"/>
        <v>9310</v>
      </c>
      <c r="K218" s="72">
        <v>367.74</v>
      </c>
      <c r="L218" s="74" t="s">
        <v>51</v>
      </c>
      <c r="M218" s="71">
        <f t="shared" si="17"/>
        <v>367.74</v>
      </c>
      <c r="N218" s="72">
        <v>28.08</v>
      </c>
      <c r="O218" s="74" t="s">
        <v>51</v>
      </c>
      <c r="P218" s="71">
        <f t="shared" si="21"/>
        <v>28.08</v>
      </c>
    </row>
    <row r="219" spans="2:16">
      <c r="B219" s="95">
        <v>120</v>
      </c>
      <c r="C219" s="96" t="s">
        <v>52</v>
      </c>
      <c r="D219" s="70">
        <f t="shared" si="18"/>
        <v>504.20168067226894</v>
      </c>
      <c r="E219" s="97">
        <v>15.67</v>
      </c>
      <c r="F219" s="98">
        <v>3.1289999999999998E-3</v>
      </c>
      <c r="G219" s="94">
        <f t="shared" si="22"/>
        <v>15.673128999999999</v>
      </c>
      <c r="H219" s="72">
        <v>10.58</v>
      </c>
      <c r="I219" s="74" t="s">
        <v>5</v>
      </c>
      <c r="J219" s="75">
        <f t="shared" si="20"/>
        <v>10580</v>
      </c>
      <c r="K219" s="72">
        <v>409.47</v>
      </c>
      <c r="L219" s="74" t="s">
        <v>51</v>
      </c>
      <c r="M219" s="71">
        <f t="shared" si="17"/>
        <v>409.47</v>
      </c>
      <c r="N219" s="72">
        <v>31.38</v>
      </c>
      <c r="O219" s="74" t="s">
        <v>51</v>
      </c>
      <c r="P219" s="71">
        <f t="shared" si="21"/>
        <v>31.38</v>
      </c>
    </row>
    <row r="220" spans="2:16">
      <c r="B220" s="95">
        <v>130</v>
      </c>
      <c r="C220" s="96" t="s">
        <v>52</v>
      </c>
      <c r="D220" s="70">
        <f t="shared" si="18"/>
        <v>546.21848739495795</v>
      </c>
      <c r="E220" s="97">
        <v>15.23</v>
      </c>
      <c r="F220" s="98">
        <v>2.9090000000000001E-3</v>
      </c>
      <c r="G220" s="94">
        <f t="shared" si="22"/>
        <v>15.232909000000001</v>
      </c>
      <c r="H220" s="72">
        <v>11.9</v>
      </c>
      <c r="I220" s="74" t="s">
        <v>5</v>
      </c>
      <c r="J220" s="75">
        <f t="shared" si="20"/>
        <v>11900</v>
      </c>
      <c r="K220" s="72">
        <v>449.61</v>
      </c>
      <c r="L220" s="74" t="s">
        <v>51</v>
      </c>
      <c r="M220" s="71">
        <f t="shared" si="17"/>
        <v>449.61</v>
      </c>
      <c r="N220" s="72">
        <v>34.72</v>
      </c>
      <c r="O220" s="74" t="s">
        <v>51</v>
      </c>
      <c r="P220" s="71">
        <f t="shared" si="21"/>
        <v>34.72</v>
      </c>
    </row>
    <row r="221" spans="2:16">
      <c r="B221" s="95">
        <v>140</v>
      </c>
      <c r="C221" s="96" t="s">
        <v>52</v>
      </c>
      <c r="D221" s="70">
        <f t="shared" si="18"/>
        <v>588.23529411764707</v>
      </c>
      <c r="E221" s="97">
        <v>14.86</v>
      </c>
      <c r="F221" s="98">
        <v>2.7190000000000001E-3</v>
      </c>
      <c r="G221" s="94">
        <f t="shared" si="22"/>
        <v>14.862719</v>
      </c>
      <c r="H221" s="72">
        <v>13.24</v>
      </c>
      <c r="I221" s="74" t="s">
        <v>5</v>
      </c>
      <c r="J221" s="75">
        <f t="shared" si="20"/>
        <v>13240</v>
      </c>
      <c r="K221" s="72">
        <v>488.38</v>
      </c>
      <c r="L221" s="74" t="s">
        <v>51</v>
      </c>
      <c r="M221" s="71">
        <f t="shared" si="17"/>
        <v>488.38</v>
      </c>
      <c r="N221" s="72">
        <v>38.090000000000003</v>
      </c>
      <c r="O221" s="74" t="s">
        <v>51</v>
      </c>
      <c r="P221" s="71">
        <f t="shared" si="21"/>
        <v>38.090000000000003</v>
      </c>
    </row>
    <row r="222" spans="2:16">
      <c r="B222" s="95">
        <v>150</v>
      </c>
      <c r="C222" s="96" t="s">
        <v>52</v>
      </c>
      <c r="D222" s="70">
        <f t="shared" si="18"/>
        <v>630.25210084033608</v>
      </c>
      <c r="E222" s="97">
        <v>14.54</v>
      </c>
      <c r="F222" s="98">
        <v>2.5530000000000001E-3</v>
      </c>
      <c r="G222" s="94">
        <f t="shared" si="22"/>
        <v>14.542553</v>
      </c>
      <c r="H222" s="72">
        <v>14.62</v>
      </c>
      <c r="I222" s="74" t="s">
        <v>5</v>
      </c>
      <c r="J222" s="75">
        <f t="shared" si="20"/>
        <v>14620</v>
      </c>
      <c r="K222" s="72">
        <v>525.94000000000005</v>
      </c>
      <c r="L222" s="74" t="s">
        <v>51</v>
      </c>
      <c r="M222" s="71">
        <f t="shared" si="17"/>
        <v>525.94000000000005</v>
      </c>
      <c r="N222" s="72">
        <v>41.48</v>
      </c>
      <c r="O222" s="74" t="s">
        <v>51</v>
      </c>
      <c r="P222" s="71">
        <f t="shared" si="21"/>
        <v>41.48</v>
      </c>
    </row>
    <row r="223" spans="2:16">
      <c r="B223" s="95">
        <v>160</v>
      </c>
      <c r="C223" s="96" t="s">
        <v>52</v>
      </c>
      <c r="D223" s="70">
        <f t="shared" si="18"/>
        <v>672.26890756302521</v>
      </c>
      <c r="E223" s="97">
        <v>14.27</v>
      </c>
      <c r="F223" s="98">
        <v>2.4069999999999999E-3</v>
      </c>
      <c r="G223" s="94">
        <f t="shared" si="22"/>
        <v>14.272406999999999</v>
      </c>
      <c r="H223" s="72">
        <v>16.03</v>
      </c>
      <c r="I223" s="74" t="s">
        <v>5</v>
      </c>
      <c r="J223" s="75">
        <f t="shared" si="20"/>
        <v>16030.000000000002</v>
      </c>
      <c r="K223" s="72">
        <v>562.4</v>
      </c>
      <c r="L223" s="74" t="s">
        <v>51</v>
      </c>
      <c r="M223" s="71">
        <f t="shared" si="17"/>
        <v>562.4</v>
      </c>
      <c r="N223" s="72">
        <v>44.87</v>
      </c>
      <c r="O223" s="74" t="s">
        <v>51</v>
      </c>
      <c r="P223" s="71">
        <f t="shared" si="21"/>
        <v>44.87</v>
      </c>
    </row>
    <row r="224" spans="2:16">
      <c r="B224" s="95">
        <v>170</v>
      </c>
      <c r="C224" s="96" t="s">
        <v>52</v>
      </c>
      <c r="D224" s="70">
        <f t="shared" si="18"/>
        <v>714.28571428571433</v>
      </c>
      <c r="E224" s="97">
        <v>14.03</v>
      </c>
      <c r="F224" s="98">
        <v>2.2780000000000001E-3</v>
      </c>
      <c r="G224" s="94">
        <f t="shared" si="22"/>
        <v>14.032278</v>
      </c>
      <c r="H224" s="72">
        <v>17.46</v>
      </c>
      <c r="I224" s="74" t="s">
        <v>5</v>
      </c>
      <c r="J224" s="75">
        <f t="shared" si="20"/>
        <v>17460</v>
      </c>
      <c r="K224" s="72">
        <v>597.86</v>
      </c>
      <c r="L224" s="74" t="s">
        <v>51</v>
      </c>
      <c r="M224" s="71">
        <f t="shared" si="17"/>
        <v>597.86</v>
      </c>
      <c r="N224" s="72">
        <v>48.27</v>
      </c>
      <c r="O224" s="74" t="s">
        <v>51</v>
      </c>
      <c r="P224" s="71">
        <f t="shared" si="21"/>
        <v>48.27</v>
      </c>
    </row>
    <row r="225" spans="1:16">
      <c r="B225" s="95">
        <v>180</v>
      </c>
      <c r="C225" s="96" t="s">
        <v>52</v>
      </c>
      <c r="D225" s="70">
        <f t="shared" si="18"/>
        <v>756.30252100840335</v>
      </c>
      <c r="E225" s="97">
        <v>13.82</v>
      </c>
      <c r="F225" s="98">
        <v>2.1619999999999999E-3</v>
      </c>
      <c r="G225" s="94">
        <f t="shared" si="22"/>
        <v>13.822162000000001</v>
      </c>
      <c r="H225" s="72">
        <v>18.920000000000002</v>
      </c>
      <c r="I225" s="74" t="s">
        <v>5</v>
      </c>
      <c r="J225" s="75">
        <f t="shared" si="20"/>
        <v>18920</v>
      </c>
      <c r="K225" s="72">
        <v>632.39</v>
      </c>
      <c r="L225" s="74" t="s">
        <v>51</v>
      </c>
      <c r="M225" s="71">
        <f t="shared" ref="M225:M228" si="23">K225</f>
        <v>632.39</v>
      </c>
      <c r="N225" s="72">
        <v>51.67</v>
      </c>
      <c r="O225" s="74" t="s">
        <v>51</v>
      </c>
      <c r="P225" s="71">
        <f t="shared" si="21"/>
        <v>51.67</v>
      </c>
    </row>
    <row r="226" spans="1:16">
      <c r="B226" s="95">
        <v>200</v>
      </c>
      <c r="C226" s="96" t="s">
        <v>52</v>
      </c>
      <c r="D226" s="70">
        <f t="shared" si="18"/>
        <v>840.33613445378148</v>
      </c>
      <c r="E226" s="97">
        <v>13.47</v>
      </c>
      <c r="F226" s="98">
        <v>1.9629999999999999E-3</v>
      </c>
      <c r="G226" s="94">
        <f t="shared" si="22"/>
        <v>13.471963000000001</v>
      </c>
      <c r="H226" s="72">
        <v>21.89</v>
      </c>
      <c r="I226" s="74" t="s">
        <v>5</v>
      </c>
      <c r="J226" s="75">
        <f t="shared" si="20"/>
        <v>21890</v>
      </c>
      <c r="K226" s="72">
        <v>759.45</v>
      </c>
      <c r="L226" s="74" t="s">
        <v>51</v>
      </c>
      <c r="M226" s="71">
        <f t="shared" si="23"/>
        <v>759.45</v>
      </c>
      <c r="N226" s="72">
        <v>58.45</v>
      </c>
      <c r="O226" s="74" t="s">
        <v>51</v>
      </c>
      <c r="P226" s="71">
        <f t="shared" si="21"/>
        <v>58.45</v>
      </c>
    </row>
    <row r="227" spans="1:16">
      <c r="B227" s="95">
        <v>225</v>
      </c>
      <c r="C227" s="96" t="s">
        <v>52</v>
      </c>
      <c r="D227" s="70">
        <f t="shared" si="18"/>
        <v>945.37815126050418</v>
      </c>
      <c r="E227" s="97">
        <v>13.15</v>
      </c>
      <c r="F227" s="98">
        <v>1.763E-3</v>
      </c>
      <c r="G227" s="94">
        <f t="shared" si="22"/>
        <v>13.151763000000001</v>
      </c>
      <c r="H227" s="72">
        <v>25.7</v>
      </c>
      <c r="I227" s="74" t="s">
        <v>5</v>
      </c>
      <c r="J227" s="75">
        <f t="shared" si="20"/>
        <v>25700</v>
      </c>
      <c r="K227" s="72">
        <v>931.22</v>
      </c>
      <c r="L227" s="74" t="s">
        <v>51</v>
      </c>
      <c r="M227" s="71">
        <f t="shared" si="23"/>
        <v>931.22</v>
      </c>
      <c r="N227" s="72">
        <v>66.849999999999994</v>
      </c>
      <c r="O227" s="74" t="s">
        <v>51</v>
      </c>
      <c r="P227" s="71">
        <f t="shared" si="21"/>
        <v>66.849999999999994</v>
      </c>
    </row>
    <row r="228" spans="1:16">
      <c r="A228" s="4">
        <v>228</v>
      </c>
      <c r="B228" s="95">
        <v>238</v>
      </c>
      <c r="C228" s="96" t="s">
        <v>52</v>
      </c>
      <c r="D228" s="70">
        <f t="shared" si="18"/>
        <v>1000</v>
      </c>
      <c r="E228" s="97">
        <v>13.02</v>
      </c>
      <c r="F228" s="98">
        <v>1.6739999999999999E-3</v>
      </c>
      <c r="G228" s="94">
        <f t="shared" si="22"/>
        <v>13.021673999999999</v>
      </c>
      <c r="H228" s="72">
        <v>27.72</v>
      </c>
      <c r="I228" s="74" t="s">
        <v>5</v>
      </c>
      <c r="J228" s="75">
        <f t="shared" si="20"/>
        <v>27720</v>
      </c>
      <c r="K228" s="72">
        <v>973.88</v>
      </c>
      <c r="L228" s="74" t="s">
        <v>51</v>
      </c>
      <c r="M228" s="71">
        <f t="shared" si="23"/>
        <v>973.88</v>
      </c>
      <c r="N228" s="72">
        <v>71.180000000000007</v>
      </c>
      <c r="O228" s="74" t="s">
        <v>51</v>
      </c>
      <c r="P228" s="71">
        <f t="shared" si="21"/>
        <v>71.180000000000007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2F2A6-E99F-4EDF-B1C1-F2AFA951692B}">
  <dimension ref="A1:Y228"/>
  <sheetViews>
    <sheetView tabSelected="1" zoomScale="70" zoomScaleNormal="70" workbookViewId="0">
      <selection activeCell="C8" sqref="C8"/>
    </sheetView>
  </sheetViews>
  <sheetFormatPr defaultColWidth="9" defaultRowHeight="12"/>
  <cols>
    <col min="1" max="1" width="4.36328125" style="1" customWidth="1"/>
    <col min="2" max="2" width="9.90625" style="1" customWidth="1"/>
    <col min="3" max="3" width="8.6328125" style="1" customWidth="1"/>
    <col min="4" max="4" width="7.7265625" style="1" customWidth="1"/>
    <col min="5" max="6" width="8.90625" style="1" bestFit="1" customWidth="1"/>
    <col min="7" max="7" width="8.90625" style="1" customWidth="1"/>
    <col min="8" max="8" width="6.08984375" style="1" customWidth="1"/>
    <col min="9" max="9" width="5.36328125" style="1" customWidth="1"/>
    <col min="10" max="10" width="7.90625" style="1" customWidth="1"/>
    <col min="11" max="11" width="9.90625" style="1" customWidth="1"/>
    <col min="12" max="12" width="3.7265625" style="1" customWidth="1"/>
    <col min="13" max="13" width="7.453125" style="1" customWidth="1"/>
    <col min="14" max="14" width="6.36328125" style="1" customWidth="1"/>
    <col min="15" max="15" width="3.90625" style="1" customWidth="1"/>
    <col min="16" max="16" width="6.7265625" style="1" customWidth="1"/>
    <col min="17" max="17" width="3.08984375" style="1" customWidth="1"/>
    <col min="18" max="18" width="8" style="5" customWidth="1"/>
    <col min="19" max="19" width="9.6328125" style="55" customWidth="1"/>
    <col min="20" max="20" width="9" style="1"/>
    <col min="21" max="21" width="9.7265625" style="1" customWidth="1"/>
    <col min="22" max="22" width="8.90625" style="1" bestFit="1" customWidth="1"/>
    <col min="23" max="23" width="7.26953125" style="1" customWidth="1"/>
    <col min="24" max="24" width="9.08984375" style="1" customWidth="1"/>
    <col min="25" max="25" width="5.63281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03"/>
      <c r="T1" s="25"/>
      <c r="U1" s="25"/>
      <c r="V1" s="25"/>
      <c r="W1" s="25"/>
      <c r="X1" s="25"/>
      <c r="Y1" s="25"/>
    </row>
    <row r="2" spans="1:25" ht="19">
      <c r="A2" s="1">
        <v>2</v>
      </c>
      <c r="B2" s="6" t="s">
        <v>6</v>
      </c>
      <c r="F2" s="7"/>
      <c r="G2" s="7"/>
      <c r="L2" s="5" t="s">
        <v>55</v>
      </c>
      <c r="M2" s="8"/>
      <c r="N2" s="9" t="s">
        <v>7</v>
      </c>
      <c r="R2" s="46"/>
      <c r="S2" s="110"/>
      <c r="T2" s="25"/>
      <c r="U2" s="46"/>
      <c r="V2" s="111"/>
      <c r="W2" s="25"/>
      <c r="X2" s="25"/>
      <c r="Y2" s="25"/>
    </row>
    <row r="3" spans="1:25">
      <c r="A3" s="4">
        <v>3</v>
      </c>
      <c r="B3" s="12" t="s">
        <v>8</v>
      </c>
      <c r="C3" s="13" t="s">
        <v>9</v>
      </c>
      <c r="E3" s="12" t="s">
        <v>63</v>
      </c>
      <c r="F3" s="115"/>
      <c r="G3" s="14" t="s">
        <v>10</v>
      </c>
      <c r="H3" s="14"/>
      <c r="I3" s="14"/>
      <c r="K3" s="15"/>
      <c r="L3" s="5" t="s">
        <v>56</v>
      </c>
      <c r="M3" s="16"/>
      <c r="N3" s="9" t="s">
        <v>57</v>
      </c>
      <c r="O3" s="9"/>
      <c r="R3" s="25"/>
      <c r="S3" s="25"/>
      <c r="T3" s="25"/>
      <c r="U3" s="46"/>
      <c r="V3" s="104"/>
      <c r="W3" s="105"/>
      <c r="X3" s="25"/>
      <c r="Y3" s="25"/>
    </row>
    <row r="4" spans="1:25">
      <c r="A4" s="4">
        <v>4</v>
      </c>
      <c r="B4" s="12" t="s">
        <v>58</v>
      </c>
      <c r="C4" s="20">
        <v>92</v>
      </c>
      <c r="D4" s="21"/>
      <c r="F4" s="14" t="s">
        <v>4</v>
      </c>
      <c r="G4" s="14" t="s">
        <v>4</v>
      </c>
      <c r="H4" s="14" t="s">
        <v>11</v>
      </c>
      <c r="I4" s="14" t="s">
        <v>1</v>
      </c>
      <c r="J4" s="9"/>
      <c r="K4" s="22" t="s">
        <v>12</v>
      </c>
      <c r="L4" s="9"/>
      <c r="M4" s="9"/>
      <c r="N4" s="9"/>
      <c r="O4" s="9"/>
      <c r="R4" s="46"/>
      <c r="S4" s="23"/>
      <c r="T4" s="25"/>
      <c r="U4" s="25"/>
      <c r="V4" s="112"/>
      <c r="W4" s="25"/>
      <c r="X4" s="25"/>
      <c r="Y4" s="25"/>
    </row>
    <row r="5" spans="1:25">
      <c r="A5" s="1">
        <v>5</v>
      </c>
      <c r="B5" s="12" t="s">
        <v>13</v>
      </c>
      <c r="C5" s="20">
        <v>238</v>
      </c>
      <c r="D5" s="21" t="s">
        <v>14</v>
      </c>
      <c r="F5" s="14" t="s">
        <v>0</v>
      </c>
      <c r="G5" s="14" t="s">
        <v>15</v>
      </c>
      <c r="H5" s="14" t="s">
        <v>16</v>
      </c>
      <c r="I5" s="14" t="s">
        <v>16</v>
      </c>
      <c r="J5" s="24" t="s">
        <v>17</v>
      </c>
      <c r="K5" s="5" t="s">
        <v>18</v>
      </c>
      <c r="L5" s="14"/>
      <c r="M5" s="14"/>
      <c r="N5" s="9"/>
      <c r="O5" s="15" t="s">
        <v>62</v>
      </c>
      <c r="P5" s="1" t="str">
        <f ca="1">RIGHT(CELL("filename",A1),LEN(CELL("filename",A1))-FIND("]",CELL("filename",A1)))</f>
        <v>old238U_CaKFe2As2_D6</v>
      </c>
      <c r="R5" s="46"/>
      <c r="S5" s="23"/>
      <c r="T5" s="106"/>
      <c r="U5" s="103"/>
      <c r="V5" s="85"/>
      <c r="W5" s="25"/>
      <c r="X5" s="25"/>
      <c r="Y5" s="25"/>
    </row>
    <row r="6" spans="1:25">
      <c r="A6" s="4">
        <v>6</v>
      </c>
      <c r="B6" s="12" t="s">
        <v>19</v>
      </c>
      <c r="C6" s="26" t="s">
        <v>79</v>
      </c>
      <c r="D6" s="21" t="s">
        <v>20</v>
      </c>
      <c r="F6" s="27" t="s">
        <v>80</v>
      </c>
      <c r="G6" s="28">
        <v>20</v>
      </c>
      <c r="H6" s="28">
        <v>16.670000000000002</v>
      </c>
      <c r="I6" s="29">
        <v>11.77</v>
      </c>
      <c r="J6" s="4">
        <v>1</v>
      </c>
      <c r="K6" s="30">
        <v>59.997999999999998</v>
      </c>
      <c r="L6" s="22" t="s">
        <v>59</v>
      </c>
      <c r="M6" s="9"/>
      <c r="N6" s="9"/>
      <c r="O6" s="15" t="s">
        <v>61</v>
      </c>
      <c r="P6" s="113" t="s">
        <v>73</v>
      </c>
      <c r="R6" s="46"/>
      <c r="S6" s="23"/>
      <c r="T6" s="58"/>
      <c r="U6" s="103"/>
      <c r="V6" s="85"/>
      <c r="W6" s="25"/>
      <c r="X6" s="25"/>
      <c r="Y6" s="25"/>
    </row>
    <row r="7" spans="1:25">
      <c r="A7" s="1">
        <v>7</v>
      </c>
      <c r="B7" s="31"/>
      <c r="C7" s="26" t="s">
        <v>79</v>
      </c>
      <c r="F7" s="32" t="s">
        <v>70</v>
      </c>
      <c r="G7" s="33">
        <v>19</v>
      </c>
      <c r="H7" s="33">
        <v>16.670000000000002</v>
      </c>
      <c r="I7" s="34">
        <v>11.48</v>
      </c>
      <c r="J7" s="4">
        <v>2</v>
      </c>
      <c r="K7" s="35">
        <v>599.98</v>
      </c>
      <c r="L7" s="22" t="s">
        <v>60</v>
      </c>
      <c r="M7" s="9"/>
      <c r="N7" s="9"/>
      <c r="O7" s="9"/>
      <c r="R7" s="46"/>
      <c r="S7" s="23"/>
      <c r="T7" s="25"/>
      <c r="U7" s="103"/>
      <c r="V7" s="85"/>
      <c r="W7" s="25"/>
      <c r="X7" s="36"/>
      <c r="Y7" s="25"/>
    </row>
    <row r="8" spans="1:25">
      <c r="A8" s="1">
        <v>8</v>
      </c>
      <c r="B8" s="12" t="s">
        <v>21</v>
      </c>
      <c r="C8" s="37">
        <v>6</v>
      </c>
      <c r="D8" s="38" t="s">
        <v>2</v>
      </c>
      <c r="F8" s="32" t="s">
        <v>71</v>
      </c>
      <c r="G8" s="33">
        <v>26</v>
      </c>
      <c r="H8" s="33">
        <v>33.33</v>
      </c>
      <c r="I8" s="34">
        <v>32.78</v>
      </c>
      <c r="J8" s="4">
        <v>3</v>
      </c>
      <c r="K8" s="35">
        <v>599.98</v>
      </c>
      <c r="L8" s="22" t="s">
        <v>22</v>
      </c>
      <c r="M8" s="9"/>
      <c r="N8" s="9"/>
      <c r="O8" s="9"/>
      <c r="R8" s="46"/>
      <c r="S8" s="23"/>
      <c r="T8" s="25"/>
      <c r="U8" s="103"/>
      <c r="V8" s="86"/>
      <c r="W8" s="25"/>
      <c r="X8" s="40"/>
      <c r="Y8" s="107"/>
    </row>
    <row r="9" spans="1:25">
      <c r="A9" s="1">
        <v>9</v>
      </c>
      <c r="B9" s="31"/>
      <c r="C9" s="37">
        <v>6.3630000000000001E+22</v>
      </c>
      <c r="D9" s="21" t="s">
        <v>3</v>
      </c>
      <c r="F9" s="32" t="s">
        <v>72</v>
      </c>
      <c r="G9" s="33">
        <v>33</v>
      </c>
      <c r="H9" s="33">
        <v>33.33</v>
      </c>
      <c r="I9" s="34">
        <v>43.98</v>
      </c>
      <c r="J9" s="4">
        <v>4</v>
      </c>
      <c r="K9" s="35">
        <v>1</v>
      </c>
      <c r="L9" s="22" t="s">
        <v>23</v>
      </c>
      <c r="M9" s="9"/>
      <c r="N9" s="9"/>
      <c r="O9" s="9"/>
      <c r="R9" s="46"/>
      <c r="S9" s="41"/>
      <c r="T9" s="108"/>
      <c r="U9" s="103"/>
      <c r="V9" s="86"/>
      <c r="W9" s="25"/>
      <c r="X9" s="40"/>
      <c r="Y9" s="107"/>
    </row>
    <row r="10" spans="1:25">
      <c r="A10" s="1">
        <v>10</v>
      </c>
      <c r="B10" s="12" t="s">
        <v>24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25</v>
      </c>
      <c r="M10" s="9"/>
      <c r="N10" s="9"/>
      <c r="O10" s="9"/>
      <c r="R10" s="46"/>
      <c r="S10" s="41"/>
      <c r="T10" s="58"/>
      <c r="U10" s="103"/>
      <c r="V10" s="86"/>
      <c r="W10" s="25"/>
      <c r="X10" s="40"/>
      <c r="Y10" s="107"/>
    </row>
    <row r="11" spans="1:25">
      <c r="A11" s="1">
        <v>11</v>
      </c>
      <c r="C11" s="43" t="s">
        <v>26</v>
      </c>
      <c r="D11" s="7" t="s">
        <v>27</v>
      </c>
      <c r="F11" s="32"/>
      <c r="G11" s="33"/>
      <c r="H11" s="33"/>
      <c r="I11" s="34"/>
      <c r="J11" s="4">
        <v>6</v>
      </c>
      <c r="K11" s="35">
        <v>1000</v>
      </c>
      <c r="L11" s="22" t="s">
        <v>28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29</v>
      </c>
      <c r="C12" s="44">
        <v>20</v>
      </c>
      <c r="D12" s="45">
        <f>$C$5/100</f>
        <v>2.38</v>
      </c>
      <c r="E12" s="21" t="s">
        <v>54</v>
      </c>
      <c r="F12" s="32"/>
      <c r="G12" s="33"/>
      <c r="H12" s="33"/>
      <c r="I12" s="34"/>
      <c r="J12" s="4">
        <v>7</v>
      </c>
      <c r="K12" s="35">
        <v>94.292000000000002</v>
      </c>
      <c r="L12" s="22" t="s">
        <v>30</v>
      </c>
      <c r="M12" s="9"/>
      <c r="R12" s="46"/>
      <c r="S12" s="47"/>
      <c r="T12" s="25"/>
      <c r="U12" s="25"/>
      <c r="V12" s="81"/>
      <c r="W12" s="81"/>
      <c r="X12" s="81"/>
      <c r="Y12" s="25"/>
    </row>
    <row r="13" spans="1:25">
      <c r="A13" s="1">
        <v>13</v>
      </c>
      <c r="B13" s="5" t="s">
        <v>31</v>
      </c>
      <c r="C13" s="48">
        <v>228</v>
      </c>
      <c r="D13" s="45">
        <f>$C$5*1000000</f>
        <v>238000000</v>
      </c>
      <c r="E13" s="21" t="s">
        <v>53</v>
      </c>
      <c r="F13" s="49"/>
      <c r="G13" s="50"/>
      <c r="H13" s="50"/>
      <c r="I13" s="51"/>
      <c r="J13" s="4">
        <v>8</v>
      </c>
      <c r="K13" s="52">
        <v>3.0979E-2</v>
      </c>
      <c r="L13" s="22" t="s">
        <v>32</v>
      </c>
      <c r="R13" s="46"/>
      <c r="S13" s="47"/>
      <c r="T13" s="25"/>
      <c r="U13" s="46"/>
      <c r="V13" s="81"/>
      <c r="W13" s="81"/>
      <c r="X13" s="39"/>
      <c r="Y13" s="25"/>
    </row>
    <row r="14" spans="1:25" ht="13">
      <c r="A14" s="1">
        <v>14</v>
      </c>
      <c r="B14" s="5" t="s">
        <v>64</v>
      </c>
      <c r="C14" s="78"/>
      <c r="D14" s="21" t="s">
        <v>65</v>
      </c>
      <c r="E14" s="25"/>
      <c r="F14" s="25"/>
      <c r="G14" s="25"/>
      <c r="H14" s="80">
        <f>SUM(H6:H13)</f>
        <v>100</v>
      </c>
      <c r="I14" s="80">
        <f>SUM(I6:I13)</f>
        <v>100.00999999999999</v>
      </c>
      <c r="J14" s="4">
        <v>0</v>
      </c>
      <c r="K14" s="53" t="s">
        <v>33</v>
      </c>
      <c r="L14" s="54"/>
      <c r="N14" s="43"/>
      <c r="O14" s="43"/>
      <c r="P14" s="43"/>
      <c r="R14" s="46"/>
      <c r="S14" s="47"/>
      <c r="T14" s="25"/>
      <c r="U14" s="46"/>
      <c r="V14" s="83"/>
      <c r="W14" s="83"/>
      <c r="X14" s="109"/>
      <c r="Y14" s="25"/>
    </row>
    <row r="15" spans="1:25" ht="13">
      <c r="A15" s="1">
        <v>15</v>
      </c>
      <c r="B15" s="5" t="s">
        <v>66</v>
      </c>
      <c r="C15" s="79"/>
      <c r="D15" s="77" t="s">
        <v>67</v>
      </c>
      <c r="E15" s="87"/>
      <c r="F15" s="87"/>
      <c r="G15" s="87"/>
      <c r="H15" s="58"/>
      <c r="I15" s="58"/>
      <c r="J15" s="88"/>
      <c r="K15" s="59"/>
      <c r="L15" s="60"/>
      <c r="M15" s="88"/>
      <c r="N15" s="21"/>
      <c r="O15" s="21"/>
      <c r="P15" s="88"/>
      <c r="R15" s="46"/>
      <c r="S15" s="47"/>
      <c r="T15" s="25"/>
      <c r="U15" s="25"/>
      <c r="V15" s="84"/>
      <c r="W15" s="84"/>
      <c r="X15" s="40"/>
      <c r="Y15" s="25"/>
    </row>
    <row r="16" spans="1:25">
      <c r="A16" s="1">
        <v>16</v>
      </c>
      <c r="B16" s="21"/>
      <c r="C16" s="56"/>
      <c r="D16" s="57"/>
      <c r="F16" s="61" t="s">
        <v>34</v>
      </c>
      <c r="G16" s="87"/>
      <c r="H16" s="62"/>
      <c r="I16" s="58"/>
      <c r="J16" s="89"/>
      <c r="K16" s="59"/>
      <c r="L16" s="60"/>
      <c r="M16" s="21"/>
      <c r="N16" s="21"/>
      <c r="O16" s="21"/>
      <c r="P16" s="21"/>
      <c r="R16" s="46"/>
      <c r="S16" s="47"/>
      <c r="T16" s="25"/>
      <c r="U16" s="25"/>
      <c r="V16" s="84"/>
      <c r="W16" s="84"/>
      <c r="X16" s="40"/>
      <c r="Y16" s="25"/>
    </row>
    <row r="17" spans="1:16">
      <c r="A17" s="1">
        <v>17</v>
      </c>
      <c r="B17" s="63" t="s">
        <v>35</v>
      </c>
      <c r="C17" s="11"/>
      <c r="D17" s="10"/>
      <c r="E17" s="63" t="s">
        <v>36</v>
      </c>
      <c r="F17" s="64" t="s">
        <v>37</v>
      </c>
      <c r="G17" s="65" t="s">
        <v>38</v>
      </c>
      <c r="H17" s="63" t="s">
        <v>39</v>
      </c>
      <c r="I17" s="11"/>
      <c r="J17" s="10"/>
      <c r="K17" s="63" t="s">
        <v>40</v>
      </c>
      <c r="L17" s="66"/>
      <c r="M17" s="67"/>
      <c r="N17" s="63" t="s">
        <v>41</v>
      </c>
      <c r="O17" s="11"/>
      <c r="P17" s="10"/>
    </row>
    <row r="18" spans="1:16">
      <c r="A18" s="1">
        <v>18</v>
      </c>
      <c r="B18" s="68" t="s">
        <v>42</v>
      </c>
      <c r="C18" s="25"/>
      <c r="D18" s="114" t="s">
        <v>43</v>
      </c>
      <c r="E18" s="118" t="s">
        <v>44</v>
      </c>
      <c r="F18" s="119"/>
      <c r="G18" s="120"/>
      <c r="H18" s="68" t="s">
        <v>45</v>
      </c>
      <c r="I18" s="25"/>
      <c r="J18" s="114" t="s">
        <v>46</v>
      </c>
      <c r="K18" s="68" t="s">
        <v>47</v>
      </c>
      <c r="L18" s="69"/>
      <c r="M18" s="114" t="s">
        <v>46</v>
      </c>
      <c r="N18" s="68" t="s">
        <v>47</v>
      </c>
      <c r="O18" s="25"/>
      <c r="P18" s="114" t="s">
        <v>46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90">
        <v>2.5</v>
      </c>
      <c r="C20" s="91" t="s">
        <v>48</v>
      </c>
      <c r="D20" s="101">
        <f>B20/1000/$C$5</f>
        <v>1.0504201680672269E-5</v>
      </c>
      <c r="E20" s="92">
        <v>0.17269999999999999</v>
      </c>
      <c r="F20" s="93">
        <v>2.234</v>
      </c>
      <c r="G20" s="94">
        <f>E20+F20</f>
        <v>2.4066999999999998</v>
      </c>
      <c r="H20" s="90">
        <v>32</v>
      </c>
      <c r="I20" s="91" t="s">
        <v>49</v>
      </c>
      <c r="J20" s="76">
        <f>H20/1000/10</f>
        <v>3.2000000000000002E-3</v>
      </c>
      <c r="K20" s="90">
        <v>12</v>
      </c>
      <c r="L20" s="91" t="s">
        <v>49</v>
      </c>
      <c r="M20" s="76">
        <f t="shared" ref="M20:M83" si="0">K20/1000/10</f>
        <v>1.2000000000000001E-3</v>
      </c>
      <c r="N20" s="90">
        <v>9</v>
      </c>
      <c r="O20" s="91" t="s">
        <v>49</v>
      </c>
      <c r="P20" s="76">
        <f t="shared" ref="P20:P83" si="1">N20/1000/10</f>
        <v>8.9999999999999998E-4</v>
      </c>
    </row>
    <row r="21" spans="1:16">
      <c r="B21" s="95">
        <v>2.75</v>
      </c>
      <c r="C21" s="96" t="s">
        <v>48</v>
      </c>
      <c r="D21" s="82">
        <f t="shared" ref="D21:D84" si="2">B21/1000/$C$5</f>
        <v>1.1554621848739495E-5</v>
      </c>
      <c r="E21" s="97">
        <v>0.18110000000000001</v>
      </c>
      <c r="F21" s="98">
        <v>2.3479999999999999</v>
      </c>
      <c r="G21" s="94">
        <f t="shared" ref="G21:G84" si="3">E21+F21</f>
        <v>2.5290999999999997</v>
      </c>
      <c r="H21" s="95">
        <v>34</v>
      </c>
      <c r="I21" s="96" t="s">
        <v>49</v>
      </c>
      <c r="J21" s="70">
        <f t="shared" ref="J21:J84" si="4">H21/1000/10</f>
        <v>3.4000000000000002E-3</v>
      </c>
      <c r="K21" s="95">
        <v>13</v>
      </c>
      <c r="L21" s="96" t="s">
        <v>49</v>
      </c>
      <c r="M21" s="70">
        <f t="shared" si="0"/>
        <v>1.2999999999999999E-3</v>
      </c>
      <c r="N21" s="95">
        <v>9</v>
      </c>
      <c r="O21" s="96" t="s">
        <v>49</v>
      </c>
      <c r="P21" s="70">
        <f t="shared" si="1"/>
        <v>8.9999999999999998E-4</v>
      </c>
    </row>
    <row r="22" spans="1:16">
      <c r="B22" s="95">
        <v>3</v>
      </c>
      <c r="C22" s="96" t="s">
        <v>48</v>
      </c>
      <c r="D22" s="82">
        <f t="shared" si="2"/>
        <v>1.2605042016806723E-5</v>
      </c>
      <c r="E22" s="97">
        <v>0.18920000000000001</v>
      </c>
      <c r="F22" s="98">
        <v>2.4550000000000001</v>
      </c>
      <c r="G22" s="94">
        <f t="shared" si="3"/>
        <v>2.6442000000000001</v>
      </c>
      <c r="H22" s="95">
        <v>35</v>
      </c>
      <c r="I22" s="96" t="s">
        <v>49</v>
      </c>
      <c r="J22" s="70">
        <f t="shared" si="4"/>
        <v>3.5000000000000005E-3</v>
      </c>
      <c r="K22" s="95">
        <v>13</v>
      </c>
      <c r="L22" s="96" t="s">
        <v>49</v>
      </c>
      <c r="M22" s="70">
        <f t="shared" si="0"/>
        <v>1.2999999999999999E-3</v>
      </c>
      <c r="N22" s="95">
        <v>10</v>
      </c>
      <c r="O22" s="96" t="s">
        <v>49</v>
      </c>
      <c r="P22" s="70">
        <f t="shared" si="1"/>
        <v>1E-3</v>
      </c>
    </row>
    <row r="23" spans="1:16">
      <c r="B23" s="95">
        <v>3.25</v>
      </c>
      <c r="C23" s="96" t="s">
        <v>48</v>
      </c>
      <c r="D23" s="82">
        <f t="shared" si="2"/>
        <v>1.3655462184873949E-5</v>
      </c>
      <c r="E23" s="97">
        <v>0.19689999999999999</v>
      </c>
      <c r="F23" s="98">
        <v>2.5579999999999998</v>
      </c>
      <c r="G23" s="94">
        <f t="shared" si="3"/>
        <v>2.7548999999999997</v>
      </c>
      <c r="H23" s="95">
        <v>36</v>
      </c>
      <c r="I23" s="96" t="s">
        <v>49</v>
      </c>
      <c r="J23" s="70">
        <f t="shared" si="4"/>
        <v>3.5999999999999999E-3</v>
      </c>
      <c r="K23" s="95">
        <v>14</v>
      </c>
      <c r="L23" s="96" t="s">
        <v>49</v>
      </c>
      <c r="M23" s="70">
        <f t="shared" si="0"/>
        <v>1.4E-3</v>
      </c>
      <c r="N23" s="95">
        <v>10</v>
      </c>
      <c r="O23" s="96" t="s">
        <v>49</v>
      </c>
      <c r="P23" s="70">
        <f t="shared" si="1"/>
        <v>1E-3</v>
      </c>
    </row>
    <row r="24" spans="1:16">
      <c r="B24" s="95">
        <v>3.5</v>
      </c>
      <c r="C24" s="96" t="s">
        <v>48</v>
      </c>
      <c r="D24" s="82">
        <f t="shared" si="2"/>
        <v>1.4705882352941177E-5</v>
      </c>
      <c r="E24" s="97">
        <v>0.20430000000000001</v>
      </c>
      <c r="F24" s="98">
        <v>2.6560000000000001</v>
      </c>
      <c r="G24" s="94">
        <f t="shared" si="3"/>
        <v>2.8603000000000001</v>
      </c>
      <c r="H24" s="95">
        <v>37</v>
      </c>
      <c r="I24" s="96" t="s">
        <v>49</v>
      </c>
      <c r="J24" s="70">
        <f t="shared" si="4"/>
        <v>3.6999999999999997E-3</v>
      </c>
      <c r="K24" s="95">
        <v>14</v>
      </c>
      <c r="L24" s="96" t="s">
        <v>49</v>
      </c>
      <c r="M24" s="70">
        <f t="shared" si="0"/>
        <v>1.4E-3</v>
      </c>
      <c r="N24" s="95">
        <v>10</v>
      </c>
      <c r="O24" s="96" t="s">
        <v>49</v>
      </c>
      <c r="P24" s="70">
        <f t="shared" si="1"/>
        <v>1E-3</v>
      </c>
    </row>
    <row r="25" spans="1:16">
      <c r="B25" s="95">
        <v>3.75</v>
      </c>
      <c r="C25" s="96" t="s">
        <v>48</v>
      </c>
      <c r="D25" s="82">
        <f t="shared" si="2"/>
        <v>1.5756302521008403E-5</v>
      </c>
      <c r="E25" s="97">
        <v>0.21149999999999999</v>
      </c>
      <c r="F25" s="98">
        <v>2.75</v>
      </c>
      <c r="G25" s="94">
        <f t="shared" si="3"/>
        <v>2.9615</v>
      </c>
      <c r="H25" s="95">
        <v>38</v>
      </c>
      <c r="I25" s="96" t="s">
        <v>49</v>
      </c>
      <c r="J25" s="70">
        <f t="shared" si="4"/>
        <v>3.8E-3</v>
      </c>
      <c r="K25" s="95">
        <v>15</v>
      </c>
      <c r="L25" s="96" t="s">
        <v>49</v>
      </c>
      <c r="M25" s="70">
        <f t="shared" si="0"/>
        <v>1.5E-3</v>
      </c>
      <c r="N25" s="95">
        <v>11</v>
      </c>
      <c r="O25" s="96" t="s">
        <v>49</v>
      </c>
      <c r="P25" s="70">
        <f t="shared" si="1"/>
        <v>1.0999999999999998E-3</v>
      </c>
    </row>
    <row r="26" spans="1:16">
      <c r="B26" s="95">
        <v>4</v>
      </c>
      <c r="C26" s="96" t="s">
        <v>48</v>
      </c>
      <c r="D26" s="82">
        <f t="shared" si="2"/>
        <v>1.6806722689075631E-5</v>
      </c>
      <c r="E26" s="97">
        <v>0.21840000000000001</v>
      </c>
      <c r="F26" s="98">
        <v>2.84</v>
      </c>
      <c r="G26" s="94">
        <f t="shared" si="3"/>
        <v>3.0583999999999998</v>
      </c>
      <c r="H26" s="95">
        <v>40</v>
      </c>
      <c r="I26" s="96" t="s">
        <v>49</v>
      </c>
      <c r="J26" s="70">
        <f t="shared" si="4"/>
        <v>4.0000000000000001E-3</v>
      </c>
      <c r="K26" s="95">
        <v>15</v>
      </c>
      <c r="L26" s="96" t="s">
        <v>49</v>
      </c>
      <c r="M26" s="70">
        <f t="shared" si="0"/>
        <v>1.5E-3</v>
      </c>
      <c r="N26" s="95">
        <v>11</v>
      </c>
      <c r="O26" s="96" t="s">
        <v>49</v>
      </c>
      <c r="P26" s="70">
        <f t="shared" si="1"/>
        <v>1.0999999999999998E-3</v>
      </c>
    </row>
    <row r="27" spans="1:16">
      <c r="B27" s="95">
        <v>4.5</v>
      </c>
      <c r="C27" s="96" t="s">
        <v>48</v>
      </c>
      <c r="D27" s="82">
        <f t="shared" si="2"/>
        <v>1.8907563025210083E-5</v>
      </c>
      <c r="E27" s="97">
        <v>0.23169999999999999</v>
      </c>
      <c r="F27" s="98">
        <v>3.01</v>
      </c>
      <c r="G27" s="94">
        <f t="shared" si="3"/>
        <v>3.2416999999999998</v>
      </c>
      <c r="H27" s="95">
        <v>42</v>
      </c>
      <c r="I27" s="96" t="s">
        <v>49</v>
      </c>
      <c r="J27" s="70">
        <f t="shared" si="4"/>
        <v>4.2000000000000006E-3</v>
      </c>
      <c r="K27" s="95">
        <v>16</v>
      </c>
      <c r="L27" s="96" t="s">
        <v>49</v>
      </c>
      <c r="M27" s="70">
        <f t="shared" si="0"/>
        <v>1.6000000000000001E-3</v>
      </c>
      <c r="N27" s="95">
        <v>11</v>
      </c>
      <c r="O27" s="96" t="s">
        <v>49</v>
      </c>
      <c r="P27" s="70">
        <f t="shared" si="1"/>
        <v>1.0999999999999998E-3</v>
      </c>
    </row>
    <row r="28" spans="1:16">
      <c r="B28" s="95">
        <v>5</v>
      </c>
      <c r="C28" s="96" t="s">
        <v>48</v>
      </c>
      <c r="D28" s="82">
        <f t="shared" si="2"/>
        <v>2.1008403361344538E-5</v>
      </c>
      <c r="E28" s="97">
        <v>0.2442</v>
      </c>
      <c r="F28" s="98">
        <v>3.169</v>
      </c>
      <c r="G28" s="94">
        <f t="shared" si="3"/>
        <v>3.4132000000000002</v>
      </c>
      <c r="H28" s="95">
        <v>44</v>
      </c>
      <c r="I28" s="96" t="s">
        <v>49</v>
      </c>
      <c r="J28" s="70">
        <f t="shared" si="4"/>
        <v>4.3999999999999994E-3</v>
      </c>
      <c r="K28" s="95">
        <v>16</v>
      </c>
      <c r="L28" s="96" t="s">
        <v>49</v>
      </c>
      <c r="M28" s="70">
        <f t="shared" si="0"/>
        <v>1.6000000000000001E-3</v>
      </c>
      <c r="N28" s="95">
        <v>12</v>
      </c>
      <c r="O28" s="96" t="s">
        <v>49</v>
      </c>
      <c r="P28" s="70">
        <f t="shared" si="1"/>
        <v>1.2000000000000001E-3</v>
      </c>
    </row>
    <row r="29" spans="1:16">
      <c r="B29" s="95">
        <v>5.5</v>
      </c>
      <c r="C29" s="96" t="s">
        <v>48</v>
      </c>
      <c r="D29" s="82">
        <f t="shared" si="2"/>
        <v>2.3109243697478991E-5</v>
      </c>
      <c r="E29" s="97">
        <v>0.25609999999999999</v>
      </c>
      <c r="F29" s="98">
        <v>3.3180000000000001</v>
      </c>
      <c r="G29" s="94">
        <f t="shared" si="3"/>
        <v>3.5741000000000001</v>
      </c>
      <c r="H29" s="95">
        <v>45</v>
      </c>
      <c r="I29" s="96" t="s">
        <v>49</v>
      </c>
      <c r="J29" s="70">
        <f t="shared" si="4"/>
        <v>4.4999999999999997E-3</v>
      </c>
      <c r="K29" s="95">
        <v>17</v>
      </c>
      <c r="L29" s="96" t="s">
        <v>49</v>
      </c>
      <c r="M29" s="70">
        <f t="shared" si="0"/>
        <v>1.7000000000000001E-3</v>
      </c>
      <c r="N29" s="95">
        <v>12</v>
      </c>
      <c r="O29" s="96" t="s">
        <v>49</v>
      </c>
      <c r="P29" s="70">
        <f t="shared" si="1"/>
        <v>1.2000000000000001E-3</v>
      </c>
    </row>
    <row r="30" spans="1:16">
      <c r="B30" s="95">
        <v>6</v>
      </c>
      <c r="C30" s="96" t="s">
        <v>48</v>
      </c>
      <c r="D30" s="82">
        <f t="shared" si="2"/>
        <v>2.5210084033613446E-5</v>
      </c>
      <c r="E30" s="97">
        <v>0.26750000000000002</v>
      </c>
      <c r="F30" s="98">
        <v>3.4580000000000002</v>
      </c>
      <c r="G30" s="94">
        <f t="shared" si="3"/>
        <v>3.7255000000000003</v>
      </c>
      <c r="H30" s="95">
        <v>47</v>
      </c>
      <c r="I30" s="96" t="s">
        <v>49</v>
      </c>
      <c r="J30" s="70">
        <f t="shared" si="4"/>
        <v>4.7000000000000002E-3</v>
      </c>
      <c r="K30" s="95">
        <v>18</v>
      </c>
      <c r="L30" s="96" t="s">
        <v>49</v>
      </c>
      <c r="M30" s="70">
        <f t="shared" si="0"/>
        <v>1.8E-3</v>
      </c>
      <c r="N30" s="95">
        <v>13</v>
      </c>
      <c r="O30" s="96" t="s">
        <v>49</v>
      </c>
      <c r="P30" s="70">
        <f t="shared" si="1"/>
        <v>1.2999999999999999E-3</v>
      </c>
    </row>
    <row r="31" spans="1:16">
      <c r="B31" s="95">
        <v>6.5</v>
      </c>
      <c r="C31" s="96" t="s">
        <v>48</v>
      </c>
      <c r="D31" s="82">
        <f t="shared" si="2"/>
        <v>2.7310924369747898E-5</v>
      </c>
      <c r="E31" s="97">
        <v>0.27839999999999998</v>
      </c>
      <c r="F31" s="98">
        <v>3.5910000000000002</v>
      </c>
      <c r="G31" s="94">
        <f t="shared" si="3"/>
        <v>3.8694000000000002</v>
      </c>
      <c r="H31" s="95">
        <v>49</v>
      </c>
      <c r="I31" s="96" t="s">
        <v>49</v>
      </c>
      <c r="J31" s="70">
        <f t="shared" si="4"/>
        <v>4.8999999999999998E-3</v>
      </c>
      <c r="K31" s="95">
        <v>18</v>
      </c>
      <c r="L31" s="96" t="s">
        <v>49</v>
      </c>
      <c r="M31" s="70">
        <f t="shared" si="0"/>
        <v>1.8E-3</v>
      </c>
      <c r="N31" s="95">
        <v>13</v>
      </c>
      <c r="O31" s="96" t="s">
        <v>49</v>
      </c>
      <c r="P31" s="70">
        <f t="shared" si="1"/>
        <v>1.2999999999999999E-3</v>
      </c>
    </row>
    <row r="32" spans="1:16">
      <c r="B32" s="95">
        <v>7</v>
      </c>
      <c r="C32" s="96" t="s">
        <v>48</v>
      </c>
      <c r="D32" s="82">
        <f t="shared" si="2"/>
        <v>2.9411764705882354E-5</v>
      </c>
      <c r="E32" s="97">
        <v>0.28899999999999998</v>
      </c>
      <c r="F32" s="98">
        <v>3.7170000000000001</v>
      </c>
      <c r="G32" s="94">
        <f t="shared" si="3"/>
        <v>4.0060000000000002</v>
      </c>
      <c r="H32" s="95">
        <v>51</v>
      </c>
      <c r="I32" s="96" t="s">
        <v>49</v>
      </c>
      <c r="J32" s="70">
        <f t="shared" si="4"/>
        <v>5.0999999999999995E-3</v>
      </c>
      <c r="K32" s="95">
        <v>19</v>
      </c>
      <c r="L32" s="96" t="s">
        <v>49</v>
      </c>
      <c r="M32" s="70">
        <f t="shared" si="0"/>
        <v>1.9E-3</v>
      </c>
      <c r="N32" s="95">
        <v>14</v>
      </c>
      <c r="O32" s="96" t="s">
        <v>49</v>
      </c>
      <c r="P32" s="70">
        <f t="shared" si="1"/>
        <v>1.4E-3</v>
      </c>
    </row>
    <row r="33" spans="2:16">
      <c r="B33" s="95">
        <v>8</v>
      </c>
      <c r="C33" s="96" t="s">
        <v>48</v>
      </c>
      <c r="D33" s="82">
        <f t="shared" si="2"/>
        <v>3.3613445378151261E-5</v>
      </c>
      <c r="E33" s="97">
        <v>0.30890000000000001</v>
      </c>
      <c r="F33" s="98">
        <v>3.952</v>
      </c>
      <c r="G33" s="94">
        <f t="shared" si="3"/>
        <v>4.2609000000000004</v>
      </c>
      <c r="H33" s="95">
        <v>54</v>
      </c>
      <c r="I33" s="96" t="s">
        <v>49</v>
      </c>
      <c r="J33" s="70">
        <f t="shared" si="4"/>
        <v>5.4000000000000003E-3</v>
      </c>
      <c r="K33" s="95">
        <v>20</v>
      </c>
      <c r="L33" s="96" t="s">
        <v>49</v>
      </c>
      <c r="M33" s="70">
        <f t="shared" si="0"/>
        <v>2E-3</v>
      </c>
      <c r="N33" s="95">
        <v>14</v>
      </c>
      <c r="O33" s="96" t="s">
        <v>49</v>
      </c>
      <c r="P33" s="70">
        <f t="shared" si="1"/>
        <v>1.4E-3</v>
      </c>
    </row>
    <row r="34" spans="2:16">
      <c r="B34" s="95">
        <v>9</v>
      </c>
      <c r="C34" s="96" t="s">
        <v>48</v>
      </c>
      <c r="D34" s="82">
        <f t="shared" si="2"/>
        <v>3.7815126050420166E-5</v>
      </c>
      <c r="E34" s="97">
        <v>0.3276</v>
      </c>
      <c r="F34" s="98">
        <v>4.1680000000000001</v>
      </c>
      <c r="G34" s="94">
        <f t="shared" si="3"/>
        <v>4.4956000000000005</v>
      </c>
      <c r="H34" s="95">
        <v>57</v>
      </c>
      <c r="I34" s="96" t="s">
        <v>49</v>
      </c>
      <c r="J34" s="70">
        <f t="shared" si="4"/>
        <v>5.7000000000000002E-3</v>
      </c>
      <c r="K34" s="95">
        <v>21</v>
      </c>
      <c r="L34" s="96" t="s">
        <v>49</v>
      </c>
      <c r="M34" s="70">
        <f t="shared" si="0"/>
        <v>2.1000000000000003E-3</v>
      </c>
      <c r="N34" s="95">
        <v>15</v>
      </c>
      <c r="O34" s="96" t="s">
        <v>49</v>
      </c>
      <c r="P34" s="70">
        <f t="shared" si="1"/>
        <v>1.5E-3</v>
      </c>
    </row>
    <row r="35" spans="2:16">
      <c r="B35" s="95">
        <v>10</v>
      </c>
      <c r="C35" s="96" t="s">
        <v>48</v>
      </c>
      <c r="D35" s="82">
        <f t="shared" si="2"/>
        <v>4.2016806722689077E-5</v>
      </c>
      <c r="E35" s="97">
        <v>0.34539999999999998</v>
      </c>
      <c r="F35" s="98">
        <v>4.367</v>
      </c>
      <c r="G35" s="94">
        <f t="shared" si="3"/>
        <v>4.7123999999999997</v>
      </c>
      <c r="H35" s="95">
        <v>60</v>
      </c>
      <c r="I35" s="96" t="s">
        <v>49</v>
      </c>
      <c r="J35" s="70">
        <f t="shared" si="4"/>
        <v>6.0000000000000001E-3</v>
      </c>
      <c r="K35" s="95">
        <v>22</v>
      </c>
      <c r="L35" s="96" t="s">
        <v>49</v>
      </c>
      <c r="M35" s="70">
        <f t="shared" si="0"/>
        <v>2.1999999999999997E-3</v>
      </c>
      <c r="N35" s="95">
        <v>16</v>
      </c>
      <c r="O35" s="96" t="s">
        <v>49</v>
      </c>
      <c r="P35" s="70">
        <f t="shared" si="1"/>
        <v>1.6000000000000001E-3</v>
      </c>
    </row>
    <row r="36" spans="2:16">
      <c r="B36" s="95">
        <v>11</v>
      </c>
      <c r="C36" s="96" t="s">
        <v>48</v>
      </c>
      <c r="D36" s="82">
        <f t="shared" si="2"/>
        <v>4.6218487394957981E-5</v>
      </c>
      <c r="E36" s="97">
        <v>0.36220000000000002</v>
      </c>
      <c r="F36" s="98">
        <v>4.5529999999999999</v>
      </c>
      <c r="G36" s="94">
        <f t="shared" si="3"/>
        <v>4.9151999999999996</v>
      </c>
      <c r="H36" s="95">
        <v>63</v>
      </c>
      <c r="I36" s="96" t="s">
        <v>49</v>
      </c>
      <c r="J36" s="70">
        <f t="shared" si="4"/>
        <v>6.3E-3</v>
      </c>
      <c r="K36" s="95">
        <v>23</v>
      </c>
      <c r="L36" s="96" t="s">
        <v>49</v>
      </c>
      <c r="M36" s="70">
        <f t="shared" si="0"/>
        <v>2.3E-3</v>
      </c>
      <c r="N36" s="95">
        <v>17</v>
      </c>
      <c r="O36" s="96" t="s">
        <v>49</v>
      </c>
      <c r="P36" s="70">
        <f t="shared" si="1"/>
        <v>1.7000000000000001E-3</v>
      </c>
    </row>
    <row r="37" spans="2:16">
      <c r="B37" s="95">
        <v>12</v>
      </c>
      <c r="C37" s="96" t="s">
        <v>48</v>
      </c>
      <c r="D37" s="82">
        <f t="shared" si="2"/>
        <v>5.0420168067226892E-5</v>
      </c>
      <c r="E37" s="97">
        <v>0.37830000000000003</v>
      </c>
      <c r="F37" s="98">
        <v>4.726</v>
      </c>
      <c r="G37" s="94">
        <f t="shared" si="3"/>
        <v>5.1043000000000003</v>
      </c>
      <c r="H37" s="95">
        <v>65</v>
      </c>
      <c r="I37" s="96" t="s">
        <v>49</v>
      </c>
      <c r="J37" s="70">
        <f t="shared" si="4"/>
        <v>6.5000000000000006E-3</v>
      </c>
      <c r="K37" s="95">
        <v>23</v>
      </c>
      <c r="L37" s="96" t="s">
        <v>49</v>
      </c>
      <c r="M37" s="70">
        <f t="shared" si="0"/>
        <v>2.3E-3</v>
      </c>
      <c r="N37" s="95">
        <v>17</v>
      </c>
      <c r="O37" s="96" t="s">
        <v>49</v>
      </c>
      <c r="P37" s="70">
        <f t="shared" si="1"/>
        <v>1.7000000000000001E-3</v>
      </c>
    </row>
    <row r="38" spans="2:16">
      <c r="B38" s="95">
        <v>13</v>
      </c>
      <c r="C38" s="96" t="s">
        <v>48</v>
      </c>
      <c r="D38" s="82">
        <f t="shared" si="2"/>
        <v>5.4621848739495796E-5</v>
      </c>
      <c r="E38" s="97">
        <v>0.39379999999999998</v>
      </c>
      <c r="F38" s="98">
        <v>4.8890000000000002</v>
      </c>
      <c r="G38" s="94">
        <f t="shared" si="3"/>
        <v>5.2827999999999999</v>
      </c>
      <c r="H38" s="95">
        <v>68</v>
      </c>
      <c r="I38" s="96" t="s">
        <v>49</v>
      </c>
      <c r="J38" s="70">
        <f t="shared" si="4"/>
        <v>6.8000000000000005E-3</v>
      </c>
      <c r="K38" s="95">
        <v>24</v>
      </c>
      <c r="L38" s="96" t="s">
        <v>49</v>
      </c>
      <c r="M38" s="70">
        <f t="shared" si="0"/>
        <v>2.4000000000000002E-3</v>
      </c>
      <c r="N38" s="95">
        <v>18</v>
      </c>
      <c r="O38" s="96" t="s">
        <v>49</v>
      </c>
      <c r="P38" s="70">
        <f t="shared" si="1"/>
        <v>1.8E-3</v>
      </c>
    </row>
    <row r="39" spans="2:16">
      <c r="B39" s="95">
        <v>14</v>
      </c>
      <c r="C39" s="96" t="s">
        <v>48</v>
      </c>
      <c r="D39" s="82">
        <f t="shared" si="2"/>
        <v>5.8823529411764708E-5</v>
      </c>
      <c r="E39" s="97">
        <v>0.40860000000000002</v>
      </c>
      <c r="F39" s="98">
        <v>5.0430000000000001</v>
      </c>
      <c r="G39" s="94">
        <f t="shared" si="3"/>
        <v>5.4516</v>
      </c>
      <c r="H39" s="95">
        <v>70</v>
      </c>
      <c r="I39" s="96" t="s">
        <v>49</v>
      </c>
      <c r="J39" s="70">
        <f t="shared" si="4"/>
        <v>7.000000000000001E-3</v>
      </c>
      <c r="K39" s="95">
        <v>25</v>
      </c>
      <c r="L39" s="96" t="s">
        <v>49</v>
      </c>
      <c r="M39" s="70">
        <f t="shared" si="0"/>
        <v>2.5000000000000001E-3</v>
      </c>
      <c r="N39" s="95">
        <v>18</v>
      </c>
      <c r="O39" s="96" t="s">
        <v>49</v>
      </c>
      <c r="P39" s="70">
        <f t="shared" si="1"/>
        <v>1.8E-3</v>
      </c>
    </row>
    <row r="40" spans="2:16">
      <c r="B40" s="95">
        <v>15</v>
      </c>
      <c r="C40" s="96" t="s">
        <v>48</v>
      </c>
      <c r="D40" s="82">
        <f t="shared" si="2"/>
        <v>6.3025210084033612E-5</v>
      </c>
      <c r="E40" s="97">
        <v>0.42299999999999999</v>
      </c>
      <c r="F40" s="98">
        <v>5.1890000000000001</v>
      </c>
      <c r="G40" s="94">
        <f t="shared" si="3"/>
        <v>5.6120000000000001</v>
      </c>
      <c r="H40" s="95">
        <v>73</v>
      </c>
      <c r="I40" s="96" t="s">
        <v>49</v>
      </c>
      <c r="J40" s="70">
        <f t="shared" si="4"/>
        <v>7.2999999999999992E-3</v>
      </c>
      <c r="K40" s="95">
        <v>26</v>
      </c>
      <c r="L40" s="96" t="s">
        <v>49</v>
      </c>
      <c r="M40" s="70">
        <f t="shared" si="0"/>
        <v>2.5999999999999999E-3</v>
      </c>
      <c r="N40" s="95">
        <v>19</v>
      </c>
      <c r="O40" s="96" t="s">
        <v>49</v>
      </c>
      <c r="P40" s="70">
        <f t="shared" si="1"/>
        <v>1.9E-3</v>
      </c>
    </row>
    <row r="41" spans="2:16">
      <c r="B41" s="95">
        <v>16</v>
      </c>
      <c r="C41" s="96" t="s">
        <v>48</v>
      </c>
      <c r="D41" s="82">
        <f t="shared" si="2"/>
        <v>6.7226890756302523E-5</v>
      </c>
      <c r="E41" s="97">
        <v>0.43690000000000001</v>
      </c>
      <c r="F41" s="98">
        <v>5.327</v>
      </c>
      <c r="G41" s="94">
        <f t="shared" si="3"/>
        <v>5.7638999999999996</v>
      </c>
      <c r="H41" s="95">
        <v>75</v>
      </c>
      <c r="I41" s="96" t="s">
        <v>49</v>
      </c>
      <c r="J41" s="70">
        <f t="shared" si="4"/>
        <v>7.4999999999999997E-3</v>
      </c>
      <c r="K41" s="95">
        <v>27</v>
      </c>
      <c r="L41" s="96" t="s">
        <v>49</v>
      </c>
      <c r="M41" s="70">
        <f t="shared" si="0"/>
        <v>2.7000000000000001E-3</v>
      </c>
      <c r="N41" s="95">
        <v>19</v>
      </c>
      <c r="O41" s="96" t="s">
        <v>49</v>
      </c>
      <c r="P41" s="70">
        <f t="shared" si="1"/>
        <v>1.9E-3</v>
      </c>
    </row>
    <row r="42" spans="2:16">
      <c r="B42" s="95">
        <v>17</v>
      </c>
      <c r="C42" s="96" t="s">
        <v>48</v>
      </c>
      <c r="D42" s="82">
        <f t="shared" si="2"/>
        <v>7.1428571428571434E-5</v>
      </c>
      <c r="E42" s="97">
        <v>0.45029999999999998</v>
      </c>
      <c r="F42" s="98">
        <v>5.4589999999999996</v>
      </c>
      <c r="G42" s="94">
        <f t="shared" si="3"/>
        <v>5.9093</v>
      </c>
      <c r="H42" s="95">
        <v>78</v>
      </c>
      <c r="I42" s="96" t="s">
        <v>49</v>
      </c>
      <c r="J42" s="70">
        <f t="shared" si="4"/>
        <v>7.7999999999999996E-3</v>
      </c>
      <c r="K42" s="95">
        <v>27</v>
      </c>
      <c r="L42" s="96" t="s">
        <v>49</v>
      </c>
      <c r="M42" s="70">
        <f t="shared" si="0"/>
        <v>2.7000000000000001E-3</v>
      </c>
      <c r="N42" s="95">
        <v>20</v>
      </c>
      <c r="O42" s="96" t="s">
        <v>49</v>
      </c>
      <c r="P42" s="70">
        <f t="shared" si="1"/>
        <v>2E-3</v>
      </c>
    </row>
    <row r="43" spans="2:16">
      <c r="B43" s="95">
        <v>18</v>
      </c>
      <c r="C43" s="96" t="s">
        <v>48</v>
      </c>
      <c r="D43" s="82">
        <f t="shared" si="2"/>
        <v>7.5630252100840331E-5</v>
      </c>
      <c r="E43" s="97">
        <v>0.46339999999999998</v>
      </c>
      <c r="F43" s="98">
        <v>5.585</v>
      </c>
      <c r="G43" s="94">
        <f t="shared" si="3"/>
        <v>6.0484</v>
      </c>
      <c r="H43" s="95">
        <v>80</v>
      </c>
      <c r="I43" s="96" t="s">
        <v>49</v>
      </c>
      <c r="J43" s="70">
        <f t="shared" si="4"/>
        <v>8.0000000000000002E-3</v>
      </c>
      <c r="K43" s="95">
        <v>28</v>
      </c>
      <c r="L43" s="96" t="s">
        <v>49</v>
      </c>
      <c r="M43" s="70">
        <f t="shared" si="0"/>
        <v>2.8E-3</v>
      </c>
      <c r="N43" s="95">
        <v>21</v>
      </c>
      <c r="O43" s="96" t="s">
        <v>49</v>
      </c>
      <c r="P43" s="70">
        <f t="shared" si="1"/>
        <v>2.1000000000000003E-3</v>
      </c>
    </row>
    <row r="44" spans="2:16">
      <c r="B44" s="95">
        <v>20</v>
      </c>
      <c r="C44" s="96" t="s">
        <v>48</v>
      </c>
      <c r="D44" s="82">
        <f t="shared" si="2"/>
        <v>8.4033613445378154E-5</v>
      </c>
      <c r="E44" s="97">
        <v>0.4884</v>
      </c>
      <c r="F44" s="98">
        <v>5.82</v>
      </c>
      <c r="G44" s="94">
        <f t="shared" si="3"/>
        <v>6.3084000000000007</v>
      </c>
      <c r="H44" s="95">
        <v>84</v>
      </c>
      <c r="I44" s="96" t="s">
        <v>49</v>
      </c>
      <c r="J44" s="70">
        <f t="shared" si="4"/>
        <v>8.4000000000000012E-3</v>
      </c>
      <c r="K44" s="95">
        <v>29</v>
      </c>
      <c r="L44" s="96" t="s">
        <v>49</v>
      </c>
      <c r="M44" s="70">
        <f t="shared" si="0"/>
        <v>2.9000000000000002E-3</v>
      </c>
      <c r="N44" s="95">
        <v>22</v>
      </c>
      <c r="O44" s="96" t="s">
        <v>49</v>
      </c>
      <c r="P44" s="70">
        <f t="shared" si="1"/>
        <v>2.1999999999999997E-3</v>
      </c>
    </row>
    <row r="45" spans="2:16">
      <c r="B45" s="95">
        <v>22.5</v>
      </c>
      <c r="C45" s="96" t="s">
        <v>48</v>
      </c>
      <c r="D45" s="82">
        <f t="shared" si="2"/>
        <v>9.4537815126050418E-5</v>
      </c>
      <c r="E45" s="97">
        <v>0.5181</v>
      </c>
      <c r="F45" s="98">
        <v>6.0890000000000004</v>
      </c>
      <c r="G45" s="94">
        <f t="shared" si="3"/>
        <v>6.6071000000000009</v>
      </c>
      <c r="H45" s="95">
        <v>90</v>
      </c>
      <c r="I45" s="96" t="s">
        <v>49</v>
      </c>
      <c r="J45" s="70">
        <f t="shared" si="4"/>
        <v>8.9999999999999993E-3</v>
      </c>
      <c r="K45" s="95">
        <v>31</v>
      </c>
      <c r="L45" s="96" t="s">
        <v>49</v>
      </c>
      <c r="M45" s="70">
        <f t="shared" si="0"/>
        <v>3.0999999999999999E-3</v>
      </c>
      <c r="N45" s="95">
        <v>23</v>
      </c>
      <c r="O45" s="96" t="s">
        <v>49</v>
      </c>
      <c r="P45" s="70">
        <f t="shared" si="1"/>
        <v>2.3E-3</v>
      </c>
    </row>
    <row r="46" spans="2:16">
      <c r="B46" s="95">
        <v>25</v>
      </c>
      <c r="C46" s="96" t="s">
        <v>48</v>
      </c>
      <c r="D46" s="82">
        <f t="shared" si="2"/>
        <v>1.050420168067227E-4</v>
      </c>
      <c r="E46" s="97">
        <v>0.54610000000000003</v>
      </c>
      <c r="F46" s="98">
        <v>6.3339999999999996</v>
      </c>
      <c r="G46" s="94">
        <f t="shared" si="3"/>
        <v>6.8800999999999997</v>
      </c>
      <c r="H46" s="95">
        <v>95</v>
      </c>
      <c r="I46" s="96" t="s">
        <v>49</v>
      </c>
      <c r="J46" s="70">
        <f t="shared" si="4"/>
        <v>9.4999999999999998E-3</v>
      </c>
      <c r="K46" s="95">
        <v>32</v>
      </c>
      <c r="L46" s="96" t="s">
        <v>49</v>
      </c>
      <c r="M46" s="70">
        <f t="shared" si="0"/>
        <v>3.2000000000000002E-3</v>
      </c>
      <c r="N46" s="95">
        <v>24</v>
      </c>
      <c r="O46" s="96" t="s">
        <v>49</v>
      </c>
      <c r="P46" s="70">
        <f t="shared" si="1"/>
        <v>2.4000000000000002E-3</v>
      </c>
    </row>
    <row r="47" spans="2:16">
      <c r="B47" s="95">
        <v>27.5</v>
      </c>
      <c r="C47" s="96" t="s">
        <v>48</v>
      </c>
      <c r="D47" s="82">
        <f t="shared" si="2"/>
        <v>1.1554621848739496E-4</v>
      </c>
      <c r="E47" s="97">
        <v>0.57269999999999999</v>
      </c>
      <c r="F47" s="98">
        <v>6.5579999999999998</v>
      </c>
      <c r="G47" s="94">
        <f t="shared" si="3"/>
        <v>7.1307</v>
      </c>
      <c r="H47" s="95">
        <v>100</v>
      </c>
      <c r="I47" s="96" t="s">
        <v>49</v>
      </c>
      <c r="J47" s="70">
        <f t="shared" si="4"/>
        <v>0.01</v>
      </c>
      <c r="K47" s="95">
        <v>34</v>
      </c>
      <c r="L47" s="96" t="s">
        <v>49</v>
      </c>
      <c r="M47" s="70">
        <f t="shared" si="0"/>
        <v>3.4000000000000002E-3</v>
      </c>
      <c r="N47" s="95">
        <v>25</v>
      </c>
      <c r="O47" s="96" t="s">
        <v>49</v>
      </c>
      <c r="P47" s="70">
        <f t="shared" si="1"/>
        <v>2.5000000000000001E-3</v>
      </c>
    </row>
    <row r="48" spans="2:16">
      <c r="B48" s="95">
        <v>30</v>
      </c>
      <c r="C48" s="96" t="s">
        <v>48</v>
      </c>
      <c r="D48" s="82">
        <f t="shared" si="2"/>
        <v>1.2605042016806722E-4</v>
      </c>
      <c r="E48" s="97">
        <v>0.59819999999999995</v>
      </c>
      <c r="F48" s="98">
        <v>6.766</v>
      </c>
      <c r="G48" s="94">
        <f t="shared" si="3"/>
        <v>7.3642000000000003</v>
      </c>
      <c r="H48" s="95">
        <v>104</v>
      </c>
      <c r="I48" s="96" t="s">
        <v>49</v>
      </c>
      <c r="J48" s="70">
        <f t="shared" si="4"/>
        <v>1.04E-2</v>
      </c>
      <c r="K48" s="95">
        <v>35</v>
      </c>
      <c r="L48" s="96" t="s">
        <v>49</v>
      </c>
      <c r="M48" s="70">
        <f t="shared" si="0"/>
        <v>3.5000000000000005E-3</v>
      </c>
      <c r="N48" s="95">
        <v>26</v>
      </c>
      <c r="O48" s="96" t="s">
        <v>49</v>
      </c>
      <c r="P48" s="70">
        <f t="shared" si="1"/>
        <v>2.5999999999999999E-3</v>
      </c>
    </row>
    <row r="49" spans="2:16">
      <c r="B49" s="95">
        <v>32.5</v>
      </c>
      <c r="C49" s="96" t="s">
        <v>48</v>
      </c>
      <c r="D49" s="82">
        <f t="shared" si="2"/>
        <v>1.3655462184873949E-4</v>
      </c>
      <c r="E49" s="97">
        <v>0.62260000000000004</v>
      </c>
      <c r="F49" s="98">
        <v>6.9589999999999996</v>
      </c>
      <c r="G49" s="94">
        <f t="shared" si="3"/>
        <v>7.5815999999999999</v>
      </c>
      <c r="H49" s="95">
        <v>109</v>
      </c>
      <c r="I49" s="96" t="s">
        <v>49</v>
      </c>
      <c r="J49" s="70">
        <f t="shared" si="4"/>
        <v>1.09E-2</v>
      </c>
      <c r="K49" s="95">
        <v>36</v>
      </c>
      <c r="L49" s="96" t="s">
        <v>49</v>
      </c>
      <c r="M49" s="70">
        <f t="shared" si="0"/>
        <v>3.5999999999999999E-3</v>
      </c>
      <c r="N49" s="95">
        <v>27</v>
      </c>
      <c r="O49" s="96" t="s">
        <v>49</v>
      </c>
      <c r="P49" s="70">
        <f t="shared" si="1"/>
        <v>2.7000000000000001E-3</v>
      </c>
    </row>
    <row r="50" spans="2:16">
      <c r="B50" s="95">
        <v>35</v>
      </c>
      <c r="C50" s="96" t="s">
        <v>48</v>
      </c>
      <c r="D50" s="82">
        <f t="shared" si="2"/>
        <v>1.4705882352941178E-4</v>
      </c>
      <c r="E50" s="97">
        <v>0.64610000000000001</v>
      </c>
      <c r="F50" s="98">
        <v>7.1379999999999999</v>
      </c>
      <c r="G50" s="94">
        <f t="shared" si="3"/>
        <v>7.7840999999999996</v>
      </c>
      <c r="H50" s="95">
        <v>113</v>
      </c>
      <c r="I50" s="96" t="s">
        <v>49</v>
      </c>
      <c r="J50" s="70">
        <f t="shared" si="4"/>
        <v>1.1300000000000001E-2</v>
      </c>
      <c r="K50" s="95">
        <v>38</v>
      </c>
      <c r="L50" s="96" t="s">
        <v>49</v>
      </c>
      <c r="M50" s="70">
        <f t="shared" si="0"/>
        <v>3.8E-3</v>
      </c>
      <c r="N50" s="95">
        <v>28</v>
      </c>
      <c r="O50" s="96" t="s">
        <v>49</v>
      </c>
      <c r="P50" s="70">
        <f t="shared" si="1"/>
        <v>2.8E-3</v>
      </c>
    </row>
    <row r="51" spans="2:16">
      <c r="B51" s="95">
        <v>37.5</v>
      </c>
      <c r="C51" s="96" t="s">
        <v>48</v>
      </c>
      <c r="D51" s="82">
        <f t="shared" si="2"/>
        <v>1.5756302521008402E-4</v>
      </c>
      <c r="E51" s="97">
        <v>0.66879999999999995</v>
      </c>
      <c r="F51" s="98">
        <v>7.3070000000000004</v>
      </c>
      <c r="G51" s="94">
        <f t="shared" si="3"/>
        <v>7.9758000000000004</v>
      </c>
      <c r="H51" s="95">
        <v>118</v>
      </c>
      <c r="I51" s="96" t="s">
        <v>49</v>
      </c>
      <c r="J51" s="70">
        <f t="shared" si="4"/>
        <v>1.18E-2</v>
      </c>
      <c r="K51" s="95">
        <v>39</v>
      </c>
      <c r="L51" s="96" t="s">
        <v>49</v>
      </c>
      <c r="M51" s="70">
        <f t="shared" si="0"/>
        <v>3.8999999999999998E-3</v>
      </c>
      <c r="N51" s="95">
        <v>29</v>
      </c>
      <c r="O51" s="96" t="s">
        <v>49</v>
      </c>
      <c r="P51" s="70">
        <f t="shared" si="1"/>
        <v>2.9000000000000002E-3</v>
      </c>
    </row>
    <row r="52" spans="2:16">
      <c r="B52" s="95">
        <v>40</v>
      </c>
      <c r="C52" s="96" t="s">
        <v>48</v>
      </c>
      <c r="D52" s="82">
        <f t="shared" si="2"/>
        <v>1.6806722689075631E-4</v>
      </c>
      <c r="E52" s="97">
        <v>0.69069999999999998</v>
      </c>
      <c r="F52" s="98">
        <v>7.4649999999999999</v>
      </c>
      <c r="G52" s="94">
        <f t="shared" si="3"/>
        <v>8.1556999999999995</v>
      </c>
      <c r="H52" s="95">
        <v>122</v>
      </c>
      <c r="I52" s="96" t="s">
        <v>49</v>
      </c>
      <c r="J52" s="70">
        <f t="shared" si="4"/>
        <v>1.2199999999999999E-2</v>
      </c>
      <c r="K52" s="95">
        <v>40</v>
      </c>
      <c r="L52" s="96" t="s">
        <v>49</v>
      </c>
      <c r="M52" s="70">
        <f t="shared" si="0"/>
        <v>4.0000000000000001E-3</v>
      </c>
      <c r="N52" s="95">
        <v>30</v>
      </c>
      <c r="O52" s="96" t="s">
        <v>49</v>
      </c>
      <c r="P52" s="70">
        <f t="shared" si="1"/>
        <v>3.0000000000000001E-3</v>
      </c>
    </row>
    <row r="53" spans="2:16">
      <c r="B53" s="95">
        <v>45</v>
      </c>
      <c r="C53" s="96" t="s">
        <v>48</v>
      </c>
      <c r="D53" s="82">
        <f t="shared" si="2"/>
        <v>1.8907563025210084E-4</v>
      </c>
      <c r="E53" s="97">
        <v>0.73260000000000003</v>
      </c>
      <c r="F53" s="98">
        <v>7.7549999999999999</v>
      </c>
      <c r="G53" s="94">
        <f t="shared" si="3"/>
        <v>8.4876000000000005</v>
      </c>
      <c r="H53" s="95">
        <v>131</v>
      </c>
      <c r="I53" s="96" t="s">
        <v>49</v>
      </c>
      <c r="J53" s="70">
        <f t="shared" si="4"/>
        <v>1.3100000000000001E-2</v>
      </c>
      <c r="K53" s="95">
        <v>42</v>
      </c>
      <c r="L53" s="96" t="s">
        <v>49</v>
      </c>
      <c r="M53" s="70">
        <f t="shared" si="0"/>
        <v>4.2000000000000006E-3</v>
      </c>
      <c r="N53" s="95">
        <v>32</v>
      </c>
      <c r="O53" s="96" t="s">
        <v>49</v>
      </c>
      <c r="P53" s="70">
        <f t="shared" si="1"/>
        <v>3.2000000000000002E-3</v>
      </c>
    </row>
    <row r="54" spans="2:16">
      <c r="B54" s="95">
        <v>50</v>
      </c>
      <c r="C54" s="96" t="s">
        <v>48</v>
      </c>
      <c r="D54" s="82">
        <f t="shared" si="2"/>
        <v>2.1008403361344539E-4</v>
      </c>
      <c r="E54" s="97">
        <v>0.77229999999999999</v>
      </c>
      <c r="F54" s="98">
        <v>8.016</v>
      </c>
      <c r="G54" s="94">
        <f t="shared" si="3"/>
        <v>8.7882999999999996</v>
      </c>
      <c r="H54" s="95">
        <v>139</v>
      </c>
      <c r="I54" s="96" t="s">
        <v>49</v>
      </c>
      <c r="J54" s="70">
        <f t="shared" si="4"/>
        <v>1.3900000000000001E-2</v>
      </c>
      <c r="K54" s="95">
        <v>44</v>
      </c>
      <c r="L54" s="96" t="s">
        <v>49</v>
      </c>
      <c r="M54" s="70">
        <f t="shared" si="0"/>
        <v>4.3999999999999994E-3</v>
      </c>
      <c r="N54" s="95">
        <v>34</v>
      </c>
      <c r="O54" s="96" t="s">
        <v>49</v>
      </c>
      <c r="P54" s="70">
        <f t="shared" si="1"/>
        <v>3.4000000000000002E-3</v>
      </c>
    </row>
    <row r="55" spans="2:16">
      <c r="B55" s="95">
        <v>55</v>
      </c>
      <c r="C55" s="96" t="s">
        <v>48</v>
      </c>
      <c r="D55" s="82">
        <f t="shared" si="2"/>
        <v>2.3109243697478992E-4</v>
      </c>
      <c r="E55" s="97">
        <v>0.81</v>
      </c>
      <c r="F55" s="98">
        <v>8.2520000000000007</v>
      </c>
      <c r="G55" s="94">
        <f t="shared" si="3"/>
        <v>9.0620000000000012</v>
      </c>
      <c r="H55" s="95">
        <v>146</v>
      </c>
      <c r="I55" s="96" t="s">
        <v>49</v>
      </c>
      <c r="J55" s="70">
        <f t="shared" si="4"/>
        <v>1.4599999999999998E-2</v>
      </c>
      <c r="K55" s="95">
        <v>47</v>
      </c>
      <c r="L55" s="96" t="s">
        <v>49</v>
      </c>
      <c r="M55" s="70">
        <f t="shared" si="0"/>
        <v>4.7000000000000002E-3</v>
      </c>
      <c r="N55" s="95">
        <v>35</v>
      </c>
      <c r="O55" s="96" t="s">
        <v>49</v>
      </c>
      <c r="P55" s="70">
        <f t="shared" si="1"/>
        <v>3.5000000000000005E-3</v>
      </c>
    </row>
    <row r="56" spans="2:16">
      <c r="B56" s="95">
        <v>60</v>
      </c>
      <c r="C56" s="96" t="s">
        <v>48</v>
      </c>
      <c r="D56" s="82">
        <f t="shared" si="2"/>
        <v>2.5210084033613445E-4</v>
      </c>
      <c r="E56" s="97">
        <v>0.84599999999999997</v>
      </c>
      <c r="F56" s="98">
        <v>8.4670000000000005</v>
      </c>
      <c r="G56" s="94">
        <f t="shared" si="3"/>
        <v>9.3130000000000006</v>
      </c>
      <c r="H56" s="95">
        <v>154</v>
      </c>
      <c r="I56" s="96" t="s">
        <v>49</v>
      </c>
      <c r="J56" s="70">
        <f t="shared" si="4"/>
        <v>1.54E-2</v>
      </c>
      <c r="K56" s="95">
        <v>49</v>
      </c>
      <c r="L56" s="96" t="s">
        <v>49</v>
      </c>
      <c r="M56" s="70">
        <f t="shared" si="0"/>
        <v>4.8999999999999998E-3</v>
      </c>
      <c r="N56" s="95">
        <v>37</v>
      </c>
      <c r="O56" s="96" t="s">
        <v>49</v>
      </c>
      <c r="P56" s="70">
        <f t="shared" si="1"/>
        <v>3.6999999999999997E-3</v>
      </c>
    </row>
    <row r="57" spans="2:16">
      <c r="B57" s="95">
        <v>65</v>
      </c>
      <c r="C57" s="96" t="s">
        <v>48</v>
      </c>
      <c r="D57" s="82">
        <f t="shared" si="2"/>
        <v>2.7310924369747898E-4</v>
      </c>
      <c r="E57" s="97">
        <v>0.88049999999999995</v>
      </c>
      <c r="F57" s="98">
        <v>8.6639999999999997</v>
      </c>
      <c r="G57" s="94">
        <f t="shared" si="3"/>
        <v>9.5444999999999993</v>
      </c>
      <c r="H57" s="95">
        <v>162</v>
      </c>
      <c r="I57" s="96" t="s">
        <v>49</v>
      </c>
      <c r="J57" s="70">
        <f t="shared" si="4"/>
        <v>1.6199999999999999E-2</v>
      </c>
      <c r="K57" s="95">
        <v>51</v>
      </c>
      <c r="L57" s="96" t="s">
        <v>49</v>
      </c>
      <c r="M57" s="70">
        <f t="shared" si="0"/>
        <v>5.0999999999999995E-3</v>
      </c>
      <c r="N57" s="95">
        <v>39</v>
      </c>
      <c r="O57" s="96" t="s">
        <v>49</v>
      </c>
      <c r="P57" s="70">
        <f t="shared" si="1"/>
        <v>3.8999999999999998E-3</v>
      </c>
    </row>
    <row r="58" spans="2:16">
      <c r="B58" s="95">
        <v>70</v>
      </c>
      <c r="C58" s="96" t="s">
        <v>48</v>
      </c>
      <c r="D58" s="82">
        <f t="shared" si="2"/>
        <v>2.9411764705882356E-4</v>
      </c>
      <c r="E58" s="97">
        <v>0.91379999999999995</v>
      </c>
      <c r="F58" s="98">
        <v>8.8460000000000001</v>
      </c>
      <c r="G58" s="94">
        <f t="shared" si="3"/>
        <v>9.7598000000000003</v>
      </c>
      <c r="H58" s="95">
        <v>169</v>
      </c>
      <c r="I58" s="96" t="s">
        <v>49</v>
      </c>
      <c r="J58" s="70">
        <f t="shared" si="4"/>
        <v>1.6900000000000002E-2</v>
      </c>
      <c r="K58" s="95">
        <v>52</v>
      </c>
      <c r="L58" s="96" t="s">
        <v>49</v>
      </c>
      <c r="M58" s="70">
        <f t="shared" si="0"/>
        <v>5.1999999999999998E-3</v>
      </c>
      <c r="N58" s="95">
        <v>40</v>
      </c>
      <c r="O58" s="96" t="s">
        <v>49</v>
      </c>
      <c r="P58" s="70">
        <f t="shared" si="1"/>
        <v>4.0000000000000001E-3</v>
      </c>
    </row>
    <row r="59" spans="2:16">
      <c r="B59" s="95">
        <v>80</v>
      </c>
      <c r="C59" s="96" t="s">
        <v>48</v>
      </c>
      <c r="D59" s="82">
        <f t="shared" si="2"/>
        <v>3.3613445378151261E-4</v>
      </c>
      <c r="E59" s="97">
        <v>0.9768</v>
      </c>
      <c r="F59" s="98">
        <v>9.1709999999999994</v>
      </c>
      <c r="G59" s="94">
        <f t="shared" si="3"/>
        <v>10.1478</v>
      </c>
      <c r="H59" s="95">
        <v>183</v>
      </c>
      <c r="I59" s="96" t="s">
        <v>49</v>
      </c>
      <c r="J59" s="70">
        <f t="shared" si="4"/>
        <v>1.83E-2</v>
      </c>
      <c r="K59" s="95">
        <v>56</v>
      </c>
      <c r="L59" s="96" t="s">
        <v>49</v>
      </c>
      <c r="M59" s="70">
        <f t="shared" si="0"/>
        <v>5.5999999999999999E-3</v>
      </c>
      <c r="N59" s="95">
        <v>43</v>
      </c>
      <c r="O59" s="96" t="s">
        <v>49</v>
      </c>
      <c r="P59" s="70">
        <f t="shared" si="1"/>
        <v>4.3E-3</v>
      </c>
    </row>
    <row r="60" spans="2:16">
      <c r="B60" s="95">
        <v>90</v>
      </c>
      <c r="C60" s="96" t="s">
        <v>48</v>
      </c>
      <c r="D60" s="82">
        <f t="shared" si="2"/>
        <v>3.7815126050420167E-4</v>
      </c>
      <c r="E60" s="97">
        <v>1.036</v>
      </c>
      <c r="F60" s="98">
        <v>9.4529999999999994</v>
      </c>
      <c r="G60" s="94">
        <f t="shared" si="3"/>
        <v>10.488999999999999</v>
      </c>
      <c r="H60" s="95">
        <v>197</v>
      </c>
      <c r="I60" s="96" t="s">
        <v>49</v>
      </c>
      <c r="J60" s="70">
        <f t="shared" si="4"/>
        <v>1.9700000000000002E-2</v>
      </c>
      <c r="K60" s="95">
        <v>60</v>
      </c>
      <c r="L60" s="96" t="s">
        <v>49</v>
      </c>
      <c r="M60" s="70">
        <f t="shared" si="0"/>
        <v>6.0000000000000001E-3</v>
      </c>
      <c r="N60" s="95">
        <v>46</v>
      </c>
      <c r="O60" s="96" t="s">
        <v>49</v>
      </c>
      <c r="P60" s="70">
        <f t="shared" si="1"/>
        <v>4.5999999999999999E-3</v>
      </c>
    </row>
    <row r="61" spans="2:16">
      <c r="B61" s="95">
        <v>100</v>
      </c>
      <c r="C61" s="96" t="s">
        <v>48</v>
      </c>
      <c r="D61" s="82">
        <f t="shared" si="2"/>
        <v>4.2016806722689078E-4</v>
      </c>
      <c r="E61" s="97">
        <v>1.0920000000000001</v>
      </c>
      <c r="F61" s="98">
        <v>9.702</v>
      </c>
      <c r="G61" s="94">
        <f t="shared" si="3"/>
        <v>10.794</v>
      </c>
      <c r="H61" s="95">
        <v>210</v>
      </c>
      <c r="I61" s="96" t="s">
        <v>49</v>
      </c>
      <c r="J61" s="70">
        <f t="shared" si="4"/>
        <v>2.0999999999999998E-2</v>
      </c>
      <c r="K61" s="95">
        <v>63</v>
      </c>
      <c r="L61" s="96" t="s">
        <v>49</v>
      </c>
      <c r="M61" s="70">
        <f t="shared" si="0"/>
        <v>6.3E-3</v>
      </c>
      <c r="N61" s="95">
        <v>49</v>
      </c>
      <c r="O61" s="96" t="s">
        <v>49</v>
      </c>
      <c r="P61" s="70">
        <f t="shared" si="1"/>
        <v>4.8999999999999998E-3</v>
      </c>
    </row>
    <row r="62" spans="2:16">
      <c r="B62" s="95">
        <v>110</v>
      </c>
      <c r="C62" s="96" t="s">
        <v>48</v>
      </c>
      <c r="D62" s="82">
        <f t="shared" si="2"/>
        <v>4.6218487394957984E-4</v>
      </c>
      <c r="E62" s="97">
        <v>1.145</v>
      </c>
      <c r="F62" s="98">
        <v>9.9220000000000006</v>
      </c>
      <c r="G62" s="94">
        <f t="shared" si="3"/>
        <v>11.067</v>
      </c>
      <c r="H62" s="95">
        <v>223</v>
      </c>
      <c r="I62" s="96" t="s">
        <v>49</v>
      </c>
      <c r="J62" s="70">
        <f t="shared" si="4"/>
        <v>2.23E-2</v>
      </c>
      <c r="K62" s="95">
        <v>66</v>
      </c>
      <c r="L62" s="96" t="s">
        <v>49</v>
      </c>
      <c r="M62" s="70">
        <f t="shared" si="0"/>
        <v>6.6E-3</v>
      </c>
      <c r="N62" s="95">
        <v>52</v>
      </c>
      <c r="O62" s="96" t="s">
        <v>49</v>
      </c>
      <c r="P62" s="70">
        <f t="shared" si="1"/>
        <v>5.1999999999999998E-3</v>
      </c>
    </row>
    <row r="63" spans="2:16">
      <c r="B63" s="95">
        <v>120</v>
      </c>
      <c r="C63" s="96" t="s">
        <v>48</v>
      </c>
      <c r="D63" s="82">
        <f t="shared" si="2"/>
        <v>5.0420168067226889E-4</v>
      </c>
      <c r="E63" s="97">
        <v>1.196</v>
      </c>
      <c r="F63" s="98">
        <v>10.119999999999999</v>
      </c>
      <c r="G63" s="94">
        <f t="shared" si="3"/>
        <v>11.315999999999999</v>
      </c>
      <c r="H63" s="95">
        <v>236</v>
      </c>
      <c r="I63" s="96" t="s">
        <v>49</v>
      </c>
      <c r="J63" s="70">
        <f t="shared" si="4"/>
        <v>2.3599999999999999E-2</v>
      </c>
      <c r="K63" s="95">
        <v>69</v>
      </c>
      <c r="L63" s="96" t="s">
        <v>49</v>
      </c>
      <c r="M63" s="70">
        <f t="shared" si="0"/>
        <v>6.9000000000000008E-3</v>
      </c>
      <c r="N63" s="95">
        <v>54</v>
      </c>
      <c r="O63" s="96" t="s">
        <v>49</v>
      </c>
      <c r="P63" s="70">
        <f t="shared" si="1"/>
        <v>5.4000000000000003E-3</v>
      </c>
    </row>
    <row r="64" spans="2:16">
      <c r="B64" s="95">
        <v>130</v>
      </c>
      <c r="C64" s="96" t="s">
        <v>48</v>
      </c>
      <c r="D64" s="82">
        <f t="shared" si="2"/>
        <v>5.4621848739495795E-4</v>
      </c>
      <c r="E64" s="97">
        <v>1.2450000000000001</v>
      </c>
      <c r="F64" s="98">
        <v>10.3</v>
      </c>
      <c r="G64" s="94">
        <f t="shared" si="3"/>
        <v>11.545000000000002</v>
      </c>
      <c r="H64" s="95">
        <v>248</v>
      </c>
      <c r="I64" s="96" t="s">
        <v>49</v>
      </c>
      <c r="J64" s="70">
        <f t="shared" si="4"/>
        <v>2.4799999999999999E-2</v>
      </c>
      <c r="K64" s="95">
        <v>72</v>
      </c>
      <c r="L64" s="96" t="s">
        <v>49</v>
      </c>
      <c r="M64" s="70">
        <f t="shared" si="0"/>
        <v>7.1999999999999998E-3</v>
      </c>
      <c r="N64" s="95">
        <v>57</v>
      </c>
      <c r="O64" s="96" t="s">
        <v>49</v>
      </c>
      <c r="P64" s="70">
        <f t="shared" si="1"/>
        <v>5.7000000000000002E-3</v>
      </c>
    </row>
    <row r="65" spans="2:16">
      <c r="B65" s="95">
        <v>140</v>
      </c>
      <c r="C65" s="96" t="s">
        <v>48</v>
      </c>
      <c r="D65" s="82">
        <f t="shared" si="2"/>
        <v>5.8823529411764712E-4</v>
      </c>
      <c r="E65" s="97">
        <v>1.292</v>
      </c>
      <c r="F65" s="98">
        <v>10.46</v>
      </c>
      <c r="G65" s="94">
        <f t="shared" si="3"/>
        <v>11.752000000000001</v>
      </c>
      <c r="H65" s="95">
        <v>261</v>
      </c>
      <c r="I65" s="96" t="s">
        <v>49</v>
      </c>
      <c r="J65" s="70">
        <f t="shared" si="4"/>
        <v>2.6100000000000002E-2</v>
      </c>
      <c r="K65" s="95">
        <v>75</v>
      </c>
      <c r="L65" s="96" t="s">
        <v>49</v>
      </c>
      <c r="M65" s="70">
        <f t="shared" si="0"/>
        <v>7.4999999999999997E-3</v>
      </c>
      <c r="N65" s="95">
        <v>59</v>
      </c>
      <c r="O65" s="96" t="s">
        <v>49</v>
      </c>
      <c r="P65" s="70">
        <f t="shared" si="1"/>
        <v>5.8999999999999999E-3</v>
      </c>
    </row>
    <row r="66" spans="2:16">
      <c r="B66" s="95">
        <v>150</v>
      </c>
      <c r="C66" s="96" t="s">
        <v>48</v>
      </c>
      <c r="D66" s="82">
        <f t="shared" si="2"/>
        <v>6.3025210084033606E-4</v>
      </c>
      <c r="E66" s="97">
        <v>1.3380000000000001</v>
      </c>
      <c r="F66" s="98">
        <v>10.6</v>
      </c>
      <c r="G66" s="94">
        <f t="shared" si="3"/>
        <v>11.937999999999999</v>
      </c>
      <c r="H66" s="95">
        <v>273</v>
      </c>
      <c r="I66" s="96" t="s">
        <v>49</v>
      </c>
      <c r="J66" s="70">
        <f t="shared" si="4"/>
        <v>2.7300000000000001E-2</v>
      </c>
      <c r="K66" s="95">
        <v>78</v>
      </c>
      <c r="L66" s="96" t="s">
        <v>49</v>
      </c>
      <c r="M66" s="70">
        <f t="shared" si="0"/>
        <v>7.7999999999999996E-3</v>
      </c>
      <c r="N66" s="95">
        <v>62</v>
      </c>
      <c r="O66" s="96" t="s">
        <v>49</v>
      </c>
      <c r="P66" s="70">
        <f t="shared" si="1"/>
        <v>6.1999999999999998E-3</v>
      </c>
    </row>
    <row r="67" spans="2:16">
      <c r="B67" s="95">
        <v>160</v>
      </c>
      <c r="C67" s="96" t="s">
        <v>48</v>
      </c>
      <c r="D67" s="82">
        <f t="shared" si="2"/>
        <v>6.7226890756302523E-4</v>
      </c>
      <c r="E67" s="97">
        <v>1.381</v>
      </c>
      <c r="F67" s="98">
        <v>10.73</v>
      </c>
      <c r="G67" s="94">
        <f t="shared" si="3"/>
        <v>12.111000000000001</v>
      </c>
      <c r="H67" s="95">
        <v>285</v>
      </c>
      <c r="I67" s="96" t="s">
        <v>49</v>
      </c>
      <c r="J67" s="70">
        <f t="shared" si="4"/>
        <v>2.8499999999999998E-2</v>
      </c>
      <c r="K67" s="95">
        <v>81</v>
      </c>
      <c r="L67" s="96" t="s">
        <v>49</v>
      </c>
      <c r="M67" s="70">
        <f t="shared" si="0"/>
        <v>8.0999999999999996E-3</v>
      </c>
      <c r="N67" s="95">
        <v>64</v>
      </c>
      <c r="O67" s="96" t="s">
        <v>49</v>
      </c>
      <c r="P67" s="70">
        <f t="shared" si="1"/>
        <v>6.4000000000000003E-3</v>
      </c>
    </row>
    <row r="68" spans="2:16">
      <c r="B68" s="95">
        <v>170</v>
      </c>
      <c r="C68" s="96" t="s">
        <v>48</v>
      </c>
      <c r="D68" s="82">
        <f t="shared" si="2"/>
        <v>7.1428571428571429E-4</v>
      </c>
      <c r="E68" s="97">
        <v>1.4239999999999999</v>
      </c>
      <c r="F68" s="98">
        <v>10.86</v>
      </c>
      <c r="G68" s="94">
        <f t="shared" si="3"/>
        <v>12.283999999999999</v>
      </c>
      <c r="H68" s="95">
        <v>297</v>
      </c>
      <c r="I68" s="96" t="s">
        <v>49</v>
      </c>
      <c r="J68" s="70">
        <f t="shared" si="4"/>
        <v>2.9699999999999997E-2</v>
      </c>
      <c r="K68" s="95">
        <v>84</v>
      </c>
      <c r="L68" s="96" t="s">
        <v>49</v>
      </c>
      <c r="M68" s="70">
        <f t="shared" si="0"/>
        <v>8.4000000000000012E-3</v>
      </c>
      <c r="N68" s="95">
        <v>67</v>
      </c>
      <c r="O68" s="96" t="s">
        <v>49</v>
      </c>
      <c r="P68" s="70">
        <f t="shared" si="1"/>
        <v>6.7000000000000002E-3</v>
      </c>
    </row>
    <row r="69" spans="2:16">
      <c r="B69" s="95">
        <v>180</v>
      </c>
      <c r="C69" s="96" t="s">
        <v>48</v>
      </c>
      <c r="D69" s="82">
        <f t="shared" si="2"/>
        <v>7.5630252100840334E-4</v>
      </c>
      <c r="E69" s="97">
        <v>1.4650000000000001</v>
      </c>
      <c r="F69" s="98">
        <v>10.97</v>
      </c>
      <c r="G69" s="94">
        <f t="shared" si="3"/>
        <v>12.435</v>
      </c>
      <c r="H69" s="95">
        <v>308</v>
      </c>
      <c r="I69" s="96" t="s">
        <v>49</v>
      </c>
      <c r="J69" s="70">
        <f t="shared" si="4"/>
        <v>3.0800000000000001E-2</v>
      </c>
      <c r="K69" s="95">
        <v>87</v>
      </c>
      <c r="L69" s="96" t="s">
        <v>49</v>
      </c>
      <c r="M69" s="70">
        <f t="shared" si="0"/>
        <v>8.6999999999999994E-3</v>
      </c>
      <c r="N69" s="95">
        <v>69</v>
      </c>
      <c r="O69" s="96" t="s">
        <v>49</v>
      </c>
      <c r="P69" s="70">
        <f t="shared" si="1"/>
        <v>6.9000000000000008E-3</v>
      </c>
    </row>
    <row r="70" spans="2:16">
      <c r="B70" s="95">
        <v>200</v>
      </c>
      <c r="C70" s="96" t="s">
        <v>48</v>
      </c>
      <c r="D70" s="82">
        <f t="shared" si="2"/>
        <v>8.4033613445378156E-4</v>
      </c>
      <c r="E70" s="97">
        <v>1.5449999999999999</v>
      </c>
      <c r="F70" s="98">
        <v>11.17</v>
      </c>
      <c r="G70" s="94">
        <f t="shared" si="3"/>
        <v>12.715</v>
      </c>
      <c r="H70" s="95">
        <v>331</v>
      </c>
      <c r="I70" s="96" t="s">
        <v>49</v>
      </c>
      <c r="J70" s="70">
        <f t="shared" si="4"/>
        <v>3.3100000000000004E-2</v>
      </c>
      <c r="K70" s="95">
        <v>92</v>
      </c>
      <c r="L70" s="96" t="s">
        <v>49</v>
      </c>
      <c r="M70" s="70">
        <f t="shared" si="0"/>
        <v>9.1999999999999998E-3</v>
      </c>
      <c r="N70" s="95">
        <v>73</v>
      </c>
      <c r="O70" s="96" t="s">
        <v>49</v>
      </c>
      <c r="P70" s="70">
        <f t="shared" si="1"/>
        <v>7.2999999999999992E-3</v>
      </c>
    </row>
    <row r="71" spans="2:16">
      <c r="B71" s="95">
        <v>225</v>
      </c>
      <c r="C71" s="96" t="s">
        <v>48</v>
      </c>
      <c r="D71" s="82">
        <f t="shared" si="2"/>
        <v>9.453781512605042E-4</v>
      </c>
      <c r="E71" s="97">
        <v>1.6379999999999999</v>
      </c>
      <c r="F71" s="98">
        <v>11.37</v>
      </c>
      <c r="G71" s="94">
        <f t="shared" si="3"/>
        <v>13.007999999999999</v>
      </c>
      <c r="H71" s="95">
        <v>360</v>
      </c>
      <c r="I71" s="96" t="s">
        <v>49</v>
      </c>
      <c r="J71" s="70">
        <f t="shared" si="4"/>
        <v>3.5999999999999997E-2</v>
      </c>
      <c r="K71" s="95">
        <v>99</v>
      </c>
      <c r="L71" s="96" t="s">
        <v>49</v>
      </c>
      <c r="M71" s="70">
        <f t="shared" si="0"/>
        <v>9.9000000000000008E-3</v>
      </c>
      <c r="N71" s="95">
        <v>79</v>
      </c>
      <c r="O71" s="96" t="s">
        <v>49</v>
      </c>
      <c r="P71" s="70">
        <f t="shared" si="1"/>
        <v>7.9000000000000008E-3</v>
      </c>
    </row>
    <row r="72" spans="2:16">
      <c r="B72" s="95">
        <v>250</v>
      </c>
      <c r="C72" s="96" t="s">
        <v>48</v>
      </c>
      <c r="D72" s="82">
        <f t="shared" si="2"/>
        <v>1.0504201680672268E-3</v>
      </c>
      <c r="E72" s="97">
        <v>1.7270000000000001</v>
      </c>
      <c r="F72" s="98">
        <v>11.54</v>
      </c>
      <c r="G72" s="94">
        <f t="shared" si="3"/>
        <v>13.266999999999999</v>
      </c>
      <c r="H72" s="95">
        <v>387</v>
      </c>
      <c r="I72" s="96" t="s">
        <v>49</v>
      </c>
      <c r="J72" s="70">
        <f t="shared" si="4"/>
        <v>3.8699999999999998E-2</v>
      </c>
      <c r="K72" s="95">
        <v>105</v>
      </c>
      <c r="L72" s="96" t="s">
        <v>49</v>
      </c>
      <c r="M72" s="70">
        <f t="shared" si="0"/>
        <v>1.0499999999999999E-2</v>
      </c>
      <c r="N72" s="95">
        <v>84</v>
      </c>
      <c r="O72" s="96" t="s">
        <v>49</v>
      </c>
      <c r="P72" s="70">
        <f t="shared" si="1"/>
        <v>8.4000000000000012E-3</v>
      </c>
    </row>
    <row r="73" spans="2:16">
      <c r="B73" s="95">
        <v>275</v>
      </c>
      <c r="C73" s="96" t="s">
        <v>48</v>
      </c>
      <c r="D73" s="82">
        <f t="shared" si="2"/>
        <v>1.1554621848739496E-3</v>
      </c>
      <c r="E73" s="97">
        <v>1.8109999999999999</v>
      </c>
      <c r="F73" s="98">
        <v>11.69</v>
      </c>
      <c r="G73" s="94">
        <f t="shared" si="3"/>
        <v>13.500999999999999</v>
      </c>
      <c r="H73" s="95">
        <v>414</v>
      </c>
      <c r="I73" s="96" t="s">
        <v>49</v>
      </c>
      <c r="J73" s="70">
        <f t="shared" si="4"/>
        <v>4.1399999999999999E-2</v>
      </c>
      <c r="K73" s="95">
        <v>111</v>
      </c>
      <c r="L73" s="96" t="s">
        <v>49</v>
      </c>
      <c r="M73" s="70">
        <f t="shared" si="0"/>
        <v>1.11E-2</v>
      </c>
      <c r="N73" s="95">
        <v>89</v>
      </c>
      <c r="O73" s="96" t="s">
        <v>49</v>
      </c>
      <c r="P73" s="70">
        <f t="shared" si="1"/>
        <v>8.8999999999999999E-3</v>
      </c>
    </row>
    <row r="74" spans="2:16">
      <c r="B74" s="95">
        <v>300</v>
      </c>
      <c r="C74" s="96" t="s">
        <v>48</v>
      </c>
      <c r="D74" s="82">
        <f t="shared" si="2"/>
        <v>1.2605042016806721E-3</v>
      </c>
      <c r="E74" s="97">
        <v>1.8919999999999999</v>
      </c>
      <c r="F74" s="98">
        <v>11.8</v>
      </c>
      <c r="G74" s="94">
        <f t="shared" si="3"/>
        <v>13.692</v>
      </c>
      <c r="H74" s="95">
        <v>441</v>
      </c>
      <c r="I74" s="96" t="s">
        <v>49</v>
      </c>
      <c r="J74" s="70">
        <f t="shared" si="4"/>
        <v>4.41E-2</v>
      </c>
      <c r="K74" s="95">
        <v>117</v>
      </c>
      <c r="L74" s="96" t="s">
        <v>49</v>
      </c>
      <c r="M74" s="70">
        <f t="shared" si="0"/>
        <v>1.17E-2</v>
      </c>
      <c r="N74" s="95">
        <v>94</v>
      </c>
      <c r="O74" s="96" t="s">
        <v>49</v>
      </c>
      <c r="P74" s="70">
        <f t="shared" si="1"/>
        <v>9.4000000000000004E-3</v>
      </c>
    </row>
    <row r="75" spans="2:16">
      <c r="B75" s="95">
        <v>325</v>
      </c>
      <c r="C75" s="96" t="s">
        <v>48</v>
      </c>
      <c r="D75" s="82">
        <f t="shared" si="2"/>
        <v>1.3655462184873951E-3</v>
      </c>
      <c r="E75" s="97">
        <v>1.9690000000000001</v>
      </c>
      <c r="F75" s="98">
        <v>11.91</v>
      </c>
      <c r="G75" s="94">
        <f t="shared" si="3"/>
        <v>13.879</v>
      </c>
      <c r="H75" s="95">
        <v>468</v>
      </c>
      <c r="I75" s="96" t="s">
        <v>49</v>
      </c>
      <c r="J75" s="70">
        <f t="shared" si="4"/>
        <v>4.6800000000000001E-2</v>
      </c>
      <c r="K75" s="95">
        <v>123</v>
      </c>
      <c r="L75" s="96" t="s">
        <v>49</v>
      </c>
      <c r="M75" s="70">
        <f t="shared" si="0"/>
        <v>1.23E-2</v>
      </c>
      <c r="N75" s="95">
        <v>99</v>
      </c>
      <c r="O75" s="96" t="s">
        <v>49</v>
      </c>
      <c r="P75" s="70">
        <f t="shared" si="1"/>
        <v>9.9000000000000008E-3</v>
      </c>
    </row>
    <row r="76" spans="2:16">
      <c r="B76" s="95">
        <v>350</v>
      </c>
      <c r="C76" s="96" t="s">
        <v>48</v>
      </c>
      <c r="D76" s="82">
        <f t="shared" si="2"/>
        <v>1.4705882352941176E-3</v>
      </c>
      <c r="E76" s="97">
        <v>2.0430000000000001</v>
      </c>
      <c r="F76" s="98">
        <v>11.99</v>
      </c>
      <c r="G76" s="94">
        <f t="shared" si="3"/>
        <v>14.033000000000001</v>
      </c>
      <c r="H76" s="95">
        <v>494</v>
      </c>
      <c r="I76" s="96" t="s">
        <v>49</v>
      </c>
      <c r="J76" s="70">
        <f t="shared" si="4"/>
        <v>4.9399999999999999E-2</v>
      </c>
      <c r="K76" s="95">
        <v>129</v>
      </c>
      <c r="L76" s="96" t="s">
        <v>49</v>
      </c>
      <c r="M76" s="70">
        <f t="shared" si="0"/>
        <v>1.29E-2</v>
      </c>
      <c r="N76" s="95">
        <v>104</v>
      </c>
      <c r="O76" s="96" t="s">
        <v>49</v>
      </c>
      <c r="P76" s="70">
        <f t="shared" si="1"/>
        <v>1.04E-2</v>
      </c>
    </row>
    <row r="77" spans="2:16">
      <c r="B77" s="95">
        <v>375</v>
      </c>
      <c r="C77" s="96" t="s">
        <v>48</v>
      </c>
      <c r="D77" s="82">
        <f t="shared" si="2"/>
        <v>1.5756302521008404E-3</v>
      </c>
      <c r="E77" s="97">
        <v>2.1150000000000002</v>
      </c>
      <c r="F77" s="98">
        <v>12.06</v>
      </c>
      <c r="G77" s="94">
        <f t="shared" si="3"/>
        <v>14.175000000000001</v>
      </c>
      <c r="H77" s="95">
        <v>520</v>
      </c>
      <c r="I77" s="96" t="s">
        <v>49</v>
      </c>
      <c r="J77" s="70">
        <f t="shared" si="4"/>
        <v>5.2000000000000005E-2</v>
      </c>
      <c r="K77" s="95">
        <v>135</v>
      </c>
      <c r="L77" s="96" t="s">
        <v>49</v>
      </c>
      <c r="M77" s="70">
        <f t="shared" si="0"/>
        <v>1.3500000000000002E-2</v>
      </c>
      <c r="N77" s="95">
        <v>109</v>
      </c>
      <c r="O77" s="96" t="s">
        <v>49</v>
      </c>
      <c r="P77" s="70">
        <f t="shared" si="1"/>
        <v>1.09E-2</v>
      </c>
    </row>
    <row r="78" spans="2:16">
      <c r="B78" s="95">
        <v>400</v>
      </c>
      <c r="C78" s="96" t="s">
        <v>48</v>
      </c>
      <c r="D78" s="82">
        <f t="shared" si="2"/>
        <v>1.6806722689075631E-3</v>
      </c>
      <c r="E78" s="97">
        <v>2.1840000000000002</v>
      </c>
      <c r="F78" s="98">
        <v>12.12</v>
      </c>
      <c r="G78" s="94">
        <f t="shared" si="3"/>
        <v>14.303999999999998</v>
      </c>
      <c r="H78" s="95">
        <v>546</v>
      </c>
      <c r="I78" s="96" t="s">
        <v>49</v>
      </c>
      <c r="J78" s="70">
        <f t="shared" si="4"/>
        <v>5.4600000000000003E-2</v>
      </c>
      <c r="K78" s="95">
        <v>140</v>
      </c>
      <c r="L78" s="96" t="s">
        <v>49</v>
      </c>
      <c r="M78" s="70">
        <f t="shared" si="0"/>
        <v>1.4000000000000002E-2</v>
      </c>
      <c r="N78" s="95">
        <v>114</v>
      </c>
      <c r="O78" s="96" t="s">
        <v>49</v>
      </c>
      <c r="P78" s="70">
        <f t="shared" si="1"/>
        <v>1.14E-2</v>
      </c>
    </row>
    <row r="79" spans="2:16">
      <c r="B79" s="95">
        <v>450</v>
      </c>
      <c r="C79" s="96" t="s">
        <v>48</v>
      </c>
      <c r="D79" s="82">
        <f t="shared" si="2"/>
        <v>1.8907563025210084E-3</v>
      </c>
      <c r="E79" s="97">
        <v>2.3170000000000002</v>
      </c>
      <c r="F79" s="98">
        <v>12.21</v>
      </c>
      <c r="G79" s="94">
        <f t="shared" si="3"/>
        <v>14.527000000000001</v>
      </c>
      <c r="H79" s="95">
        <v>597</v>
      </c>
      <c r="I79" s="96" t="s">
        <v>49</v>
      </c>
      <c r="J79" s="70">
        <f t="shared" si="4"/>
        <v>5.9699999999999996E-2</v>
      </c>
      <c r="K79" s="95">
        <v>151</v>
      </c>
      <c r="L79" s="96" t="s">
        <v>49</v>
      </c>
      <c r="M79" s="70">
        <f t="shared" si="0"/>
        <v>1.5099999999999999E-2</v>
      </c>
      <c r="N79" s="95">
        <v>123</v>
      </c>
      <c r="O79" s="96" t="s">
        <v>49</v>
      </c>
      <c r="P79" s="70">
        <f t="shared" si="1"/>
        <v>1.23E-2</v>
      </c>
    </row>
    <row r="80" spans="2:16">
      <c r="B80" s="95">
        <v>500</v>
      </c>
      <c r="C80" s="96" t="s">
        <v>48</v>
      </c>
      <c r="D80" s="82">
        <f t="shared" si="2"/>
        <v>2.1008403361344537E-3</v>
      </c>
      <c r="E80" s="97">
        <v>2.3650000000000002</v>
      </c>
      <c r="F80" s="98">
        <v>12.27</v>
      </c>
      <c r="G80" s="94">
        <f t="shared" si="3"/>
        <v>14.635</v>
      </c>
      <c r="H80" s="95">
        <v>648</v>
      </c>
      <c r="I80" s="96" t="s">
        <v>49</v>
      </c>
      <c r="J80" s="70">
        <f t="shared" si="4"/>
        <v>6.4799999999999996E-2</v>
      </c>
      <c r="K80" s="95">
        <v>162</v>
      </c>
      <c r="L80" s="96" t="s">
        <v>49</v>
      </c>
      <c r="M80" s="70">
        <f t="shared" si="0"/>
        <v>1.6199999999999999E-2</v>
      </c>
      <c r="N80" s="95">
        <v>132</v>
      </c>
      <c r="O80" s="96" t="s">
        <v>49</v>
      </c>
      <c r="P80" s="70">
        <f t="shared" si="1"/>
        <v>1.32E-2</v>
      </c>
    </row>
    <row r="81" spans="2:16">
      <c r="B81" s="95">
        <v>550</v>
      </c>
      <c r="C81" s="96" t="s">
        <v>48</v>
      </c>
      <c r="D81" s="82">
        <f t="shared" si="2"/>
        <v>2.3109243697478992E-3</v>
      </c>
      <c r="E81" s="97">
        <v>2.3889999999999998</v>
      </c>
      <c r="F81" s="98">
        <v>12.3</v>
      </c>
      <c r="G81" s="94">
        <f t="shared" si="3"/>
        <v>14.689</v>
      </c>
      <c r="H81" s="95">
        <v>699</v>
      </c>
      <c r="I81" s="96" t="s">
        <v>49</v>
      </c>
      <c r="J81" s="70">
        <f t="shared" si="4"/>
        <v>6.989999999999999E-2</v>
      </c>
      <c r="K81" s="95">
        <v>173</v>
      </c>
      <c r="L81" s="96" t="s">
        <v>49</v>
      </c>
      <c r="M81" s="70">
        <f t="shared" si="0"/>
        <v>1.7299999999999999E-2</v>
      </c>
      <c r="N81" s="95">
        <v>141</v>
      </c>
      <c r="O81" s="96" t="s">
        <v>49</v>
      </c>
      <c r="P81" s="70">
        <f t="shared" si="1"/>
        <v>1.4099999999999998E-2</v>
      </c>
    </row>
    <row r="82" spans="2:16">
      <c r="B82" s="95">
        <v>600</v>
      </c>
      <c r="C82" s="96" t="s">
        <v>48</v>
      </c>
      <c r="D82" s="82">
        <f t="shared" si="2"/>
        <v>2.5210084033613443E-3</v>
      </c>
      <c r="E82" s="97">
        <v>2.4590000000000001</v>
      </c>
      <c r="F82" s="98">
        <v>12.32</v>
      </c>
      <c r="G82" s="94">
        <f t="shared" si="3"/>
        <v>14.779</v>
      </c>
      <c r="H82" s="95">
        <v>749</v>
      </c>
      <c r="I82" s="96" t="s">
        <v>49</v>
      </c>
      <c r="J82" s="70">
        <f t="shared" si="4"/>
        <v>7.4899999999999994E-2</v>
      </c>
      <c r="K82" s="95">
        <v>184</v>
      </c>
      <c r="L82" s="96" t="s">
        <v>49</v>
      </c>
      <c r="M82" s="70">
        <f t="shared" si="0"/>
        <v>1.84E-2</v>
      </c>
      <c r="N82" s="95">
        <v>149</v>
      </c>
      <c r="O82" s="96" t="s">
        <v>49</v>
      </c>
      <c r="P82" s="70">
        <f t="shared" si="1"/>
        <v>1.49E-2</v>
      </c>
    </row>
    <row r="83" spans="2:16">
      <c r="B83" s="95">
        <v>650</v>
      </c>
      <c r="C83" s="96" t="s">
        <v>48</v>
      </c>
      <c r="D83" s="82">
        <f t="shared" si="2"/>
        <v>2.7310924369747902E-3</v>
      </c>
      <c r="E83" s="97">
        <v>2.5539999999999998</v>
      </c>
      <c r="F83" s="98">
        <v>12.32</v>
      </c>
      <c r="G83" s="94">
        <f t="shared" si="3"/>
        <v>14.874000000000001</v>
      </c>
      <c r="H83" s="95">
        <v>799</v>
      </c>
      <c r="I83" s="96" t="s">
        <v>49</v>
      </c>
      <c r="J83" s="70">
        <f t="shared" si="4"/>
        <v>7.9899999999999999E-2</v>
      </c>
      <c r="K83" s="95">
        <v>194</v>
      </c>
      <c r="L83" s="96" t="s">
        <v>49</v>
      </c>
      <c r="M83" s="70">
        <f t="shared" si="0"/>
        <v>1.9400000000000001E-2</v>
      </c>
      <c r="N83" s="95">
        <v>158</v>
      </c>
      <c r="O83" s="96" t="s">
        <v>49</v>
      </c>
      <c r="P83" s="70">
        <f t="shared" si="1"/>
        <v>1.5800000000000002E-2</v>
      </c>
    </row>
    <row r="84" spans="2:16">
      <c r="B84" s="95">
        <v>700</v>
      </c>
      <c r="C84" s="96" t="s">
        <v>48</v>
      </c>
      <c r="D84" s="82">
        <f t="shared" si="2"/>
        <v>2.9411764705882353E-3</v>
      </c>
      <c r="E84" s="97">
        <v>2.6629999999999998</v>
      </c>
      <c r="F84" s="98">
        <v>12.31</v>
      </c>
      <c r="G84" s="94">
        <f t="shared" si="3"/>
        <v>14.973000000000001</v>
      </c>
      <c r="H84" s="95">
        <v>849</v>
      </c>
      <c r="I84" s="96" t="s">
        <v>49</v>
      </c>
      <c r="J84" s="70">
        <f t="shared" si="4"/>
        <v>8.4900000000000003E-2</v>
      </c>
      <c r="K84" s="95">
        <v>205</v>
      </c>
      <c r="L84" s="96" t="s">
        <v>49</v>
      </c>
      <c r="M84" s="70">
        <f t="shared" ref="M84:M147" si="5">K84/1000/10</f>
        <v>2.0499999999999997E-2</v>
      </c>
      <c r="N84" s="95">
        <v>167</v>
      </c>
      <c r="O84" s="96" t="s">
        <v>49</v>
      </c>
      <c r="P84" s="70">
        <f t="shared" ref="P84:P147" si="6">N84/1000/10</f>
        <v>1.67E-2</v>
      </c>
    </row>
    <row r="85" spans="2:16">
      <c r="B85" s="95">
        <v>800</v>
      </c>
      <c r="C85" s="96" t="s">
        <v>48</v>
      </c>
      <c r="D85" s="82">
        <f t="shared" ref="D85:D86" si="7">B85/1000/$C$5</f>
        <v>3.3613445378151263E-3</v>
      </c>
      <c r="E85" s="97">
        <v>2.903</v>
      </c>
      <c r="F85" s="98">
        <v>12.26</v>
      </c>
      <c r="G85" s="94">
        <f t="shared" ref="G85:G148" si="8">E85+F85</f>
        <v>15.163</v>
      </c>
      <c r="H85" s="95">
        <v>949</v>
      </c>
      <c r="I85" s="96" t="s">
        <v>49</v>
      </c>
      <c r="J85" s="70">
        <f t="shared" ref="J85:J112" si="9">H85/1000/10</f>
        <v>9.4899999999999998E-2</v>
      </c>
      <c r="K85" s="95">
        <v>225</v>
      </c>
      <c r="L85" s="96" t="s">
        <v>49</v>
      </c>
      <c r="M85" s="70">
        <f t="shared" si="5"/>
        <v>2.2499999999999999E-2</v>
      </c>
      <c r="N85" s="95">
        <v>183</v>
      </c>
      <c r="O85" s="96" t="s">
        <v>49</v>
      </c>
      <c r="P85" s="70">
        <f t="shared" si="6"/>
        <v>1.83E-2</v>
      </c>
    </row>
    <row r="86" spans="2:16">
      <c r="B86" s="95">
        <v>900</v>
      </c>
      <c r="C86" s="96" t="s">
        <v>48</v>
      </c>
      <c r="D86" s="82">
        <f t="shared" si="7"/>
        <v>3.7815126050420168E-3</v>
      </c>
      <c r="E86" s="97">
        <v>3.1440000000000001</v>
      </c>
      <c r="F86" s="98">
        <v>12.18</v>
      </c>
      <c r="G86" s="94">
        <f t="shared" si="8"/>
        <v>15.324</v>
      </c>
      <c r="H86" s="95">
        <v>1047</v>
      </c>
      <c r="I86" s="96" t="s">
        <v>49</v>
      </c>
      <c r="J86" s="70">
        <f t="shared" si="9"/>
        <v>0.10469999999999999</v>
      </c>
      <c r="K86" s="95">
        <v>245</v>
      </c>
      <c r="L86" s="96" t="s">
        <v>49</v>
      </c>
      <c r="M86" s="70">
        <f t="shared" si="5"/>
        <v>2.4500000000000001E-2</v>
      </c>
      <c r="N86" s="95">
        <v>199</v>
      </c>
      <c r="O86" s="96" t="s">
        <v>49</v>
      </c>
      <c r="P86" s="70">
        <f t="shared" si="6"/>
        <v>1.9900000000000001E-2</v>
      </c>
    </row>
    <row r="87" spans="2:16">
      <c r="B87" s="95">
        <v>1</v>
      </c>
      <c r="C87" s="102" t="s">
        <v>50</v>
      </c>
      <c r="D87" s="82">
        <f t="shared" ref="D87:D150" si="10">B87/$C$5</f>
        <v>4.2016806722689074E-3</v>
      </c>
      <c r="E87" s="97">
        <v>3.3639999999999999</v>
      </c>
      <c r="F87" s="98">
        <v>12.09</v>
      </c>
      <c r="G87" s="94">
        <f t="shared" si="8"/>
        <v>15.454000000000001</v>
      </c>
      <c r="H87" s="95">
        <v>1145</v>
      </c>
      <c r="I87" s="96" t="s">
        <v>49</v>
      </c>
      <c r="J87" s="70">
        <f t="shared" si="9"/>
        <v>0.1145</v>
      </c>
      <c r="K87" s="95">
        <v>264</v>
      </c>
      <c r="L87" s="96" t="s">
        <v>49</v>
      </c>
      <c r="M87" s="70">
        <f t="shared" si="5"/>
        <v>2.64E-2</v>
      </c>
      <c r="N87" s="95">
        <v>215</v>
      </c>
      <c r="O87" s="96" t="s">
        <v>49</v>
      </c>
      <c r="P87" s="70">
        <f t="shared" si="6"/>
        <v>2.1499999999999998E-2</v>
      </c>
    </row>
    <row r="88" spans="2:16">
      <c r="B88" s="95">
        <v>1.1000000000000001</v>
      </c>
      <c r="C88" s="96" t="s">
        <v>50</v>
      </c>
      <c r="D88" s="82">
        <f t="shared" si="10"/>
        <v>4.6218487394957984E-3</v>
      </c>
      <c r="E88" s="97">
        <v>3.556</v>
      </c>
      <c r="F88" s="98">
        <v>11.99</v>
      </c>
      <c r="G88" s="94">
        <f t="shared" si="8"/>
        <v>15.545999999999999</v>
      </c>
      <c r="H88" s="95">
        <v>1243</v>
      </c>
      <c r="I88" s="96" t="s">
        <v>49</v>
      </c>
      <c r="J88" s="70">
        <f t="shared" si="9"/>
        <v>0.12430000000000001</v>
      </c>
      <c r="K88" s="95">
        <v>283</v>
      </c>
      <c r="L88" s="96" t="s">
        <v>49</v>
      </c>
      <c r="M88" s="70">
        <f t="shared" si="5"/>
        <v>2.8299999999999999E-2</v>
      </c>
      <c r="N88" s="95">
        <v>231</v>
      </c>
      <c r="O88" s="96" t="s">
        <v>49</v>
      </c>
      <c r="P88" s="70">
        <f t="shared" si="6"/>
        <v>2.3100000000000002E-2</v>
      </c>
    </row>
    <row r="89" spans="2:16">
      <c r="B89" s="95">
        <v>1.2</v>
      </c>
      <c r="C89" s="96" t="s">
        <v>50</v>
      </c>
      <c r="D89" s="70">
        <f t="shared" si="10"/>
        <v>5.0420168067226885E-3</v>
      </c>
      <c r="E89" s="97">
        <v>3.7240000000000002</v>
      </c>
      <c r="F89" s="98">
        <v>11.87</v>
      </c>
      <c r="G89" s="94">
        <f t="shared" si="8"/>
        <v>15.593999999999999</v>
      </c>
      <c r="H89" s="95">
        <v>1340</v>
      </c>
      <c r="I89" s="96" t="s">
        <v>49</v>
      </c>
      <c r="J89" s="70">
        <f t="shared" si="9"/>
        <v>0.13400000000000001</v>
      </c>
      <c r="K89" s="95">
        <v>302</v>
      </c>
      <c r="L89" s="96" t="s">
        <v>49</v>
      </c>
      <c r="M89" s="70">
        <f t="shared" si="5"/>
        <v>3.0199999999999998E-2</v>
      </c>
      <c r="N89" s="95">
        <v>247</v>
      </c>
      <c r="O89" s="96" t="s">
        <v>49</v>
      </c>
      <c r="P89" s="70">
        <f t="shared" si="6"/>
        <v>2.47E-2</v>
      </c>
    </row>
    <row r="90" spans="2:16">
      <c r="B90" s="95">
        <v>1.3</v>
      </c>
      <c r="C90" s="96" t="s">
        <v>50</v>
      </c>
      <c r="D90" s="70">
        <f t="shared" si="10"/>
        <v>5.4621848739495804E-3</v>
      </c>
      <c r="E90" s="97">
        <v>3.87</v>
      </c>
      <c r="F90" s="98">
        <v>11.76</v>
      </c>
      <c r="G90" s="94">
        <f t="shared" si="8"/>
        <v>15.629999999999999</v>
      </c>
      <c r="H90" s="95">
        <v>1437</v>
      </c>
      <c r="I90" s="96" t="s">
        <v>49</v>
      </c>
      <c r="J90" s="70">
        <f t="shared" si="9"/>
        <v>0.14369999999999999</v>
      </c>
      <c r="K90" s="95">
        <v>320</v>
      </c>
      <c r="L90" s="96" t="s">
        <v>49</v>
      </c>
      <c r="M90" s="70">
        <f t="shared" si="5"/>
        <v>3.2000000000000001E-2</v>
      </c>
      <c r="N90" s="95">
        <v>262</v>
      </c>
      <c r="O90" s="96" t="s">
        <v>49</v>
      </c>
      <c r="P90" s="70">
        <f t="shared" si="6"/>
        <v>2.6200000000000001E-2</v>
      </c>
    </row>
    <row r="91" spans="2:16">
      <c r="B91" s="95">
        <v>1.4</v>
      </c>
      <c r="C91" s="96" t="s">
        <v>50</v>
      </c>
      <c r="D91" s="70">
        <f t="shared" si="10"/>
        <v>5.8823529411764705E-3</v>
      </c>
      <c r="E91" s="97">
        <v>3.9990000000000001</v>
      </c>
      <c r="F91" s="98">
        <v>11.64</v>
      </c>
      <c r="G91" s="94">
        <f t="shared" si="8"/>
        <v>15.639000000000001</v>
      </c>
      <c r="H91" s="95">
        <v>1534</v>
      </c>
      <c r="I91" s="96" t="s">
        <v>49</v>
      </c>
      <c r="J91" s="70">
        <f t="shared" si="9"/>
        <v>0.15340000000000001</v>
      </c>
      <c r="K91" s="95">
        <v>338</v>
      </c>
      <c r="L91" s="96" t="s">
        <v>49</v>
      </c>
      <c r="M91" s="70">
        <f t="shared" si="5"/>
        <v>3.3800000000000004E-2</v>
      </c>
      <c r="N91" s="95">
        <v>277</v>
      </c>
      <c r="O91" s="96" t="s">
        <v>49</v>
      </c>
      <c r="P91" s="70">
        <f t="shared" si="6"/>
        <v>2.7700000000000002E-2</v>
      </c>
    </row>
    <row r="92" spans="2:16">
      <c r="B92" s="95">
        <v>1.5</v>
      </c>
      <c r="C92" s="96" t="s">
        <v>50</v>
      </c>
      <c r="D92" s="70">
        <f t="shared" si="10"/>
        <v>6.3025210084033615E-3</v>
      </c>
      <c r="E92" s="97">
        <v>4.1150000000000002</v>
      </c>
      <c r="F92" s="98">
        <v>11.51</v>
      </c>
      <c r="G92" s="94">
        <f t="shared" si="8"/>
        <v>15.625</v>
      </c>
      <c r="H92" s="95">
        <v>1631</v>
      </c>
      <c r="I92" s="96" t="s">
        <v>49</v>
      </c>
      <c r="J92" s="70">
        <f t="shared" si="9"/>
        <v>0.16309999999999999</v>
      </c>
      <c r="K92" s="95">
        <v>356</v>
      </c>
      <c r="L92" s="96" t="s">
        <v>49</v>
      </c>
      <c r="M92" s="70">
        <f t="shared" si="5"/>
        <v>3.56E-2</v>
      </c>
      <c r="N92" s="95">
        <v>292</v>
      </c>
      <c r="O92" s="96" t="s">
        <v>49</v>
      </c>
      <c r="P92" s="70">
        <f t="shared" si="6"/>
        <v>2.9199999999999997E-2</v>
      </c>
    </row>
    <row r="93" spans="2:16">
      <c r="B93" s="95">
        <v>1.6</v>
      </c>
      <c r="C93" s="96" t="s">
        <v>50</v>
      </c>
      <c r="D93" s="70">
        <f t="shared" si="10"/>
        <v>6.7226890756302525E-3</v>
      </c>
      <c r="E93" s="97">
        <v>4.2210000000000001</v>
      </c>
      <c r="F93" s="98">
        <v>11.39</v>
      </c>
      <c r="G93" s="94">
        <f t="shared" si="8"/>
        <v>15.611000000000001</v>
      </c>
      <c r="H93" s="95">
        <v>1729</v>
      </c>
      <c r="I93" s="96" t="s">
        <v>49</v>
      </c>
      <c r="J93" s="70">
        <f t="shared" si="9"/>
        <v>0.1729</v>
      </c>
      <c r="K93" s="95">
        <v>374</v>
      </c>
      <c r="L93" s="96" t="s">
        <v>49</v>
      </c>
      <c r="M93" s="70">
        <f t="shared" si="5"/>
        <v>3.7400000000000003E-2</v>
      </c>
      <c r="N93" s="95">
        <v>307</v>
      </c>
      <c r="O93" s="96" t="s">
        <v>49</v>
      </c>
      <c r="P93" s="70">
        <f t="shared" si="6"/>
        <v>3.0699999999999998E-2</v>
      </c>
    </row>
    <row r="94" spans="2:16">
      <c r="B94" s="95">
        <v>1.7</v>
      </c>
      <c r="C94" s="96" t="s">
        <v>50</v>
      </c>
      <c r="D94" s="70">
        <f t="shared" si="10"/>
        <v>7.1428571428571426E-3</v>
      </c>
      <c r="E94" s="97">
        <v>4.32</v>
      </c>
      <c r="F94" s="98">
        <v>11.27</v>
      </c>
      <c r="G94" s="94">
        <f t="shared" si="8"/>
        <v>15.59</v>
      </c>
      <c r="H94" s="95">
        <v>1827</v>
      </c>
      <c r="I94" s="96" t="s">
        <v>49</v>
      </c>
      <c r="J94" s="70">
        <f t="shared" si="9"/>
        <v>0.1827</v>
      </c>
      <c r="K94" s="95">
        <v>391</v>
      </c>
      <c r="L94" s="96" t="s">
        <v>49</v>
      </c>
      <c r="M94" s="70">
        <f t="shared" si="5"/>
        <v>3.9100000000000003E-2</v>
      </c>
      <c r="N94" s="95">
        <v>321</v>
      </c>
      <c r="O94" s="96" t="s">
        <v>49</v>
      </c>
      <c r="P94" s="70">
        <f t="shared" si="6"/>
        <v>3.2100000000000004E-2</v>
      </c>
    </row>
    <row r="95" spans="2:16">
      <c r="B95" s="95">
        <v>1.8</v>
      </c>
      <c r="C95" s="96" t="s">
        <v>50</v>
      </c>
      <c r="D95" s="70">
        <f t="shared" si="10"/>
        <v>7.5630252100840336E-3</v>
      </c>
      <c r="E95" s="97">
        <v>4.4139999999999997</v>
      </c>
      <c r="F95" s="98">
        <v>11.14</v>
      </c>
      <c r="G95" s="94">
        <f t="shared" si="8"/>
        <v>15.554</v>
      </c>
      <c r="H95" s="95">
        <v>1925</v>
      </c>
      <c r="I95" s="96" t="s">
        <v>49</v>
      </c>
      <c r="J95" s="70">
        <f t="shared" si="9"/>
        <v>0.1925</v>
      </c>
      <c r="K95" s="95">
        <v>409</v>
      </c>
      <c r="L95" s="96" t="s">
        <v>49</v>
      </c>
      <c r="M95" s="70">
        <f t="shared" si="5"/>
        <v>4.0899999999999999E-2</v>
      </c>
      <c r="N95" s="95">
        <v>336</v>
      </c>
      <c r="O95" s="96" t="s">
        <v>49</v>
      </c>
      <c r="P95" s="70">
        <f t="shared" si="6"/>
        <v>3.3600000000000005E-2</v>
      </c>
    </row>
    <row r="96" spans="2:16">
      <c r="B96" s="95">
        <v>2</v>
      </c>
      <c r="C96" s="96" t="s">
        <v>50</v>
      </c>
      <c r="D96" s="70">
        <f t="shared" si="10"/>
        <v>8.4033613445378148E-3</v>
      </c>
      <c r="E96" s="97">
        <v>4.5910000000000002</v>
      </c>
      <c r="F96" s="98">
        <v>10.9</v>
      </c>
      <c r="G96" s="94">
        <f t="shared" si="8"/>
        <v>15.491</v>
      </c>
      <c r="H96" s="95">
        <v>2123</v>
      </c>
      <c r="I96" s="96" t="s">
        <v>49</v>
      </c>
      <c r="J96" s="70">
        <f t="shared" si="9"/>
        <v>0.21230000000000002</v>
      </c>
      <c r="K96" s="95">
        <v>443</v>
      </c>
      <c r="L96" s="96" t="s">
        <v>49</v>
      </c>
      <c r="M96" s="70">
        <f t="shared" si="5"/>
        <v>4.4299999999999999E-2</v>
      </c>
      <c r="N96" s="95">
        <v>365</v>
      </c>
      <c r="O96" s="96" t="s">
        <v>49</v>
      </c>
      <c r="P96" s="70">
        <f t="shared" si="6"/>
        <v>3.6499999999999998E-2</v>
      </c>
    </row>
    <row r="97" spans="2:16">
      <c r="B97" s="95">
        <v>2.25</v>
      </c>
      <c r="C97" s="96" t="s">
        <v>50</v>
      </c>
      <c r="D97" s="70">
        <f t="shared" si="10"/>
        <v>9.4537815126050414E-3</v>
      </c>
      <c r="E97" s="97">
        <v>4.8040000000000003</v>
      </c>
      <c r="F97" s="98">
        <v>10.61</v>
      </c>
      <c r="G97" s="94">
        <f t="shared" si="8"/>
        <v>15.414</v>
      </c>
      <c r="H97" s="95">
        <v>2372</v>
      </c>
      <c r="I97" s="96" t="s">
        <v>49</v>
      </c>
      <c r="J97" s="70">
        <f t="shared" si="9"/>
        <v>0.23719999999999999</v>
      </c>
      <c r="K97" s="95">
        <v>486</v>
      </c>
      <c r="L97" s="96" t="s">
        <v>49</v>
      </c>
      <c r="M97" s="70">
        <f t="shared" si="5"/>
        <v>4.8599999999999997E-2</v>
      </c>
      <c r="N97" s="95">
        <v>401</v>
      </c>
      <c r="O97" s="96" t="s">
        <v>49</v>
      </c>
      <c r="P97" s="70">
        <f t="shared" si="6"/>
        <v>4.0100000000000004E-2</v>
      </c>
    </row>
    <row r="98" spans="2:16">
      <c r="B98" s="95">
        <v>2.5</v>
      </c>
      <c r="C98" s="96" t="s">
        <v>50</v>
      </c>
      <c r="D98" s="70">
        <f t="shared" si="10"/>
        <v>1.050420168067227E-2</v>
      </c>
      <c r="E98" s="97">
        <v>5.0149999999999997</v>
      </c>
      <c r="F98" s="98">
        <v>10.33</v>
      </c>
      <c r="G98" s="94">
        <f t="shared" si="8"/>
        <v>15.344999999999999</v>
      </c>
      <c r="H98" s="95">
        <v>2622</v>
      </c>
      <c r="I98" s="96" t="s">
        <v>49</v>
      </c>
      <c r="J98" s="70">
        <f t="shared" si="9"/>
        <v>0.26219999999999999</v>
      </c>
      <c r="K98" s="95">
        <v>529</v>
      </c>
      <c r="L98" s="96" t="s">
        <v>49</v>
      </c>
      <c r="M98" s="70">
        <f t="shared" si="5"/>
        <v>5.2900000000000003E-2</v>
      </c>
      <c r="N98" s="95">
        <v>436</v>
      </c>
      <c r="O98" s="96" t="s">
        <v>49</v>
      </c>
      <c r="P98" s="70">
        <f t="shared" si="6"/>
        <v>4.36E-2</v>
      </c>
    </row>
    <row r="99" spans="2:16">
      <c r="B99" s="95">
        <v>2.75</v>
      </c>
      <c r="C99" s="96" t="s">
        <v>50</v>
      </c>
      <c r="D99" s="70">
        <f t="shared" si="10"/>
        <v>1.1554621848739496E-2</v>
      </c>
      <c r="E99" s="97">
        <v>5.2279999999999998</v>
      </c>
      <c r="F99" s="98">
        <v>10.07</v>
      </c>
      <c r="G99" s="94">
        <f t="shared" si="8"/>
        <v>15.298</v>
      </c>
      <c r="H99" s="95">
        <v>2875</v>
      </c>
      <c r="I99" s="96" t="s">
        <v>49</v>
      </c>
      <c r="J99" s="70">
        <f t="shared" si="9"/>
        <v>0.28749999999999998</v>
      </c>
      <c r="K99" s="95">
        <v>570</v>
      </c>
      <c r="L99" s="96" t="s">
        <v>49</v>
      </c>
      <c r="M99" s="70">
        <f t="shared" si="5"/>
        <v>5.6999999999999995E-2</v>
      </c>
      <c r="N99" s="95">
        <v>472</v>
      </c>
      <c r="O99" s="96" t="s">
        <v>49</v>
      </c>
      <c r="P99" s="70">
        <f t="shared" si="6"/>
        <v>4.7199999999999999E-2</v>
      </c>
    </row>
    <row r="100" spans="2:16">
      <c r="B100" s="95">
        <v>3</v>
      </c>
      <c r="C100" s="96" t="s">
        <v>50</v>
      </c>
      <c r="D100" s="70">
        <f t="shared" si="10"/>
        <v>1.2605042016806723E-2</v>
      </c>
      <c r="E100" s="97">
        <v>5.4429999999999996</v>
      </c>
      <c r="F100" s="98">
        <v>9.8170000000000002</v>
      </c>
      <c r="G100" s="94">
        <f t="shared" si="8"/>
        <v>15.26</v>
      </c>
      <c r="H100" s="95">
        <v>3128</v>
      </c>
      <c r="I100" s="96" t="s">
        <v>49</v>
      </c>
      <c r="J100" s="70">
        <f t="shared" si="9"/>
        <v>0.31280000000000002</v>
      </c>
      <c r="K100" s="95">
        <v>610</v>
      </c>
      <c r="L100" s="96" t="s">
        <v>49</v>
      </c>
      <c r="M100" s="70">
        <f t="shared" si="5"/>
        <v>6.0999999999999999E-2</v>
      </c>
      <c r="N100" s="95">
        <v>507</v>
      </c>
      <c r="O100" s="96" t="s">
        <v>49</v>
      </c>
      <c r="P100" s="70">
        <f t="shared" si="6"/>
        <v>5.0700000000000002E-2</v>
      </c>
    </row>
    <row r="101" spans="2:16">
      <c r="B101" s="95">
        <v>3.25</v>
      </c>
      <c r="C101" s="96" t="s">
        <v>50</v>
      </c>
      <c r="D101" s="70">
        <f t="shared" si="10"/>
        <v>1.365546218487395E-2</v>
      </c>
      <c r="E101" s="97">
        <v>5.66</v>
      </c>
      <c r="F101" s="98">
        <v>9.5779999999999994</v>
      </c>
      <c r="G101" s="94">
        <f t="shared" si="8"/>
        <v>15.238</v>
      </c>
      <c r="H101" s="95">
        <v>3383</v>
      </c>
      <c r="I101" s="96" t="s">
        <v>49</v>
      </c>
      <c r="J101" s="70">
        <f t="shared" si="9"/>
        <v>0.33829999999999999</v>
      </c>
      <c r="K101" s="95">
        <v>650</v>
      </c>
      <c r="L101" s="96" t="s">
        <v>49</v>
      </c>
      <c r="M101" s="70">
        <f t="shared" si="5"/>
        <v>6.5000000000000002E-2</v>
      </c>
      <c r="N101" s="95">
        <v>542</v>
      </c>
      <c r="O101" s="96" t="s">
        <v>49</v>
      </c>
      <c r="P101" s="70">
        <f t="shared" si="6"/>
        <v>5.4200000000000005E-2</v>
      </c>
    </row>
    <row r="102" spans="2:16">
      <c r="B102" s="95">
        <v>3.5</v>
      </c>
      <c r="C102" s="96" t="s">
        <v>50</v>
      </c>
      <c r="D102" s="70">
        <f t="shared" si="10"/>
        <v>1.4705882352941176E-2</v>
      </c>
      <c r="E102" s="97">
        <v>5.8789999999999996</v>
      </c>
      <c r="F102" s="98">
        <v>9.3510000000000009</v>
      </c>
      <c r="G102" s="94">
        <f t="shared" si="8"/>
        <v>15.23</v>
      </c>
      <c r="H102" s="95">
        <v>3638</v>
      </c>
      <c r="I102" s="96" t="s">
        <v>49</v>
      </c>
      <c r="J102" s="70">
        <f t="shared" si="9"/>
        <v>0.36380000000000001</v>
      </c>
      <c r="K102" s="95">
        <v>689</v>
      </c>
      <c r="L102" s="96" t="s">
        <v>49</v>
      </c>
      <c r="M102" s="70">
        <f t="shared" si="5"/>
        <v>6.8899999999999989E-2</v>
      </c>
      <c r="N102" s="95">
        <v>577</v>
      </c>
      <c r="O102" s="96" t="s">
        <v>49</v>
      </c>
      <c r="P102" s="70">
        <f t="shared" si="6"/>
        <v>5.7699999999999994E-2</v>
      </c>
    </row>
    <row r="103" spans="2:16">
      <c r="B103" s="95">
        <v>3.75</v>
      </c>
      <c r="C103" s="96" t="s">
        <v>50</v>
      </c>
      <c r="D103" s="70">
        <f t="shared" si="10"/>
        <v>1.5756302521008403E-2</v>
      </c>
      <c r="E103" s="97">
        <v>6.0970000000000004</v>
      </c>
      <c r="F103" s="98">
        <v>9.1359999999999992</v>
      </c>
      <c r="G103" s="94">
        <f t="shared" si="8"/>
        <v>15.233000000000001</v>
      </c>
      <c r="H103" s="95">
        <v>3894</v>
      </c>
      <c r="I103" s="96" t="s">
        <v>49</v>
      </c>
      <c r="J103" s="70">
        <f t="shared" si="9"/>
        <v>0.38940000000000002</v>
      </c>
      <c r="K103" s="95">
        <v>727</v>
      </c>
      <c r="L103" s="96" t="s">
        <v>49</v>
      </c>
      <c r="M103" s="70">
        <f t="shared" si="5"/>
        <v>7.2700000000000001E-2</v>
      </c>
      <c r="N103" s="95">
        <v>611</v>
      </c>
      <c r="O103" s="96" t="s">
        <v>49</v>
      </c>
      <c r="P103" s="70">
        <f t="shared" si="6"/>
        <v>6.1100000000000002E-2</v>
      </c>
    </row>
    <row r="104" spans="2:16">
      <c r="B104" s="95">
        <v>4</v>
      </c>
      <c r="C104" s="96" t="s">
        <v>50</v>
      </c>
      <c r="D104" s="70">
        <f t="shared" si="10"/>
        <v>1.680672268907563E-2</v>
      </c>
      <c r="E104" s="97">
        <v>6.3140000000000001</v>
      </c>
      <c r="F104" s="98">
        <v>8.9320000000000004</v>
      </c>
      <c r="G104" s="94">
        <f t="shared" si="8"/>
        <v>15.246</v>
      </c>
      <c r="H104" s="95">
        <v>4150</v>
      </c>
      <c r="I104" s="96" t="s">
        <v>49</v>
      </c>
      <c r="J104" s="70">
        <f t="shared" si="9"/>
        <v>0.41500000000000004</v>
      </c>
      <c r="K104" s="95">
        <v>765</v>
      </c>
      <c r="L104" s="96" t="s">
        <v>49</v>
      </c>
      <c r="M104" s="70">
        <f t="shared" si="5"/>
        <v>7.6499999999999999E-2</v>
      </c>
      <c r="N104" s="95">
        <v>645</v>
      </c>
      <c r="O104" s="96" t="s">
        <v>49</v>
      </c>
      <c r="P104" s="70">
        <f t="shared" si="6"/>
        <v>6.4500000000000002E-2</v>
      </c>
    </row>
    <row r="105" spans="2:16">
      <c r="B105" s="95">
        <v>4.5</v>
      </c>
      <c r="C105" s="96" t="s">
        <v>50</v>
      </c>
      <c r="D105" s="70">
        <f t="shared" si="10"/>
        <v>1.8907563025210083E-2</v>
      </c>
      <c r="E105" s="97">
        <v>6.7389999999999999</v>
      </c>
      <c r="F105" s="98">
        <v>8.5530000000000008</v>
      </c>
      <c r="G105" s="94">
        <f t="shared" si="8"/>
        <v>15.292000000000002</v>
      </c>
      <c r="H105" s="95">
        <v>4662</v>
      </c>
      <c r="I105" s="96" t="s">
        <v>49</v>
      </c>
      <c r="J105" s="70">
        <f t="shared" si="9"/>
        <v>0.4662</v>
      </c>
      <c r="K105" s="95">
        <v>838</v>
      </c>
      <c r="L105" s="96" t="s">
        <v>49</v>
      </c>
      <c r="M105" s="70">
        <f t="shared" si="5"/>
        <v>8.3799999999999999E-2</v>
      </c>
      <c r="N105" s="95">
        <v>713</v>
      </c>
      <c r="O105" s="96" t="s">
        <v>49</v>
      </c>
      <c r="P105" s="70">
        <f t="shared" si="6"/>
        <v>7.1300000000000002E-2</v>
      </c>
    </row>
    <row r="106" spans="2:16">
      <c r="B106" s="95">
        <v>5</v>
      </c>
      <c r="C106" s="96" t="s">
        <v>50</v>
      </c>
      <c r="D106" s="70">
        <f t="shared" si="10"/>
        <v>2.100840336134454E-2</v>
      </c>
      <c r="E106" s="97">
        <v>7.1449999999999996</v>
      </c>
      <c r="F106" s="98">
        <v>8.2089999999999996</v>
      </c>
      <c r="G106" s="94">
        <f t="shared" si="8"/>
        <v>15.353999999999999</v>
      </c>
      <c r="H106" s="95">
        <v>5174</v>
      </c>
      <c r="I106" s="96" t="s">
        <v>49</v>
      </c>
      <c r="J106" s="70">
        <f t="shared" si="9"/>
        <v>0.51740000000000008</v>
      </c>
      <c r="K106" s="95">
        <v>909</v>
      </c>
      <c r="L106" s="96" t="s">
        <v>49</v>
      </c>
      <c r="M106" s="70">
        <f t="shared" si="5"/>
        <v>9.0900000000000009E-2</v>
      </c>
      <c r="N106" s="95">
        <v>779</v>
      </c>
      <c r="O106" s="96" t="s">
        <v>49</v>
      </c>
      <c r="P106" s="70">
        <f t="shared" si="6"/>
        <v>7.7899999999999997E-2</v>
      </c>
    </row>
    <row r="107" spans="2:16">
      <c r="B107" s="95">
        <v>5.5</v>
      </c>
      <c r="C107" s="96" t="s">
        <v>50</v>
      </c>
      <c r="D107" s="70">
        <f t="shared" si="10"/>
        <v>2.3109243697478993E-2</v>
      </c>
      <c r="E107" s="97">
        <v>7.5289999999999999</v>
      </c>
      <c r="F107" s="98">
        <v>7.8970000000000002</v>
      </c>
      <c r="G107" s="94">
        <f t="shared" si="8"/>
        <v>15.426</v>
      </c>
      <c r="H107" s="95">
        <v>5684</v>
      </c>
      <c r="I107" s="96" t="s">
        <v>49</v>
      </c>
      <c r="J107" s="70">
        <f t="shared" si="9"/>
        <v>0.56840000000000002</v>
      </c>
      <c r="K107" s="95">
        <v>976</v>
      </c>
      <c r="L107" s="96" t="s">
        <v>49</v>
      </c>
      <c r="M107" s="70">
        <f t="shared" si="5"/>
        <v>9.7599999999999992E-2</v>
      </c>
      <c r="N107" s="95">
        <v>845</v>
      </c>
      <c r="O107" s="96" t="s">
        <v>49</v>
      </c>
      <c r="P107" s="70">
        <f t="shared" si="6"/>
        <v>8.4499999999999992E-2</v>
      </c>
    </row>
    <row r="108" spans="2:16">
      <c r="B108" s="95">
        <v>6</v>
      </c>
      <c r="C108" s="96" t="s">
        <v>50</v>
      </c>
      <c r="D108" s="70">
        <f t="shared" si="10"/>
        <v>2.5210084033613446E-2</v>
      </c>
      <c r="E108" s="97">
        <v>7.8879999999999999</v>
      </c>
      <c r="F108" s="98">
        <v>7.6109999999999998</v>
      </c>
      <c r="G108" s="94">
        <f t="shared" si="8"/>
        <v>15.498999999999999</v>
      </c>
      <c r="H108" s="95">
        <v>6194</v>
      </c>
      <c r="I108" s="96" t="s">
        <v>49</v>
      </c>
      <c r="J108" s="70">
        <f t="shared" si="9"/>
        <v>0.61939999999999995</v>
      </c>
      <c r="K108" s="95">
        <v>1041</v>
      </c>
      <c r="L108" s="96" t="s">
        <v>49</v>
      </c>
      <c r="M108" s="70">
        <f t="shared" si="5"/>
        <v>0.1041</v>
      </c>
      <c r="N108" s="95">
        <v>909</v>
      </c>
      <c r="O108" s="96" t="s">
        <v>49</v>
      </c>
      <c r="P108" s="70">
        <f t="shared" si="6"/>
        <v>9.0900000000000009E-2</v>
      </c>
    </row>
    <row r="109" spans="2:16">
      <c r="B109" s="95">
        <v>6.5</v>
      </c>
      <c r="C109" s="96" t="s">
        <v>50</v>
      </c>
      <c r="D109" s="70">
        <f t="shared" si="10"/>
        <v>2.7310924369747899E-2</v>
      </c>
      <c r="E109" s="97">
        <v>8.2189999999999994</v>
      </c>
      <c r="F109" s="98">
        <v>7.3479999999999999</v>
      </c>
      <c r="G109" s="94">
        <f t="shared" si="8"/>
        <v>15.567</v>
      </c>
      <c r="H109" s="95">
        <v>6702</v>
      </c>
      <c r="I109" s="96" t="s">
        <v>49</v>
      </c>
      <c r="J109" s="70">
        <f t="shared" si="9"/>
        <v>0.67020000000000002</v>
      </c>
      <c r="K109" s="95">
        <v>1103</v>
      </c>
      <c r="L109" s="96" t="s">
        <v>49</v>
      </c>
      <c r="M109" s="70">
        <f t="shared" si="5"/>
        <v>0.1103</v>
      </c>
      <c r="N109" s="95">
        <v>972</v>
      </c>
      <c r="O109" s="96" t="s">
        <v>49</v>
      </c>
      <c r="P109" s="70">
        <f t="shared" si="6"/>
        <v>9.7199999999999995E-2</v>
      </c>
    </row>
    <row r="110" spans="2:16">
      <c r="B110" s="95">
        <v>7</v>
      </c>
      <c r="C110" s="96" t="s">
        <v>50</v>
      </c>
      <c r="D110" s="70">
        <f t="shared" si="10"/>
        <v>2.9411764705882353E-2</v>
      </c>
      <c r="E110" s="97">
        <v>8.5239999999999991</v>
      </c>
      <c r="F110" s="98">
        <v>7.1059999999999999</v>
      </c>
      <c r="G110" s="94">
        <f t="shared" si="8"/>
        <v>15.629999999999999</v>
      </c>
      <c r="H110" s="95">
        <v>7209</v>
      </c>
      <c r="I110" s="96" t="s">
        <v>49</v>
      </c>
      <c r="J110" s="70">
        <f t="shared" si="9"/>
        <v>0.72089999999999999</v>
      </c>
      <c r="K110" s="95">
        <v>1164</v>
      </c>
      <c r="L110" s="96" t="s">
        <v>49</v>
      </c>
      <c r="M110" s="70">
        <f t="shared" si="5"/>
        <v>0.11639999999999999</v>
      </c>
      <c r="N110" s="95">
        <v>1034</v>
      </c>
      <c r="O110" s="96" t="s">
        <v>49</v>
      </c>
      <c r="P110" s="70">
        <f t="shared" si="6"/>
        <v>0.10340000000000001</v>
      </c>
    </row>
    <row r="111" spans="2:16">
      <c r="B111" s="95">
        <v>8</v>
      </c>
      <c r="C111" s="96" t="s">
        <v>50</v>
      </c>
      <c r="D111" s="70">
        <f t="shared" si="10"/>
        <v>3.3613445378151259E-2</v>
      </c>
      <c r="E111" s="97">
        <v>9.0570000000000004</v>
      </c>
      <c r="F111" s="98">
        <v>6.6740000000000004</v>
      </c>
      <c r="G111" s="94">
        <f t="shared" si="8"/>
        <v>15.731000000000002</v>
      </c>
      <c r="H111" s="95">
        <v>8220</v>
      </c>
      <c r="I111" s="96" t="s">
        <v>49</v>
      </c>
      <c r="J111" s="70">
        <f t="shared" si="9"/>
        <v>0.82200000000000006</v>
      </c>
      <c r="K111" s="95">
        <v>1282</v>
      </c>
      <c r="L111" s="96" t="s">
        <v>49</v>
      </c>
      <c r="M111" s="70">
        <f t="shared" si="5"/>
        <v>0.12820000000000001</v>
      </c>
      <c r="N111" s="95">
        <v>1155</v>
      </c>
      <c r="O111" s="96" t="s">
        <v>49</v>
      </c>
      <c r="P111" s="70">
        <f t="shared" si="6"/>
        <v>0.11550000000000001</v>
      </c>
    </row>
    <row r="112" spans="2:16">
      <c r="B112" s="95">
        <v>9</v>
      </c>
      <c r="C112" s="96" t="s">
        <v>50</v>
      </c>
      <c r="D112" s="70">
        <f t="shared" si="10"/>
        <v>3.7815126050420166E-2</v>
      </c>
      <c r="E112" s="97">
        <v>9.4979999999999993</v>
      </c>
      <c r="F112" s="98">
        <v>6.3</v>
      </c>
      <c r="G112" s="94">
        <f t="shared" si="8"/>
        <v>15.797999999999998</v>
      </c>
      <c r="H112" s="95">
        <v>9229</v>
      </c>
      <c r="I112" s="96" t="s">
        <v>49</v>
      </c>
      <c r="J112" s="70">
        <f t="shared" si="9"/>
        <v>0.92289999999999994</v>
      </c>
      <c r="K112" s="95">
        <v>1393</v>
      </c>
      <c r="L112" s="96" t="s">
        <v>49</v>
      </c>
      <c r="M112" s="70">
        <f t="shared" si="5"/>
        <v>0.13930000000000001</v>
      </c>
      <c r="N112" s="95">
        <v>1272</v>
      </c>
      <c r="O112" s="96" t="s">
        <v>49</v>
      </c>
      <c r="P112" s="70">
        <f t="shared" si="6"/>
        <v>0.12720000000000001</v>
      </c>
    </row>
    <row r="113" spans="1:16">
      <c r="B113" s="95">
        <v>10</v>
      </c>
      <c r="C113" s="96" t="s">
        <v>50</v>
      </c>
      <c r="D113" s="70">
        <f t="shared" si="10"/>
        <v>4.2016806722689079E-2</v>
      </c>
      <c r="E113" s="97">
        <v>9.8610000000000007</v>
      </c>
      <c r="F113" s="98">
        <v>5.9720000000000004</v>
      </c>
      <c r="G113" s="94">
        <f t="shared" si="8"/>
        <v>15.833000000000002</v>
      </c>
      <c r="H113" s="95">
        <v>1.02</v>
      </c>
      <c r="I113" s="102" t="s">
        <v>51</v>
      </c>
      <c r="J113" s="71">
        <f t="shared" ref="J113:J175" si="11">H113</f>
        <v>1.02</v>
      </c>
      <c r="K113" s="95">
        <v>1498</v>
      </c>
      <c r="L113" s="96" t="s">
        <v>49</v>
      </c>
      <c r="M113" s="70">
        <f t="shared" si="5"/>
        <v>0.14979999999999999</v>
      </c>
      <c r="N113" s="95">
        <v>1387</v>
      </c>
      <c r="O113" s="96" t="s">
        <v>49</v>
      </c>
      <c r="P113" s="70">
        <f t="shared" si="6"/>
        <v>0.13869999999999999</v>
      </c>
    </row>
    <row r="114" spans="1:16">
      <c r="B114" s="95">
        <v>11</v>
      </c>
      <c r="C114" s="96" t="s">
        <v>50</v>
      </c>
      <c r="D114" s="70">
        <f t="shared" si="10"/>
        <v>4.6218487394957986E-2</v>
      </c>
      <c r="E114" s="97">
        <v>10.16</v>
      </c>
      <c r="F114" s="98">
        <v>5.681</v>
      </c>
      <c r="G114" s="94">
        <f t="shared" si="8"/>
        <v>15.841000000000001</v>
      </c>
      <c r="H114" s="95">
        <v>1.1200000000000001</v>
      </c>
      <c r="I114" s="96" t="s">
        <v>51</v>
      </c>
      <c r="J114" s="71">
        <f t="shared" si="11"/>
        <v>1.1200000000000001</v>
      </c>
      <c r="K114" s="95">
        <v>1598</v>
      </c>
      <c r="L114" s="96" t="s">
        <v>49</v>
      </c>
      <c r="M114" s="70">
        <f t="shared" si="5"/>
        <v>0.1598</v>
      </c>
      <c r="N114" s="95">
        <v>1498</v>
      </c>
      <c r="O114" s="96" t="s">
        <v>49</v>
      </c>
      <c r="P114" s="70">
        <f t="shared" si="6"/>
        <v>0.14979999999999999</v>
      </c>
    </row>
    <row r="115" spans="1:16">
      <c r="B115" s="95">
        <v>12</v>
      </c>
      <c r="C115" s="96" t="s">
        <v>50</v>
      </c>
      <c r="D115" s="70">
        <f t="shared" si="10"/>
        <v>5.0420168067226892E-2</v>
      </c>
      <c r="E115" s="97">
        <v>10.41</v>
      </c>
      <c r="F115" s="98">
        <v>5.4219999999999997</v>
      </c>
      <c r="G115" s="94">
        <f t="shared" si="8"/>
        <v>15.832000000000001</v>
      </c>
      <c r="H115" s="95">
        <v>1.23</v>
      </c>
      <c r="I115" s="96" t="s">
        <v>51</v>
      </c>
      <c r="J115" s="71">
        <f t="shared" si="11"/>
        <v>1.23</v>
      </c>
      <c r="K115" s="95">
        <v>1695</v>
      </c>
      <c r="L115" s="96" t="s">
        <v>49</v>
      </c>
      <c r="M115" s="70">
        <f t="shared" si="5"/>
        <v>0.16950000000000001</v>
      </c>
      <c r="N115" s="95">
        <v>1607</v>
      </c>
      <c r="O115" s="96" t="s">
        <v>49</v>
      </c>
      <c r="P115" s="70">
        <f t="shared" si="6"/>
        <v>0.16070000000000001</v>
      </c>
    </row>
    <row r="116" spans="1:16">
      <c r="B116" s="95">
        <v>13</v>
      </c>
      <c r="C116" s="96" t="s">
        <v>50</v>
      </c>
      <c r="D116" s="70">
        <f t="shared" si="10"/>
        <v>5.4621848739495799E-2</v>
      </c>
      <c r="E116" s="97">
        <v>10.62</v>
      </c>
      <c r="F116" s="98">
        <v>5.19</v>
      </c>
      <c r="G116" s="94">
        <f t="shared" si="8"/>
        <v>15.809999999999999</v>
      </c>
      <c r="H116" s="95">
        <v>1.33</v>
      </c>
      <c r="I116" s="96" t="s">
        <v>51</v>
      </c>
      <c r="J116" s="71">
        <f t="shared" si="11"/>
        <v>1.33</v>
      </c>
      <c r="K116" s="95">
        <v>1788</v>
      </c>
      <c r="L116" s="96" t="s">
        <v>49</v>
      </c>
      <c r="M116" s="70">
        <f t="shared" si="5"/>
        <v>0.17880000000000001</v>
      </c>
      <c r="N116" s="95">
        <v>1713</v>
      </c>
      <c r="O116" s="96" t="s">
        <v>49</v>
      </c>
      <c r="P116" s="70">
        <f t="shared" si="6"/>
        <v>0.17130000000000001</v>
      </c>
    </row>
    <row r="117" spans="1:16">
      <c r="B117" s="95">
        <v>14</v>
      </c>
      <c r="C117" s="96" t="s">
        <v>50</v>
      </c>
      <c r="D117" s="70">
        <f t="shared" si="10"/>
        <v>5.8823529411764705E-2</v>
      </c>
      <c r="E117" s="97">
        <v>10.8</v>
      </c>
      <c r="F117" s="98">
        <v>4.9790000000000001</v>
      </c>
      <c r="G117" s="94">
        <f t="shared" si="8"/>
        <v>15.779</v>
      </c>
      <c r="H117" s="95">
        <v>1.43</v>
      </c>
      <c r="I117" s="96" t="s">
        <v>51</v>
      </c>
      <c r="J117" s="71">
        <f t="shared" si="11"/>
        <v>1.43</v>
      </c>
      <c r="K117" s="95">
        <v>1878</v>
      </c>
      <c r="L117" s="96" t="s">
        <v>49</v>
      </c>
      <c r="M117" s="70">
        <f t="shared" si="5"/>
        <v>0.18779999999999999</v>
      </c>
      <c r="N117" s="95">
        <v>1818</v>
      </c>
      <c r="O117" s="96" t="s">
        <v>49</v>
      </c>
      <c r="P117" s="70">
        <f t="shared" si="6"/>
        <v>0.18180000000000002</v>
      </c>
    </row>
    <row r="118" spans="1:16">
      <c r="B118" s="95">
        <v>15</v>
      </c>
      <c r="C118" s="96" t="s">
        <v>50</v>
      </c>
      <c r="D118" s="70">
        <f t="shared" si="10"/>
        <v>6.3025210084033612E-2</v>
      </c>
      <c r="E118" s="97">
        <v>10.96</v>
      </c>
      <c r="F118" s="98">
        <v>4.7880000000000003</v>
      </c>
      <c r="G118" s="94">
        <f t="shared" si="8"/>
        <v>15.748000000000001</v>
      </c>
      <c r="H118" s="95">
        <v>1.53</v>
      </c>
      <c r="I118" s="96" t="s">
        <v>51</v>
      </c>
      <c r="J118" s="71">
        <f t="shared" si="11"/>
        <v>1.53</v>
      </c>
      <c r="K118" s="95">
        <v>1965</v>
      </c>
      <c r="L118" s="96" t="s">
        <v>49</v>
      </c>
      <c r="M118" s="70">
        <f t="shared" si="5"/>
        <v>0.19650000000000001</v>
      </c>
      <c r="N118" s="95">
        <v>1921</v>
      </c>
      <c r="O118" s="96" t="s">
        <v>49</v>
      </c>
      <c r="P118" s="70">
        <f t="shared" si="6"/>
        <v>0.19209999999999999</v>
      </c>
    </row>
    <row r="119" spans="1:16">
      <c r="B119" s="95">
        <v>16</v>
      </c>
      <c r="C119" s="96" t="s">
        <v>50</v>
      </c>
      <c r="D119" s="70">
        <f t="shared" si="10"/>
        <v>6.7226890756302518E-2</v>
      </c>
      <c r="E119" s="97">
        <v>11.11</v>
      </c>
      <c r="F119" s="98">
        <v>4.6120000000000001</v>
      </c>
      <c r="G119" s="94">
        <f t="shared" si="8"/>
        <v>15.722</v>
      </c>
      <c r="H119" s="95">
        <v>1.63</v>
      </c>
      <c r="I119" s="96" t="s">
        <v>51</v>
      </c>
      <c r="J119" s="71">
        <f t="shared" si="11"/>
        <v>1.63</v>
      </c>
      <c r="K119" s="95">
        <v>2050</v>
      </c>
      <c r="L119" s="96" t="s">
        <v>49</v>
      </c>
      <c r="M119" s="70">
        <f t="shared" si="5"/>
        <v>0.20499999999999999</v>
      </c>
      <c r="N119" s="95">
        <v>2022</v>
      </c>
      <c r="O119" s="96" t="s">
        <v>49</v>
      </c>
      <c r="P119" s="70">
        <f t="shared" si="6"/>
        <v>0.20219999999999999</v>
      </c>
    </row>
    <row r="120" spans="1:16">
      <c r="B120" s="95">
        <v>17</v>
      </c>
      <c r="C120" s="96" t="s">
        <v>50</v>
      </c>
      <c r="D120" s="70">
        <f t="shared" si="10"/>
        <v>7.1428571428571425E-2</v>
      </c>
      <c r="E120" s="97">
        <v>11.25</v>
      </c>
      <c r="F120" s="98">
        <v>4.452</v>
      </c>
      <c r="G120" s="94">
        <f t="shared" si="8"/>
        <v>15.702</v>
      </c>
      <c r="H120" s="95">
        <v>1.74</v>
      </c>
      <c r="I120" s="96" t="s">
        <v>51</v>
      </c>
      <c r="J120" s="71">
        <f t="shared" si="11"/>
        <v>1.74</v>
      </c>
      <c r="K120" s="95">
        <v>2132</v>
      </c>
      <c r="L120" s="96" t="s">
        <v>49</v>
      </c>
      <c r="M120" s="70">
        <f t="shared" si="5"/>
        <v>0.2132</v>
      </c>
      <c r="N120" s="95">
        <v>2122</v>
      </c>
      <c r="O120" s="96" t="s">
        <v>49</v>
      </c>
      <c r="P120" s="70">
        <f t="shared" si="6"/>
        <v>0.2122</v>
      </c>
    </row>
    <row r="121" spans="1:16">
      <c r="B121" s="95">
        <v>18</v>
      </c>
      <c r="C121" s="96" t="s">
        <v>50</v>
      </c>
      <c r="D121" s="70">
        <f t="shared" si="10"/>
        <v>7.5630252100840331E-2</v>
      </c>
      <c r="E121" s="97">
        <v>11.38</v>
      </c>
      <c r="F121" s="98">
        <v>4.3029999999999999</v>
      </c>
      <c r="G121" s="94">
        <f t="shared" si="8"/>
        <v>15.683</v>
      </c>
      <c r="H121" s="95">
        <v>1.84</v>
      </c>
      <c r="I121" s="96" t="s">
        <v>51</v>
      </c>
      <c r="J121" s="71">
        <f t="shared" si="11"/>
        <v>1.84</v>
      </c>
      <c r="K121" s="95">
        <v>2213</v>
      </c>
      <c r="L121" s="96" t="s">
        <v>49</v>
      </c>
      <c r="M121" s="70">
        <f t="shared" si="5"/>
        <v>0.2213</v>
      </c>
      <c r="N121" s="95">
        <v>2221</v>
      </c>
      <c r="O121" s="96" t="s">
        <v>49</v>
      </c>
      <c r="P121" s="70">
        <f t="shared" si="6"/>
        <v>0.22210000000000002</v>
      </c>
    </row>
    <row r="122" spans="1:16">
      <c r="B122" s="95">
        <v>20</v>
      </c>
      <c r="C122" s="96" t="s">
        <v>50</v>
      </c>
      <c r="D122" s="70">
        <f t="shared" si="10"/>
        <v>8.4033613445378158E-2</v>
      </c>
      <c r="E122" s="97">
        <v>11.66</v>
      </c>
      <c r="F122" s="98">
        <v>4.0389999999999997</v>
      </c>
      <c r="G122" s="94">
        <f t="shared" si="8"/>
        <v>15.699</v>
      </c>
      <c r="H122" s="95">
        <v>2.0499999999999998</v>
      </c>
      <c r="I122" s="96" t="s">
        <v>51</v>
      </c>
      <c r="J122" s="71">
        <f t="shared" si="11"/>
        <v>2.0499999999999998</v>
      </c>
      <c r="K122" s="95">
        <v>2376</v>
      </c>
      <c r="L122" s="96" t="s">
        <v>49</v>
      </c>
      <c r="M122" s="70">
        <f t="shared" si="5"/>
        <v>0.23759999999999998</v>
      </c>
      <c r="N122" s="95">
        <v>2414</v>
      </c>
      <c r="O122" s="96" t="s">
        <v>49</v>
      </c>
      <c r="P122" s="70">
        <f t="shared" si="6"/>
        <v>0.2414</v>
      </c>
    </row>
    <row r="123" spans="1:16">
      <c r="B123" s="95">
        <v>22.5</v>
      </c>
      <c r="C123" s="96" t="s">
        <v>50</v>
      </c>
      <c r="D123" s="70">
        <f t="shared" si="10"/>
        <v>9.4537815126050417E-2</v>
      </c>
      <c r="E123" s="97">
        <v>12.04</v>
      </c>
      <c r="F123" s="98">
        <v>3.7559999999999998</v>
      </c>
      <c r="G123" s="94">
        <f t="shared" si="8"/>
        <v>15.795999999999999</v>
      </c>
      <c r="H123" s="95">
        <v>2.2999999999999998</v>
      </c>
      <c r="I123" s="96" t="s">
        <v>51</v>
      </c>
      <c r="J123" s="71">
        <f t="shared" si="11"/>
        <v>2.2999999999999998</v>
      </c>
      <c r="K123" s="95">
        <v>2572</v>
      </c>
      <c r="L123" s="96" t="s">
        <v>49</v>
      </c>
      <c r="M123" s="70">
        <f t="shared" si="5"/>
        <v>0.25719999999999998</v>
      </c>
      <c r="N123" s="95">
        <v>2647</v>
      </c>
      <c r="O123" s="96" t="s">
        <v>49</v>
      </c>
      <c r="P123" s="70">
        <f t="shared" si="6"/>
        <v>0.26469999999999999</v>
      </c>
    </row>
    <row r="124" spans="1:16">
      <c r="B124" s="95">
        <v>25</v>
      </c>
      <c r="C124" s="96" t="s">
        <v>50</v>
      </c>
      <c r="D124" s="70">
        <f t="shared" si="10"/>
        <v>0.10504201680672269</v>
      </c>
      <c r="E124" s="97">
        <v>12.48</v>
      </c>
      <c r="F124" s="98">
        <v>3.516</v>
      </c>
      <c r="G124" s="94">
        <f t="shared" si="8"/>
        <v>15.996</v>
      </c>
      <c r="H124" s="95">
        <v>2.56</v>
      </c>
      <c r="I124" s="96" t="s">
        <v>51</v>
      </c>
      <c r="J124" s="71">
        <f t="shared" si="11"/>
        <v>2.56</v>
      </c>
      <c r="K124" s="95">
        <v>2754</v>
      </c>
      <c r="L124" s="96" t="s">
        <v>49</v>
      </c>
      <c r="M124" s="70">
        <f t="shared" si="5"/>
        <v>0.27539999999999998</v>
      </c>
      <c r="N124" s="95">
        <v>2872</v>
      </c>
      <c r="O124" s="96" t="s">
        <v>49</v>
      </c>
      <c r="P124" s="70">
        <f t="shared" si="6"/>
        <v>0.28720000000000001</v>
      </c>
    </row>
    <row r="125" spans="1:16">
      <c r="B125" s="72">
        <v>27.5</v>
      </c>
      <c r="C125" s="74" t="s">
        <v>50</v>
      </c>
      <c r="D125" s="70">
        <f t="shared" si="10"/>
        <v>0.11554621848739496</v>
      </c>
      <c r="E125" s="97">
        <v>12.98</v>
      </c>
      <c r="F125" s="98">
        <v>3.3079999999999998</v>
      </c>
      <c r="G125" s="94">
        <f t="shared" si="8"/>
        <v>16.288</v>
      </c>
      <c r="H125" s="95">
        <v>2.81</v>
      </c>
      <c r="I125" s="96" t="s">
        <v>51</v>
      </c>
      <c r="J125" s="71">
        <f t="shared" si="11"/>
        <v>2.81</v>
      </c>
      <c r="K125" s="95">
        <v>2923</v>
      </c>
      <c r="L125" s="96" t="s">
        <v>49</v>
      </c>
      <c r="M125" s="70">
        <f t="shared" si="5"/>
        <v>0.2923</v>
      </c>
      <c r="N125" s="95">
        <v>3087</v>
      </c>
      <c r="O125" s="96" t="s">
        <v>49</v>
      </c>
      <c r="P125" s="70">
        <f t="shared" si="6"/>
        <v>0.30870000000000003</v>
      </c>
    </row>
    <row r="126" spans="1:16">
      <c r="B126" s="72">
        <v>30</v>
      </c>
      <c r="C126" s="74" t="s">
        <v>50</v>
      </c>
      <c r="D126" s="70">
        <f t="shared" si="10"/>
        <v>0.12605042016806722</v>
      </c>
      <c r="E126" s="97">
        <v>13.55</v>
      </c>
      <c r="F126" s="98">
        <v>3.1269999999999998</v>
      </c>
      <c r="G126" s="94">
        <f t="shared" si="8"/>
        <v>16.677</v>
      </c>
      <c r="H126" s="72">
        <v>3.06</v>
      </c>
      <c r="I126" s="74" t="s">
        <v>51</v>
      </c>
      <c r="J126" s="71">
        <f t="shared" si="11"/>
        <v>3.06</v>
      </c>
      <c r="K126" s="72">
        <v>3078</v>
      </c>
      <c r="L126" s="74" t="s">
        <v>49</v>
      </c>
      <c r="M126" s="70">
        <f t="shared" si="5"/>
        <v>0.30779999999999996</v>
      </c>
      <c r="N126" s="72">
        <v>3292</v>
      </c>
      <c r="O126" s="74" t="s">
        <v>49</v>
      </c>
      <c r="P126" s="70">
        <f t="shared" si="6"/>
        <v>0.32919999999999999</v>
      </c>
    </row>
    <row r="127" spans="1:16">
      <c r="B127" s="72">
        <v>32.5</v>
      </c>
      <c r="C127" s="74" t="s">
        <v>50</v>
      </c>
      <c r="D127" s="70">
        <f t="shared" si="10"/>
        <v>0.13655462184873948</v>
      </c>
      <c r="E127" s="97">
        <v>14.18</v>
      </c>
      <c r="F127" s="98">
        <v>2.9670000000000001</v>
      </c>
      <c r="G127" s="94">
        <f t="shared" si="8"/>
        <v>17.146999999999998</v>
      </c>
      <c r="H127" s="72">
        <v>3.3</v>
      </c>
      <c r="I127" s="74" t="s">
        <v>51</v>
      </c>
      <c r="J127" s="71">
        <f t="shared" si="11"/>
        <v>3.3</v>
      </c>
      <c r="K127" s="72">
        <v>3222</v>
      </c>
      <c r="L127" s="74" t="s">
        <v>49</v>
      </c>
      <c r="M127" s="70">
        <f t="shared" si="5"/>
        <v>0.32219999999999999</v>
      </c>
      <c r="N127" s="72">
        <v>3487</v>
      </c>
      <c r="O127" s="74" t="s">
        <v>49</v>
      </c>
      <c r="P127" s="70">
        <f t="shared" si="6"/>
        <v>0.34870000000000001</v>
      </c>
    </row>
    <row r="128" spans="1:16">
      <c r="A128" s="99"/>
      <c r="B128" s="95">
        <v>35</v>
      </c>
      <c r="C128" s="96" t="s">
        <v>50</v>
      </c>
      <c r="D128" s="70">
        <f t="shared" si="10"/>
        <v>0.14705882352941177</v>
      </c>
      <c r="E128" s="97">
        <v>14.87</v>
      </c>
      <c r="F128" s="98">
        <v>2.8250000000000002</v>
      </c>
      <c r="G128" s="94">
        <f t="shared" si="8"/>
        <v>17.695</v>
      </c>
      <c r="H128" s="95">
        <v>3.53</v>
      </c>
      <c r="I128" s="96" t="s">
        <v>51</v>
      </c>
      <c r="J128" s="71">
        <f t="shared" si="11"/>
        <v>3.53</v>
      </c>
      <c r="K128" s="72">
        <v>3353</v>
      </c>
      <c r="L128" s="74" t="s">
        <v>49</v>
      </c>
      <c r="M128" s="70">
        <f t="shared" si="5"/>
        <v>0.33530000000000004</v>
      </c>
      <c r="N128" s="72">
        <v>3672</v>
      </c>
      <c r="O128" s="74" t="s">
        <v>49</v>
      </c>
      <c r="P128" s="70">
        <f t="shared" si="6"/>
        <v>0.36720000000000003</v>
      </c>
    </row>
    <row r="129" spans="1:16">
      <c r="A129" s="99"/>
      <c r="B129" s="95">
        <v>37.5</v>
      </c>
      <c r="C129" s="96" t="s">
        <v>50</v>
      </c>
      <c r="D129" s="70">
        <f t="shared" si="10"/>
        <v>0.15756302521008403</v>
      </c>
      <c r="E129" s="97">
        <v>15.6</v>
      </c>
      <c r="F129" s="98">
        <v>2.6970000000000001</v>
      </c>
      <c r="G129" s="94">
        <f t="shared" si="8"/>
        <v>18.297000000000001</v>
      </c>
      <c r="H129" s="95">
        <v>3.76</v>
      </c>
      <c r="I129" s="96" t="s">
        <v>51</v>
      </c>
      <c r="J129" s="71">
        <f t="shared" si="11"/>
        <v>3.76</v>
      </c>
      <c r="K129" s="72">
        <v>3473</v>
      </c>
      <c r="L129" s="74" t="s">
        <v>49</v>
      </c>
      <c r="M129" s="70">
        <f t="shared" si="5"/>
        <v>0.3473</v>
      </c>
      <c r="N129" s="72">
        <v>3847</v>
      </c>
      <c r="O129" s="74" t="s">
        <v>49</v>
      </c>
      <c r="P129" s="70">
        <f t="shared" si="6"/>
        <v>0.38469999999999999</v>
      </c>
    </row>
    <row r="130" spans="1:16">
      <c r="A130" s="99"/>
      <c r="B130" s="95">
        <v>40</v>
      </c>
      <c r="C130" s="96" t="s">
        <v>50</v>
      </c>
      <c r="D130" s="70">
        <f t="shared" si="10"/>
        <v>0.16806722689075632</v>
      </c>
      <c r="E130" s="97">
        <v>16.37</v>
      </c>
      <c r="F130" s="98">
        <v>2.5819999999999999</v>
      </c>
      <c r="G130" s="94">
        <f t="shared" si="8"/>
        <v>18.952000000000002</v>
      </c>
      <c r="H130" s="95">
        <v>3.98</v>
      </c>
      <c r="I130" s="96" t="s">
        <v>51</v>
      </c>
      <c r="J130" s="71">
        <f t="shared" si="11"/>
        <v>3.98</v>
      </c>
      <c r="K130" s="72">
        <v>3583</v>
      </c>
      <c r="L130" s="74" t="s">
        <v>49</v>
      </c>
      <c r="M130" s="70">
        <f t="shared" si="5"/>
        <v>0.35830000000000001</v>
      </c>
      <c r="N130" s="72">
        <v>4011</v>
      </c>
      <c r="O130" s="74" t="s">
        <v>49</v>
      </c>
      <c r="P130" s="70">
        <f t="shared" si="6"/>
        <v>0.40110000000000001</v>
      </c>
    </row>
    <row r="131" spans="1:16">
      <c r="A131" s="99"/>
      <c r="B131" s="95">
        <v>45</v>
      </c>
      <c r="C131" s="96" t="s">
        <v>50</v>
      </c>
      <c r="D131" s="70">
        <f t="shared" si="10"/>
        <v>0.18907563025210083</v>
      </c>
      <c r="E131" s="97">
        <v>18.02</v>
      </c>
      <c r="F131" s="98">
        <v>2.3820000000000001</v>
      </c>
      <c r="G131" s="94">
        <f t="shared" si="8"/>
        <v>20.402000000000001</v>
      </c>
      <c r="H131" s="95">
        <v>4.3899999999999997</v>
      </c>
      <c r="I131" s="96" t="s">
        <v>51</v>
      </c>
      <c r="J131" s="71">
        <f t="shared" si="11"/>
        <v>4.3899999999999997</v>
      </c>
      <c r="K131" s="72">
        <v>3797</v>
      </c>
      <c r="L131" s="74" t="s">
        <v>49</v>
      </c>
      <c r="M131" s="70">
        <f t="shared" si="5"/>
        <v>0.37970000000000004</v>
      </c>
      <c r="N131" s="72">
        <v>4310</v>
      </c>
      <c r="O131" s="74" t="s">
        <v>49</v>
      </c>
      <c r="P131" s="70">
        <f t="shared" si="6"/>
        <v>0.43099999999999994</v>
      </c>
    </row>
    <row r="132" spans="1:16">
      <c r="A132" s="99"/>
      <c r="B132" s="95">
        <v>50</v>
      </c>
      <c r="C132" s="96" t="s">
        <v>50</v>
      </c>
      <c r="D132" s="70">
        <f t="shared" si="10"/>
        <v>0.21008403361344538</v>
      </c>
      <c r="E132" s="97">
        <v>19.75</v>
      </c>
      <c r="F132" s="98">
        <v>2.214</v>
      </c>
      <c r="G132" s="94">
        <f t="shared" si="8"/>
        <v>21.963999999999999</v>
      </c>
      <c r="H132" s="95">
        <v>4.78</v>
      </c>
      <c r="I132" s="96" t="s">
        <v>51</v>
      </c>
      <c r="J132" s="71">
        <f t="shared" si="11"/>
        <v>4.78</v>
      </c>
      <c r="K132" s="72">
        <v>3975</v>
      </c>
      <c r="L132" s="74" t="s">
        <v>49</v>
      </c>
      <c r="M132" s="70">
        <f t="shared" si="5"/>
        <v>0.39750000000000002</v>
      </c>
      <c r="N132" s="72">
        <v>4575</v>
      </c>
      <c r="O132" s="74" t="s">
        <v>49</v>
      </c>
      <c r="P132" s="70">
        <f t="shared" si="6"/>
        <v>0.45750000000000002</v>
      </c>
    </row>
    <row r="133" spans="1:16">
      <c r="A133" s="99"/>
      <c r="B133" s="95">
        <v>55</v>
      </c>
      <c r="C133" s="96" t="s">
        <v>50</v>
      </c>
      <c r="D133" s="70">
        <f t="shared" si="10"/>
        <v>0.23109243697478993</v>
      </c>
      <c r="E133" s="97">
        <v>21.53</v>
      </c>
      <c r="F133" s="98">
        <v>2.0710000000000002</v>
      </c>
      <c r="G133" s="94">
        <f t="shared" si="8"/>
        <v>23.601000000000003</v>
      </c>
      <c r="H133" s="95">
        <v>5.14</v>
      </c>
      <c r="I133" s="96" t="s">
        <v>51</v>
      </c>
      <c r="J133" s="71">
        <f t="shared" si="11"/>
        <v>5.14</v>
      </c>
      <c r="K133" s="72">
        <v>4125</v>
      </c>
      <c r="L133" s="74" t="s">
        <v>49</v>
      </c>
      <c r="M133" s="70">
        <f t="shared" si="5"/>
        <v>0.41249999999999998</v>
      </c>
      <c r="N133" s="72">
        <v>4808</v>
      </c>
      <c r="O133" s="74" t="s">
        <v>49</v>
      </c>
      <c r="P133" s="70">
        <f t="shared" si="6"/>
        <v>0.48080000000000001</v>
      </c>
    </row>
    <row r="134" spans="1:16">
      <c r="A134" s="99"/>
      <c r="B134" s="95">
        <v>60</v>
      </c>
      <c r="C134" s="96" t="s">
        <v>50</v>
      </c>
      <c r="D134" s="70">
        <f t="shared" si="10"/>
        <v>0.25210084033613445</v>
      </c>
      <c r="E134" s="97">
        <v>23.32</v>
      </c>
      <c r="F134" s="98">
        <v>1.9470000000000001</v>
      </c>
      <c r="G134" s="94">
        <f t="shared" si="8"/>
        <v>25.266999999999999</v>
      </c>
      <c r="H134" s="95">
        <v>5.48</v>
      </c>
      <c r="I134" s="96" t="s">
        <v>51</v>
      </c>
      <c r="J134" s="71">
        <f t="shared" si="11"/>
        <v>5.48</v>
      </c>
      <c r="K134" s="72">
        <v>4252</v>
      </c>
      <c r="L134" s="74" t="s">
        <v>49</v>
      </c>
      <c r="M134" s="70">
        <f t="shared" si="5"/>
        <v>0.42519999999999997</v>
      </c>
      <c r="N134" s="72">
        <v>5014</v>
      </c>
      <c r="O134" s="74" t="s">
        <v>49</v>
      </c>
      <c r="P134" s="70">
        <f t="shared" si="6"/>
        <v>0.50140000000000007</v>
      </c>
    </row>
    <row r="135" spans="1:16">
      <c r="A135" s="99"/>
      <c r="B135" s="95">
        <v>65</v>
      </c>
      <c r="C135" s="96" t="s">
        <v>50</v>
      </c>
      <c r="D135" s="70">
        <f t="shared" si="10"/>
        <v>0.27310924369747897</v>
      </c>
      <c r="E135" s="97">
        <v>25.1</v>
      </c>
      <c r="F135" s="98">
        <v>1.839</v>
      </c>
      <c r="G135" s="94">
        <f t="shared" si="8"/>
        <v>26.939</v>
      </c>
      <c r="H135" s="95">
        <v>5.79</v>
      </c>
      <c r="I135" s="96" t="s">
        <v>51</v>
      </c>
      <c r="J135" s="71">
        <f t="shared" si="11"/>
        <v>5.79</v>
      </c>
      <c r="K135" s="72">
        <v>4361</v>
      </c>
      <c r="L135" s="74" t="s">
        <v>49</v>
      </c>
      <c r="M135" s="70">
        <f t="shared" si="5"/>
        <v>0.43609999999999999</v>
      </c>
      <c r="N135" s="72">
        <v>5197</v>
      </c>
      <c r="O135" s="74" t="s">
        <v>49</v>
      </c>
      <c r="P135" s="70">
        <f t="shared" si="6"/>
        <v>0.51970000000000005</v>
      </c>
    </row>
    <row r="136" spans="1:16">
      <c r="A136" s="99"/>
      <c r="B136" s="95">
        <v>70</v>
      </c>
      <c r="C136" s="96" t="s">
        <v>50</v>
      </c>
      <c r="D136" s="70">
        <f t="shared" si="10"/>
        <v>0.29411764705882354</v>
      </c>
      <c r="E136" s="97">
        <v>26.86</v>
      </c>
      <c r="F136" s="98">
        <v>1.7430000000000001</v>
      </c>
      <c r="G136" s="94">
        <f t="shared" si="8"/>
        <v>28.602999999999998</v>
      </c>
      <c r="H136" s="95">
        <v>6.09</v>
      </c>
      <c r="I136" s="96" t="s">
        <v>51</v>
      </c>
      <c r="J136" s="71">
        <f t="shared" si="11"/>
        <v>6.09</v>
      </c>
      <c r="K136" s="72">
        <v>4456</v>
      </c>
      <c r="L136" s="74" t="s">
        <v>49</v>
      </c>
      <c r="M136" s="70">
        <f t="shared" si="5"/>
        <v>0.44560000000000005</v>
      </c>
      <c r="N136" s="72">
        <v>5361</v>
      </c>
      <c r="O136" s="74" t="s">
        <v>49</v>
      </c>
      <c r="P136" s="70">
        <f t="shared" si="6"/>
        <v>0.53610000000000002</v>
      </c>
    </row>
    <row r="137" spans="1:16">
      <c r="A137" s="99"/>
      <c r="B137" s="95">
        <v>80</v>
      </c>
      <c r="C137" s="96" t="s">
        <v>50</v>
      </c>
      <c r="D137" s="70">
        <f t="shared" si="10"/>
        <v>0.33613445378151263</v>
      </c>
      <c r="E137" s="97">
        <v>30.25</v>
      </c>
      <c r="F137" s="98">
        <v>1.5820000000000001</v>
      </c>
      <c r="G137" s="94">
        <f t="shared" si="8"/>
        <v>31.832000000000001</v>
      </c>
      <c r="H137" s="95">
        <v>6.64</v>
      </c>
      <c r="I137" s="96" t="s">
        <v>51</v>
      </c>
      <c r="J137" s="71">
        <f t="shared" si="11"/>
        <v>6.64</v>
      </c>
      <c r="K137" s="72">
        <v>4643</v>
      </c>
      <c r="L137" s="74" t="s">
        <v>49</v>
      </c>
      <c r="M137" s="70">
        <f t="shared" si="5"/>
        <v>0.46429999999999999</v>
      </c>
      <c r="N137" s="72">
        <v>5641</v>
      </c>
      <c r="O137" s="74" t="s">
        <v>49</v>
      </c>
      <c r="P137" s="70">
        <f t="shared" si="6"/>
        <v>0.56410000000000005</v>
      </c>
    </row>
    <row r="138" spans="1:16">
      <c r="A138" s="99"/>
      <c r="B138" s="95">
        <v>90</v>
      </c>
      <c r="C138" s="96" t="s">
        <v>50</v>
      </c>
      <c r="D138" s="70">
        <f t="shared" si="10"/>
        <v>0.37815126050420167</v>
      </c>
      <c r="E138" s="97">
        <v>33.450000000000003</v>
      </c>
      <c r="F138" s="98">
        <v>1.45</v>
      </c>
      <c r="G138" s="94">
        <f t="shared" si="8"/>
        <v>34.900000000000006</v>
      </c>
      <c r="H138" s="95">
        <v>7.13</v>
      </c>
      <c r="I138" s="96" t="s">
        <v>51</v>
      </c>
      <c r="J138" s="71">
        <f t="shared" si="11"/>
        <v>7.13</v>
      </c>
      <c r="K138" s="72">
        <v>4790</v>
      </c>
      <c r="L138" s="74" t="s">
        <v>49</v>
      </c>
      <c r="M138" s="70">
        <f t="shared" si="5"/>
        <v>0.47899999999999998</v>
      </c>
      <c r="N138" s="72">
        <v>5872</v>
      </c>
      <c r="O138" s="74" t="s">
        <v>49</v>
      </c>
      <c r="P138" s="70">
        <f t="shared" si="6"/>
        <v>0.58719999999999994</v>
      </c>
    </row>
    <row r="139" spans="1:16">
      <c r="A139" s="99"/>
      <c r="B139" s="95">
        <v>100</v>
      </c>
      <c r="C139" s="96" t="s">
        <v>50</v>
      </c>
      <c r="D139" s="70">
        <f t="shared" si="10"/>
        <v>0.42016806722689076</v>
      </c>
      <c r="E139" s="97">
        <v>36.43</v>
      </c>
      <c r="F139" s="98">
        <v>1.341</v>
      </c>
      <c r="G139" s="94">
        <f t="shared" si="8"/>
        <v>37.771000000000001</v>
      </c>
      <c r="H139" s="95">
        <v>7.58</v>
      </c>
      <c r="I139" s="96" t="s">
        <v>51</v>
      </c>
      <c r="J139" s="71">
        <f t="shared" si="11"/>
        <v>7.58</v>
      </c>
      <c r="K139" s="72">
        <v>4910</v>
      </c>
      <c r="L139" s="74" t="s">
        <v>49</v>
      </c>
      <c r="M139" s="70">
        <f t="shared" si="5"/>
        <v>0.49099999999999999</v>
      </c>
      <c r="N139" s="72">
        <v>6066</v>
      </c>
      <c r="O139" s="74" t="s">
        <v>49</v>
      </c>
      <c r="P139" s="70">
        <f t="shared" si="6"/>
        <v>0.60660000000000003</v>
      </c>
    </row>
    <row r="140" spans="1:16">
      <c r="A140" s="99"/>
      <c r="B140" s="95">
        <v>110</v>
      </c>
      <c r="C140" s="100" t="s">
        <v>50</v>
      </c>
      <c r="D140" s="70">
        <f t="shared" si="10"/>
        <v>0.46218487394957986</v>
      </c>
      <c r="E140" s="97">
        <v>39.200000000000003</v>
      </c>
      <c r="F140" s="98">
        <v>1.2490000000000001</v>
      </c>
      <c r="G140" s="94">
        <f t="shared" si="8"/>
        <v>40.449000000000005</v>
      </c>
      <c r="H140" s="95">
        <v>8.01</v>
      </c>
      <c r="I140" s="96" t="s">
        <v>51</v>
      </c>
      <c r="J140" s="71">
        <f t="shared" si="11"/>
        <v>8.01</v>
      </c>
      <c r="K140" s="72">
        <v>5009</v>
      </c>
      <c r="L140" s="74" t="s">
        <v>49</v>
      </c>
      <c r="M140" s="70">
        <f t="shared" si="5"/>
        <v>0.50090000000000001</v>
      </c>
      <c r="N140" s="72">
        <v>6233</v>
      </c>
      <c r="O140" s="74" t="s">
        <v>49</v>
      </c>
      <c r="P140" s="70">
        <f t="shared" si="6"/>
        <v>0.62329999999999997</v>
      </c>
    </row>
    <row r="141" spans="1:16">
      <c r="B141" s="95">
        <v>120</v>
      </c>
      <c r="C141" s="74" t="s">
        <v>50</v>
      </c>
      <c r="D141" s="70">
        <f t="shared" si="10"/>
        <v>0.50420168067226889</v>
      </c>
      <c r="E141" s="97">
        <v>41.77</v>
      </c>
      <c r="F141" s="98">
        <v>1.169</v>
      </c>
      <c r="G141" s="94">
        <f t="shared" si="8"/>
        <v>42.939</v>
      </c>
      <c r="H141" s="72">
        <v>8.4</v>
      </c>
      <c r="I141" s="74" t="s">
        <v>51</v>
      </c>
      <c r="J141" s="71">
        <f t="shared" si="11"/>
        <v>8.4</v>
      </c>
      <c r="K141" s="72">
        <v>5094</v>
      </c>
      <c r="L141" s="74" t="s">
        <v>49</v>
      </c>
      <c r="M141" s="70">
        <f t="shared" si="5"/>
        <v>0.50940000000000007</v>
      </c>
      <c r="N141" s="72">
        <v>6377</v>
      </c>
      <c r="O141" s="74" t="s">
        <v>49</v>
      </c>
      <c r="P141" s="70">
        <f t="shared" si="6"/>
        <v>0.63769999999999993</v>
      </c>
    </row>
    <row r="142" spans="1:16">
      <c r="B142" s="95">
        <v>130</v>
      </c>
      <c r="C142" s="74" t="s">
        <v>50</v>
      </c>
      <c r="D142" s="70">
        <f t="shared" si="10"/>
        <v>0.54621848739495793</v>
      </c>
      <c r="E142" s="97">
        <v>44.15</v>
      </c>
      <c r="F142" s="98">
        <v>1.1000000000000001</v>
      </c>
      <c r="G142" s="94">
        <f t="shared" si="8"/>
        <v>45.25</v>
      </c>
      <c r="H142" s="72">
        <v>8.7799999999999994</v>
      </c>
      <c r="I142" s="74" t="s">
        <v>51</v>
      </c>
      <c r="J142" s="71">
        <f t="shared" si="11"/>
        <v>8.7799999999999994</v>
      </c>
      <c r="K142" s="72">
        <v>5168</v>
      </c>
      <c r="L142" s="74" t="s">
        <v>49</v>
      </c>
      <c r="M142" s="70">
        <f t="shared" si="5"/>
        <v>0.51680000000000004</v>
      </c>
      <c r="N142" s="72">
        <v>6505</v>
      </c>
      <c r="O142" s="74" t="s">
        <v>49</v>
      </c>
      <c r="P142" s="70">
        <f t="shared" si="6"/>
        <v>0.65049999999999997</v>
      </c>
    </row>
    <row r="143" spans="1:16">
      <c r="B143" s="95">
        <v>140</v>
      </c>
      <c r="C143" s="74" t="s">
        <v>50</v>
      </c>
      <c r="D143" s="70">
        <f t="shared" si="10"/>
        <v>0.58823529411764708</v>
      </c>
      <c r="E143" s="97">
        <v>46.36</v>
      </c>
      <c r="F143" s="98">
        <v>1.04</v>
      </c>
      <c r="G143" s="94">
        <f t="shared" si="8"/>
        <v>47.4</v>
      </c>
      <c r="H143" s="72">
        <v>9.14</v>
      </c>
      <c r="I143" s="74" t="s">
        <v>51</v>
      </c>
      <c r="J143" s="71">
        <f t="shared" si="11"/>
        <v>9.14</v>
      </c>
      <c r="K143" s="72">
        <v>5233</v>
      </c>
      <c r="L143" s="74" t="s">
        <v>49</v>
      </c>
      <c r="M143" s="70">
        <f t="shared" si="5"/>
        <v>0.52329999999999999</v>
      </c>
      <c r="N143" s="72">
        <v>6618</v>
      </c>
      <c r="O143" s="74" t="s">
        <v>49</v>
      </c>
      <c r="P143" s="70">
        <f t="shared" si="6"/>
        <v>0.66180000000000005</v>
      </c>
    </row>
    <row r="144" spans="1:16">
      <c r="B144" s="95">
        <v>150</v>
      </c>
      <c r="C144" s="74" t="s">
        <v>50</v>
      </c>
      <c r="D144" s="70">
        <f t="shared" si="10"/>
        <v>0.63025210084033612</v>
      </c>
      <c r="E144" s="97">
        <v>48.41</v>
      </c>
      <c r="F144" s="98">
        <v>0.98619999999999997</v>
      </c>
      <c r="G144" s="94">
        <f t="shared" si="8"/>
        <v>49.396199999999993</v>
      </c>
      <c r="H144" s="72">
        <v>9.48</v>
      </c>
      <c r="I144" s="74" t="s">
        <v>51</v>
      </c>
      <c r="J144" s="71">
        <f t="shared" si="11"/>
        <v>9.48</v>
      </c>
      <c r="K144" s="72">
        <v>5291</v>
      </c>
      <c r="L144" s="74" t="s">
        <v>49</v>
      </c>
      <c r="M144" s="70">
        <f t="shared" si="5"/>
        <v>0.52910000000000001</v>
      </c>
      <c r="N144" s="72">
        <v>6720</v>
      </c>
      <c r="O144" s="74" t="s">
        <v>49</v>
      </c>
      <c r="P144" s="70">
        <f t="shared" si="6"/>
        <v>0.67199999999999993</v>
      </c>
    </row>
    <row r="145" spans="2:16">
      <c r="B145" s="95">
        <v>160</v>
      </c>
      <c r="C145" s="74" t="s">
        <v>50</v>
      </c>
      <c r="D145" s="70">
        <f t="shared" si="10"/>
        <v>0.67226890756302526</v>
      </c>
      <c r="E145" s="97">
        <v>50.32</v>
      </c>
      <c r="F145" s="98">
        <v>0.93830000000000002</v>
      </c>
      <c r="G145" s="94">
        <f t="shared" si="8"/>
        <v>51.258299999999998</v>
      </c>
      <c r="H145" s="72">
        <v>9.81</v>
      </c>
      <c r="I145" s="74" t="s">
        <v>51</v>
      </c>
      <c r="J145" s="71">
        <f t="shared" si="11"/>
        <v>9.81</v>
      </c>
      <c r="K145" s="72">
        <v>5344</v>
      </c>
      <c r="L145" s="74" t="s">
        <v>49</v>
      </c>
      <c r="M145" s="70">
        <f t="shared" si="5"/>
        <v>0.53439999999999999</v>
      </c>
      <c r="N145" s="72">
        <v>6812</v>
      </c>
      <c r="O145" s="74" t="s">
        <v>49</v>
      </c>
      <c r="P145" s="70">
        <f t="shared" si="6"/>
        <v>0.68120000000000003</v>
      </c>
    </row>
    <row r="146" spans="2:16">
      <c r="B146" s="95">
        <v>170</v>
      </c>
      <c r="C146" s="74" t="s">
        <v>50</v>
      </c>
      <c r="D146" s="70">
        <f t="shared" si="10"/>
        <v>0.7142857142857143</v>
      </c>
      <c r="E146" s="97">
        <v>52.11</v>
      </c>
      <c r="F146" s="98">
        <v>0.89529999999999998</v>
      </c>
      <c r="G146" s="94">
        <f t="shared" si="8"/>
        <v>53.005299999999998</v>
      </c>
      <c r="H146" s="72">
        <v>10.130000000000001</v>
      </c>
      <c r="I146" s="74" t="s">
        <v>51</v>
      </c>
      <c r="J146" s="71">
        <f t="shared" si="11"/>
        <v>10.130000000000001</v>
      </c>
      <c r="K146" s="72">
        <v>5391</v>
      </c>
      <c r="L146" s="74" t="s">
        <v>49</v>
      </c>
      <c r="M146" s="70">
        <f t="shared" si="5"/>
        <v>0.53910000000000002</v>
      </c>
      <c r="N146" s="72">
        <v>6897</v>
      </c>
      <c r="O146" s="74" t="s">
        <v>49</v>
      </c>
      <c r="P146" s="71">
        <f t="shared" si="6"/>
        <v>0.68969999999999998</v>
      </c>
    </row>
    <row r="147" spans="2:16">
      <c r="B147" s="95">
        <v>180</v>
      </c>
      <c r="C147" s="74" t="s">
        <v>50</v>
      </c>
      <c r="D147" s="70">
        <f t="shared" si="10"/>
        <v>0.75630252100840334</v>
      </c>
      <c r="E147" s="97">
        <v>53.77</v>
      </c>
      <c r="F147" s="98">
        <v>0.85640000000000005</v>
      </c>
      <c r="G147" s="94">
        <f t="shared" si="8"/>
        <v>54.626400000000004</v>
      </c>
      <c r="H147" s="72">
        <v>10.44</v>
      </c>
      <c r="I147" s="74" t="s">
        <v>51</v>
      </c>
      <c r="J147" s="71">
        <f t="shared" si="11"/>
        <v>10.44</v>
      </c>
      <c r="K147" s="72">
        <v>5435</v>
      </c>
      <c r="L147" s="74" t="s">
        <v>49</v>
      </c>
      <c r="M147" s="70">
        <f t="shared" si="5"/>
        <v>0.54349999999999998</v>
      </c>
      <c r="N147" s="72">
        <v>6974</v>
      </c>
      <c r="O147" s="74" t="s">
        <v>49</v>
      </c>
      <c r="P147" s="71">
        <f t="shared" si="6"/>
        <v>0.69740000000000002</v>
      </c>
    </row>
    <row r="148" spans="2:16">
      <c r="B148" s="95">
        <v>200</v>
      </c>
      <c r="C148" s="74" t="s">
        <v>50</v>
      </c>
      <c r="D148" s="70">
        <f t="shared" si="10"/>
        <v>0.84033613445378152</v>
      </c>
      <c r="E148" s="97">
        <v>56.8</v>
      </c>
      <c r="F148" s="98">
        <v>0.78879999999999995</v>
      </c>
      <c r="G148" s="94">
        <f t="shared" si="8"/>
        <v>57.588799999999999</v>
      </c>
      <c r="H148" s="72">
        <v>11.03</v>
      </c>
      <c r="I148" s="74" t="s">
        <v>51</v>
      </c>
      <c r="J148" s="71">
        <f t="shared" si="11"/>
        <v>11.03</v>
      </c>
      <c r="K148" s="72">
        <v>5544</v>
      </c>
      <c r="L148" s="74" t="s">
        <v>49</v>
      </c>
      <c r="M148" s="70">
        <f t="shared" ref="M148:M168" si="12">K148/1000/10</f>
        <v>0.5544</v>
      </c>
      <c r="N148" s="72">
        <v>7113</v>
      </c>
      <c r="O148" s="74" t="s">
        <v>49</v>
      </c>
      <c r="P148" s="71">
        <f t="shared" ref="P148:P174" si="13">N148/1000/10</f>
        <v>0.71130000000000004</v>
      </c>
    </row>
    <row r="149" spans="2:16">
      <c r="B149" s="95">
        <v>225</v>
      </c>
      <c r="C149" s="74" t="s">
        <v>50</v>
      </c>
      <c r="D149" s="70">
        <f t="shared" si="10"/>
        <v>0.94537815126050417</v>
      </c>
      <c r="E149" s="97">
        <v>60.1</v>
      </c>
      <c r="F149" s="98">
        <v>0.71909999999999996</v>
      </c>
      <c r="G149" s="94">
        <f t="shared" ref="G149:G212" si="14">E149+F149</f>
        <v>60.819099999999999</v>
      </c>
      <c r="H149" s="72">
        <v>11.73</v>
      </c>
      <c r="I149" s="74" t="s">
        <v>51</v>
      </c>
      <c r="J149" s="71">
        <f t="shared" si="11"/>
        <v>11.73</v>
      </c>
      <c r="K149" s="72">
        <v>5678</v>
      </c>
      <c r="L149" s="74" t="s">
        <v>49</v>
      </c>
      <c r="M149" s="70">
        <f t="shared" si="12"/>
        <v>0.56779999999999997</v>
      </c>
      <c r="N149" s="72">
        <v>7261</v>
      </c>
      <c r="O149" s="74" t="s">
        <v>49</v>
      </c>
      <c r="P149" s="71">
        <f t="shared" si="13"/>
        <v>0.72609999999999997</v>
      </c>
    </row>
    <row r="150" spans="2:16">
      <c r="B150" s="95">
        <v>250</v>
      </c>
      <c r="C150" s="74" t="s">
        <v>50</v>
      </c>
      <c r="D150" s="70">
        <f t="shared" si="10"/>
        <v>1.0504201680672269</v>
      </c>
      <c r="E150" s="97">
        <v>62.97</v>
      </c>
      <c r="F150" s="98">
        <v>0.66159999999999997</v>
      </c>
      <c r="G150" s="94">
        <f t="shared" si="14"/>
        <v>63.631599999999999</v>
      </c>
      <c r="H150" s="72">
        <v>12.4</v>
      </c>
      <c r="I150" s="74" t="s">
        <v>51</v>
      </c>
      <c r="J150" s="71">
        <f t="shared" si="11"/>
        <v>12.4</v>
      </c>
      <c r="K150" s="72">
        <v>5795</v>
      </c>
      <c r="L150" s="74" t="s">
        <v>49</v>
      </c>
      <c r="M150" s="70">
        <f t="shared" si="12"/>
        <v>0.57950000000000002</v>
      </c>
      <c r="N150" s="72">
        <v>7389</v>
      </c>
      <c r="O150" s="74" t="s">
        <v>49</v>
      </c>
      <c r="P150" s="71">
        <f t="shared" si="13"/>
        <v>0.7389</v>
      </c>
    </row>
    <row r="151" spans="2:16">
      <c r="B151" s="95">
        <v>275</v>
      </c>
      <c r="C151" s="74" t="s">
        <v>50</v>
      </c>
      <c r="D151" s="70">
        <f t="shared" ref="D151:D164" si="15">B151/$C$5</f>
        <v>1.1554621848739495</v>
      </c>
      <c r="E151" s="97">
        <v>65.489999999999995</v>
      </c>
      <c r="F151" s="98">
        <v>0.61339999999999995</v>
      </c>
      <c r="G151" s="94">
        <f t="shared" si="14"/>
        <v>66.103399999999993</v>
      </c>
      <c r="H151" s="72">
        <v>13.04</v>
      </c>
      <c r="I151" s="74" t="s">
        <v>51</v>
      </c>
      <c r="J151" s="71">
        <f t="shared" si="11"/>
        <v>13.04</v>
      </c>
      <c r="K151" s="72">
        <v>5899</v>
      </c>
      <c r="L151" s="74" t="s">
        <v>49</v>
      </c>
      <c r="M151" s="70">
        <f t="shared" si="12"/>
        <v>0.58989999999999998</v>
      </c>
      <c r="N151" s="72">
        <v>7502</v>
      </c>
      <c r="O151" s="74" t="s">
        <v>49</v>
      </c>
      <c r="P151" s="71">
        <f t="shared" si="13"/>
        <v>0.75019999999999998</v>
      </c>
    </row>
    <row r="152" spans="2:16">
      <c r="B152" s="95">
        <v>300</v>
      </c>
      <c r="C152" s="74" t="s">
        <v>50</v>
      </c>
      <c r="D152" s="70">
        <f t="shared" si="15"/>
        <v>1.2605042016806722</v>
      </c>
      <c r="E152" s="97">
        <v>67.73</v>
      </c>
      <c r="F152" s="98">
        <v>0.57220000000000004</v>
      </c>
      <c r="G152" s="94">
        <f t="shared" si="14"/>
        <v>68.302199999999999</v>
      </c>
      <c r="H152" s="72">
        <v>13.66</v>
      </c>
      <c r="I152" s="74" t="s">
        <v>51</v>
      </c>
      <c r="J152" s="71">
        <f t="shared" si="11"/>
        <v>13.66</v>
      </c>
      <c r="K152" s="72">
        <v>5993</v>
      </c>
      <c r="L152" s="74" t="s">
        <v>49</v>
      </c>
      <c r="M152" s="70">
        <f t="shared" si="12"/>
        <v>0.59930000000000005</v>
      </c>
      <c r="N152" s="72">
        <v>7602</v>
      </c>
      <c r="O152" s="74" t="s">
        <v>49</v>
      </c>
      <c r="P152" s="71">
        <f t="shared" si="13"/>
        <v>0.76019999999999999</v>
      </c>
    </row>
    <row r="153" spans="2:16">
      <c r="B153" s="95">
        <v>325</v>
      </c>
      <c r="C153" s="74" t="s">
        <v>50</v>
      </c>
      <c r="D153" s="70">
        <f t="shared" si="15"/>
        <v>1.365546218487395</v>
      </c>
      <c r="E153" s="97">
        <v>69.73</v>
      </c>
      <c r="F153" s="98">
        <v>0.53659999999999997</v>
      </c>
      <c r="G153" s="94">
        <f t="shared" si="14"/>
        <v>70.266600000000011</v>
      </c>
      <c r="H153" s="72">
        <v>14.26</v>
      </c>
      <c r="I153" s="74" t="s">
        <v>51</v>
      </c>
      <c r="J153" s="71">
        <f t="shared" si="11"/>
        <v>14.26</v>
      </c>
      <c r="K153" s="72">
        <v>6079</v>
      </c>
      <c r="L153" s="74" t="s">
        <v>49</v>
      </c>
      <c r="M153" s="70">
        <f t="shared" si="12"/>
        <v>0.6079</v>
      </c>
      <c r="N153" s="72">
        <v>7693</v>
      </c>
      <c r="O153" s="74" t="s">
        <v>49</v>
      </c>
      <c r="P153" s="71">
        <f t="shared" si="13"/>
        <v>0.76929999999999998</v>
      </c>
    </row>
    <row r="154" spans="2:16">
      <c r="B154" s="95">
        <v>350</v>
      </c>
      <c r="C154" s="74" t="s">
        <v>50</v>
      </c>
      <c r="D154" s="70">
        <f t="shared" si="15"/>
        <v>1.4705882352941178</v>
      </c>
      <c r="E154" s="97">
        <v>71.53</v>
      </c>
      <c r="F154" s="98">
        <v>0.50560000000000005</v>
      </c>
      <c r="G154" s="94">
        <f t="shared" si="14"/>
        <v>72.035600000000002</v>
      </c>
      <c r="H154" s="72">
        <v>14.84</v>
      </c>
      <c r="I154" s="74" t="s">
        <v>51</v>
      </c>
      <c r="J154" s="71">
        <f t="shared" si="11"/>
        <v>14.84</v>
      </c>
      <c r="K154" s="72">
        <v>6158</v>
      </c>
      <c r="L154" s="74" t="s">
        <v>49</v>
      </c>
      <c r="M154" s="70">
        <f t="shared" si="12"/>
        <v>0.61580000000000001</v>
      </c>
      <c r="N154" s="72">
        <v>7775</v>
      </c>
      <c r="O154" s="74" t="s">
        <v>49</v>
      </c>
      <c r="P154" s="71">
        <f t="shared" si="13"/>
        <v>0.77750000000000008</v>
      </c>
    </row>
    <row r="155" spans="2:16">
      <c r="B155" s="95">
        <v>375</v>
      </c>
      <c r="C155" s="74" t="s">
        <v>50</v>
      </c>
      <c r="D155" s="70">
        <f t="shared" si="15"/>
        <v>1.5756302521008403</v>
      </c>
      <c r="E155" s="97">
        <v>73.16</v>
      </c>
      <c r="F155" s="98">
        <v>0.47820000000000001</v>
      </c>
      <c r="G155" s="94">
        <f t="shared" si="14"/>
        <v>73.638199999999998</v>
      </c>
      <c r="H155" s="72">
        <v>15.41</v>
      </c>
      <c r="I155" s="74" t="s">
        <v>51</v>
      </c>
      <c r="J155" s="71">
        <f t="shared" si="11"/>
        <v>15.41</v>
      </c>
      <c r="K155" s="72">
        <v>6232</v>
      </c>
      <c r="L155" s="74" t="s">
        <v>49</v>
      </c>
      <c r="M155" s="70">
        <f t="shared" si="12"/>
        <v>0.62319999999999998</v>
      </c>
      <c r="N155" s="72">
        <v>7851</v>
      </c>
      <c r="O155" s="74" t="s">
        <v>49</v>
      </c>
      <c r="P155" s="71">
        <f t="shared" si="13"/>
        <v>0.78510000000000002</v>
      </c>
    </row>
    <row r="156" spans="2:16">
      <c r="B156" s="95">
        <v>400</v>
      </c>
      <c r="C156" s="74" t="s">
        <v>50</v>
      </c>
      <c r="D156" s="70">
        <f t="shared" si="15"/>
        <v>1.680672268907563</v>
      </c>
      <c r="E156" s="97">
        <v>74.650000000000006</v>
      </c>
      <c r="F156" s="98">
        <v>0.45379999999999998</v>
      </c>
      <c r="G156" s="94">
        <f t="shared" si="14"/>
        <v>75.103800000000007</v>
      </c>
      <c r="H156" s="72">
        <v>15.97</v>
      </c>
      <c r="I156" s="74" t="s">
        <v>51</v>
      </c>
      <c r="J156" s="71">
        <f t="shared" si="11"/>
        <v>15.97</v>
      </c>
      <c r="K156" s="72">
        <v>6302</v>
      </c>
      <c r="L156" s="74" t="s">
        <v>49</v>
      </c>
      <c r="M156" s="70">
        <f t="shared" si="12"/>
        <v>0.63019999999999998</v>
      </c>
      <c r="N156" s="72">
        <v>7922</v>
      </c>
      <c r="O156" s="74" t="s">
        <v>49</v>
      </c>
      <c r="P156" s="71">
        <f t="shared" si="13"/>
        <v>0.79220000000000002</v>
      </c>
    </row>
    <row r="157" spans="2:16">
      <c r="B157" s="95">
        <v>450</v>
      </c>
      <c r="C157" s="74" t="s">
        <v>50</v>
      </c>
      <c r="D157" s="70">
        <f t="shared" si="15"/>
        <v>1.8907563025210083</v>
      </c>
      <c r="E157" s="97">
        <v>77.27</v>
      </c>
      <c r="F157" s="98">
        <v>0.41239999999999999</v>
      </c>
      <c r="G157" s="94">
        <f t="shared" si="14"/>
        <v>77.682400000000001</v>
      </c>
      <c r="H157" s="72">
        <v>17.059999999999999</v>
      </c>
      <c r="I157" s="74" t="s">
        <v>51</v>
      </c>
      <c r="J157" s="71">
        <f t="shared" si="11"/>
        <v>17.059999999999999</v>
      </c>
      <c r="K157" s="72">
        <v>6520</v>
      </c>
      <c r="L157" s="74" t="s">
        <v>49</v>
      </c>
      <c r="M157" s="70">
        <f t="shared" si="12"/>
        <v>0.65199999999999991</v>
      </c>
      <c r="N157" s="72">
        <v>8049</v>
      </c>
      <c r="O157" s="74" t="s">
        <v>49</v>
      </c>
      <c r="P157" s="71">
        <f t="shared" si="13"/>
        <v>0.80489999999999995</v>
      </c>
    </row>
    <row r="158" spans="2:16">
      <c r="B158" s="95">
        <v>500</v>
      </c>
      <c r="C158" s="74" t="s">
        <v>50</v>
      </c>
      <c r="D158" s="70">
        <f t="shared" si="15"/>
        <v>2.1008403361344539</v>
      </c>
      <c r="E158" s="97">
        <v>79.650000000000006</v>
      </c>
      <c r="F158" s="98">
        <v>0.37830000000000003</v>
      </c>
      <c r="G158" s="94">
        <f t="shared" si="14"/>
        <v>80.028300000000002</v>
      </c>
      <c r="H158" s="72">
        <v>18.12</v>
      </c>
      <c r="I158" s="74" t="s">
        <v>51</v>
      </c>
      <c r="J158" s="71">
        <f t="shared" si="11"/>
        <v>18.12</v>
      </c>
      <c r="K158" s="72">
        <v>6718</v>
      </c>
      <c r="L158" s="74" t="s">
        <v>49</v>
      </c>
      <c r="M158" s="70">
        <f t="shared" si="12"/>
        <v>0.67179999999999995</v>
      </c>
      <c r="N158" s="72">
        <v>8161</v>
      </c>
      <c r="O158" s="74" t="s">
        <v>49</v>
      </c>
      <c r="P158" s="71">
        <f t="shared" si="13"/>
        <v>0.81609999999999994</v>
      </c>
    </row>
    <row r="159" spans="2:16">
      <c r="B159" s="95">
        <v>550</v>
      </c>
      <c r="C159" s="74" t="s">
        <v>50</v>
      </c>
      <c r="D159" s="70">
        <f t="shared" si="15"/>
        <v>2.3109243697478989</v>
      </c>
      <c r="E159" s="97">
        <v>81.34</v>
      </c>
      <c r="F159" s="98">
        <v>0.34989999999999999</v>
      </c>
      <c r="G159" s="94">
        <f t="shared" si="14"/>
        <v>81.689900000000009</v>
      </c>
      <c r="H159" s="72">
        <v>19.149999999999999</v>
      </c>
      <c r="I159" s="74" t="s">
        <v>51</v>
      </c>
      <c r="J159" s="71">
        <f t="shared" si="11"/>
        <v>19.149999999999999</v>
      </c>
      <c r="K159" s="72">
        <v>6899</v>
      </c>
      <c r="L159" s="74" t="s">
        <v>49</v>
      </c>
      <c r="M159" s="70">
        <f t="shared" si="12"/>
        <v>0.68989999999999996</v>
      </c>
      <c r="N159" s="72">
        <v>8262</v>
      </c>
      <c r="O159" s="74" t="s">
        <v>49</v>
      </c>
      <c r="P159" s="71">
        <f t="shared" si="13"/>
        <v>0.82620000000000005</v>
      </c>
    </row>
    <row r="160" spans="2:16">
      <c r="B160" s="95">
        <v>600</v>
      </c>
      <c r="C160" s="74" t="s">
        <v>50</v>
      </c>
      <c r="D160" s="70">
        <f t="shared" si="15"/>
        <v>2.5210084033613445</v>
      </c>
      <c r="E160" s="97">
        <v>82.61</v>
      </c>
      <c r="F160" s="98">
        <v>0.32569999999999999</v>
      </c>
      <c r="G160" s="94">
        <f t="shared" si="14"/>
        <v>82.935699999999997</v>
      </c>
      <c r="H160" s="72">
        <v>20.16</v>
      </c>
      <c r="I160" s="74" t="s">
        <v>51</v>
      </c>
      <c r="J160" s="71">
        <f t="shared" si="11"/>
        <v>20.16</v>
      </c>
      <c r="K160" s="72">
        <v>7068</v>
      </c>
      <c r="L160" s="74" t="s">
        <v>49</v>
      </c>
      <c r="M160" s="70">
        <f t="shared" si="12"/>
        <v>0.70679999999999998</v>
      </c>
      <c r="N160" s="72">
        <v>8355</v>
      </c>
      <c r="O160" s="74" t="s">
        <v>49</v>
      </c>
      <c r="P160" s="71">
        <f t="shared" si="13"/>
        <v>0.83550000000000002</v>
      </c>
    </row>
    <row r="161" spans="2:16">
      <c r="B161" s="95">
        <v>650</v>
      </c>
      <c r="C161" s="74" t="s">
        <v>50</v>
      </c>
      <c r="D161" s="70">
        <f t="shared" si="15"/>
        <v>2.73109243697479</v>
      </c>
      <c r="E161" s="97">
        <v>83.93</v>
      </c>
      <c r="F161" s="98">
        <v>0.3049</v>
      </c>
      <c r="G161" s="94">
        <f t="shared" si="14"/>
        <v>84.23490000000001</v>
      </c>
      <c r="H161" s="72">
        <v>21.15</v>
      </c>
      <c r="I161" s="74" t="s">
        <v>51</v>
      </c>
      <c r="J161" s="71">
        <f t="shared" si="11"/>
        <v>21.15</v>
      </c>
      <c r="K161" s="72">
        <v>7227</v>
      </c>
      <c r="L161" s="74" t="s">
        <v>49</v>
      </c>
      <c r="M161" s="70">
        <f t="shared" si="12"/>
        <v>0.72270000000000001</v>
      </c>
      <c r="N161" s="72">
        <v>8441</v>
      </c>
      <c r="O161" s="74" t="s">
        <v>49</v>
      </c>
      <c r="P161" s="71">
        <f t="shared" si="13"/>
        <v>0.84410000000000007</v>
      </c>
    </row>
    <row r="162" spans="2:16">
      <c r="B162" s="95">
        <v>700</v>
      </c>
      <c r="C162" s="74" t="s">
        <v>50</v>
      </c>
      <c r="D162" s="70">
        <f t="shared" si="15"/>
        <v>2.9411764705882355</v>
      </c>
      <c r="E162" s="97">
        <v>85.06</v>
      </c>
      <c r="F162" s="98">
        <v>0.28670000000000001</v>
      </c>
      <c r="G162" s="94">
        <f t="shared" si="14"/>
        <v>85.346699999999998</v>
      </c>
      <c r="H162" s="72">
        <v>22.14</v>
      </c>
      <c r="I162" s="74" t="s">
        <v>51</v>
      </c>
      <c r="J162" s="71">
        <f t="shared" si="11"/>
        <v>22.14</v>
      </c>
      <c r="K162" s="72">
        <v>7378</v>
      </c>
      <c r="L162" s="74" t="s">
        <v>49</v>
      </c>
      <c r="M162" s="70">
        <f t="shared" si="12"/>
        <v>0.73780000000000001</v>
      </c>
      <c r="N162" s="72">
        <v>8520</v>
      </c>
      <c r="O162" s="74" t="s">
        <v>49</v>
      </c>
      <c r="P162" s="71">
        <f t="shared" si="13"/>
        <v>0.85199999999999998</v>
      </c>
    </row>
    <row r="163" spans="2:16">
      <c r="B163" s="95">
        <v>800</v>
      </c>
      <c r="C163" s="74" t="s">
        <v>50</v>
      </c>
      <c r="D163" s="70">
        <f t="shared" si="15"/>
        <v>3.3613445378151261</v>
      </c>
      <c r="E163" s="97">
        <v>86.89</v>
      </c>
      <c r="F163" s="98">
        <v>0.25659999999999999</v>
      </c>
      <c r="G163" s="94">
        <f t="shared" si="14"/>
        <v>87.146600000000007</v>
      </c>
      <c r="H163" s="72">
        <v>24.07</v>
      </c>
      <c r="I163" s="74" t="s">
        <v>51</v>
      </c>
      <c r="J163" s="71">
        <f t="shared" si="11"/>
        <v>24.07</v>
      </c>
      <c r="K163" s="72">
        <v>7899</v>
      </c>
      <c r="L163" s="74" t="s">
        <v>49</v>
      </c>
      <c r="M163" s="70">
        <f t="shared" si="12"/>
        <v>0.78990000000000005</v>
      </c>
      <c r="N163" s="72">
        <v>8666</v>
      </c>
      <c r="O163" s="74" t="s">
        <v>49</v>
      </c>
      <c r="P163" s="71">
        <f t="shared" si="13"/>
        <v>0.86660000000000004</v>
      </c>
    </row>
    <row r="164" spans="2:16">
      <c r="B164" s="95">
        <v>900</v>
      </c>
      <c r="C164" s="74" t="s">
        <v>50</v>
      </c>
      <c r="D164" s="70">
        <f t="shared" si="15"/>
        <v>3.7815126050420167</v>
      </c>
      <c r="E164" s="97">
        <v>88.25</v>
      </c>
      <c r="F164" s="98">
        <v>0.2326</v>
      </c>
      <c r="G164" s="94">
        <f t="shared" si="14"/>
        <v>88.482600000000005</v>
      </c>
      <c r="H164" s="72">
        <v>25.96</v>
      </c>
      <c r="I164" s="74" t="s">
        <v>51</v>
      </c>
      <c r="J164" s="71">
        <f t="shared" si="11"/>
        <v>25.96</v>
      </c>
      <c r="K164" s="72">
        <v>8369</v>
      </c>
      <c r="L164" s="74" t="s">
        <v>49</v>
      </c>
      <c r="M164" s="70">
        <f t="shared" si="12"/>
        <v>0.83689999999999998</v>
      </c>
      <c r="N164" s="72">
        <v>8798</v>
      </c>
      <c r="O164" s="74" t="s">
        <v>49</v>
      </c>
      <c r="P164" s="71">
        <f t="shared" si="13"/>
        <v>0.87980000000000003</v>
      </c>
    </row>
    <row r="165" spans="2:16">
      <c r="B165" s="95">
        <v>1</v>
      </c>
      <c r="C165" s="73" t="s">
        <v>52</v>
      </c>
      <c r="D165" s="70">
        <f t="shared" ref="D165:D228" si="16">B165*1000/$C$5</f>
        <v>4.2016806722689077</v>
      </c>
      <c r="E165" s="97">
        <v>89.25</v>
      </c>
      <c r="F165" s="98">
        <v>0.21290000000000001</v>
      </c>
      <c r="G165" s="94">
        <f t="shared" si="14"/>
        <v>89.462900000000005</v>
      </c>
      <c r="H165" s="72">
        <v>27.84</v>
      </c>
      <c r="I165" s="74" t="s">
        <v>51</v>
      </c>
      <c r="J165" s="71">
        <f t="shared" si="11"/>
        <v>27.84</v>
      </c>
      <c r="K165" s="72">
        <v>8801</v>
      </c>
      <c r="L165" s="74" t="s">
        <v>49</v>
      </c>
      <c r="M165" s="70">
        <f t="shared" si="12"/>
        <v>0.88009999999999999</v>
      </c>
      <c r="N165" s="72">
        <v>8918</v>
      </c>
      <c r="O165" s="74" t="s">
        <v>49</v>
      </c>
      <c r="P165" s="71">
        <f t="shared" si="13"/>
        <v>0.89179999999999993</v>
      </c>
    </row>
    <row r="166" spans="2:16">
      <c r="B166" s="95">
        <v>1.1000000000000001</v>
      </c>
      <c r="C166" s="74" t="s">
        <v>52</v>
      </c>
      <c r="D166" s="70">
        <f t="shared" si="16"/>
        <v>4.6218487394957979</v>
      </c>
      <c r="E166" s="97">
        <v>89.98</v>
      </c>
      <c r="F166" s="98">
        <v>0.19650000000000001</v>
      </c>
      <c r="G166" s="94">
        <f t="shared" si="14"/>
        <v>90.176500000000004</v>
      </c>
      <c r="H166" s="72">
        <v>29.69</v>
      </c>
      <c r="I166" s="74" t="s">
        <v>51</v>
      </c>
      <c r="J166" s="71">
        <f t="shared" si="11"/>
        <v>29.69</v>
      </c>
      <c r="K166" s="72">
        <v>9205</v>
      </c>
      <c r="L166" s="74" t="s">
        <v>49</v>
      </c>
      <c r="M166" s="70">
        <f t="shared" si="12"/>
        <v>0.92049999999999998</v>
      </c>
      <c r="N166" s="72">
        <v>9030</v>
      </c>
      <c r="O166" s="74" t="s">
        <v>49</v>
      </c>
      <c r="P166" s="71">
        <f t="shared" si="13"/>
        <v>0.90299999999999991</v>
      </c>
    </row>
    <row r="167" spans="2:16">
      <c r="B167" s="95">
        <v>1.2</v>
      </c>
      <c r="C167" s="74" t="s">
        <v>52</v>
      </c>
      <c r="D167" s="70">
        <f t="shared" si="16"/>
        <v>5.0420168067226889</v>
      </c>
      <c r="E167" s="97">
        <v>90.48</v>
      </c>
      <c r="F167" s="98">
        <v>0.18260000000000001</v>
      </c>
      <c r="G167" s="94">
        <f t="shared" si="14"/>
        <v>90.662599999999998</v>
      </c>
      <c r="H167" s="72">
        <v>31.53</v>
      </c>
      <c r="I167" s="74" t="s">
        <v>51</v>
      </c>
      <c r="J167" s="71">
        <f t="shared" si="11"/>
        <v>31.53</v>
      </c>
      <c r="K167" s="72">
        <v>9585</v>
      </c>
      <c r="L167" s="74" t="s">
        <v>49</v>
      </c>
      <c r="M167" s="70">
        <f t="shared" si="12"/>
        <v>0.95850000000000013</v>
      </c>
      <c r="N167" s="72">
        <v>9135</v>
      </c>
      <c r="O167" s="74" t="s">
        <v>49</v>
      </c>
      <c r="P167" s="71">
        <f t="shared" si="13"/>
        <v>0.91349999999999998</v>
      </c>
    </row>
    <row r="168" spans="2:16">
      <c r="B168" s="95">
        <v>1.3</v>
      </c>
      <c r="C168" s="74" t="s">
        <v>52</v>
      </c>
      <c r="D168" s="70">
        <f t="shared" si="16"/>
        <v>5.46218487394958</v>
      </c>
      <c r="E168" s="97">
        <v>90.81</v>
      </c>
      <c r="F168" s="98">
        <v>0.17069999999999999</v>
      </c>
      <c r="G168" s="94">
        <f t="shared" si="14"/>
        <v>90.980699999999999</v>
      </c>
      <c r="H168" s="72">
        <v>33.369999999999997</v>
      </c>
      <c r="I168" s="74" t="s">
        <v>51</v>
      </c>
      <c r="J168" s="71">
        <f t="shared" si="11"/>
        <v>33.369999999999997</v>
      </c>
      <c r="K168" s="72">
        <v>9948</v>
      </c>
      <c r="L168" s="74" t="s">
        <v>49</v>
      </c>
      <c r="M168" s="70">
        <f t="shared" si="12"/>
        <v>0.99480000000000002</v>
      </c>
      <c r="N168" s="72">
        <v>9235</v>
      </c>
      <c r="O168" s="74" t="s">
        <v>49</v>
      </c>
      <c r="P168" s="71">
        <f t="shared" si="13"/>
        <v>0.92349999999999999</v>
      </c>
    </row>
    <row r="169" spans="2:16">
      <c r="B169" s="95">
        <v>1.4</v>
      </c>
      <c r="C169" s="74" t="s">
        <v>52</v>
      </c>
      <c r="D169" s="70">
        <f t="shared" si="16"/>
        <v>5.882352941176471</v>
      </c>
      <c r="E169" s="97">
        <v>90.98</v>
      </c>
      <c r="F169" s="98">
        <v>0.1603</v>
      </c>
      <c r="G169" s="94">
        <f t="shared" si="14"/>
        <v>91.140300000000011</v>
      </c>
      <c r="H169" s="72">
        <v>35.200000000000003</v>
      </c>
      <c r="I169" s="74" t="s">
        <v>51</v>
      </c>
      <c r="J169" s="71">
        <f t="shared" si="11"/>
        <v>35.200000000000003</v>
      </c>
      <c r="K169" s="72">
        <v>1.03</v>
      </c>
      <c r="L169" s="73" t="s">
        <v>51</v>
      </c>
      <c r="M169" s="71">
        <f t="shared" ref="M169:M227" si="17">K169</f>
        <v>1.03</v>
      </c>
      <c r="N169" s="72">
        <v>9331</v>
      </c>
      <c r="O169" s="74" t="s">
        <v>49</v>
      </c>
      <c r="P169" s="71">
        <f t="shared" si="13"/>
        <v>0.93309999999999993</v>
      </c>
    </row>
    <row r="170" spans="2:16">
      <c r="B170" s="95">
        <v>1.5</v>
      </c>
      <c r="C170" s="74" t="s">
        <v>52</v>
      </c>
      <c r="D170" s="70">
        <f t="shared" si="16"/>
        <v>6.3025210084033612</v>
      </c>
      <c r="E170" s="97">
        <v>91.04</v>
      </c>
      <c r="F170" s="98">
        <v>0.1512</v>
      </c>
      <c r="G170" s="94">
        <f t="shared" si="14"/>
        <v>91.191200000000009</v>
      </c>
      <c r="H170" s="72">
        <v>37.020000000000003</v>
      </c>
      <c r="I170" s="74" t="s">
        <v>51</v>
      </c>
      <c r="J170" s="71">
        <f t="shared" si="11"/>
        <v>37.020000000000003</v>
      </c>
      <c r="K170" s="72">
        <v>1.06</v>
      </c>
      <c r="L170" s="74" t="s">
        <v>51</v>
      </c>
      <c r="M170" s="71">
        <f t="shared" si="17"/>
        <v>1.06</v>
      </c>
      <c r="N170" s="72">
        <v>9422</v>
      </c>
      <c r="O170" s="74" t="s">
        <v>49</v>
      </c>
      <c r="P170" s="71">
        <f t="shared" si="13"/>
        <v>0.94220000000000004</v>
      </c>
    </row>
    <row r="171" spans="2:16">
      <c r="B171" s="95">
        <v>1.6</v>
      </c>
      <c r="C171" s="74" t="s">
        <v>52</v>
      </c>
      <c r="D171" s="70">
        <f t="shared" si="16"/>
        <v>6.7226890756302522</v>
      </c>
      <c r="E171" s="97">
        <v>91</v>
      </c>
      <c r="F171" s="98">
        <v>0.1431</v>
      </c>
      <c r="G171" s="94">
        <f t="shared" si="14"/>
        <v>91.143100000000004</v>
      </c>
      <c r="H171" s="72">
        <v>38.85</v>
      </c>
      <c r="I171" s="74" t="s">
        <v>51</v>
      </c>
      <c r="J171" s="71">
        <f t="shared" si="11"/>
        <v>38.85</v>
      </c>
      <c r="K171" s="72">
        <v>1.1000000000000001</v>
      </c>
      <c r="L171" s="74" t="s">
        <v>51</v>
      </c>
      <c r="M171" s="71">
        <f t="shared" si="17"/>
        <v>1.1000000000000001</v>
      </c>
      <c r="N171" s="72">
        <v>9511</v>
      </c>
      <c r="O171" s="74" t="s">
        <v>49</v>
      </c>
      <c r="P171" s="71">
        <f t="shared" si="13"/>
        <v>0.95109999999999995</v>
      </c>
    </row>
    <row r="172" spans="2:16">
      <c r="B172" s="95">
        <v>1.7</v>
      </c>
      <c r="C172" s="74" t="s">
        <v>52</v>
      </c>
      <c r="D172" s="70">
        <f t="shared" si="16"/>
        <v>7.1428571428571432</v>
      </c>
      <c r="E172" s="97">
        <v>90.87</v>
      </c>
      <c r="F172" s="98">
        <v>0.13589999999999999</v>
      </c>
      <c r="G172" s="94">
        <f t="shared" si="14"/>
        <v>91.005900000000011</v>
      </c>
      <c r="H172" s="72">
        <v>40.68</v>
      </c>
      <c r="I172" s="74" t="s">
        <v>51</v>
      </c>
      <c r="J172" s="71">
        <f t="shared" si="11"/>
        <v>40.68</v>
      </c>
      <c r="K172" s="72">
        <v>1.1299999999999999</v>
      </c>
      <c r="L172" s="74" t="s">
        <v>51</v>
      </c>
      <c r="M172" s="71">
        <f t="shared" si="17"/>
        <v>1.1299999999999999</v>
      </c>
      <c r="N172" s="72">
        <v>9597</v>
      </c>
      <c r="O172" s="74" t="s">
        <v>49</v>
      </c>
      <c r="P172" s="71">
        <f t="shared" si="13"/>
        <v>0.9597</v>
      </c>
    </row>
    <row r="173" spans="2:16">
      <c r="B173" s="95">
        <v>1.8</v>
      </c>
      <c r="C173" s="74" t="s">
        <v>52</v>
      </c>
      <c r="D173" s="70">
        <f t="shared" si="16"/>
        <v>7.5630252100840334</v>
      </c>
      <c r="E173" s="97">
        <v>90.67</v>
      </c>
      <c r="F173" s="98">
        <v>0.12939999999999999</v>
      </c>
      <c r="G173" s="94">
        <f t="shared" si="14"/>
        <v>90.799400000000006</v>
      </c>
      <c r="H173" s="72">
        <v>42.51</v>
      </c>
      <c r="I173" s="74" t="s">
        <v>51</v>
      </c>
      <c r="J173" s="71">
        <f t="shared" si="11"/>
        <v>42.51</v>
      </c>
      <c r="K173" s="72">
        <v>1.1599999999999999</v>
      </c>
      <c r="L173" s="74" t="s">
        <v>51</v>
      </c>
      <c r="M173" s="71">
        <f t="shared" si="17"/>
        <v>1.1599999999999999</v>
      </c>
      <c r="N173" s="72">
        <v>9681</v>
      </c>
      <c r="O173" s="74" t="s">
        <v>49</v>
      </c>
      <c r="P173" s="71">
        <f t="shared" si="13"/>
        <v>0.96809999999999996</v>
      </c>
    </row>
    <row r="174" spans="2:16">
      <c r="B174" s="95">
        <v>2</v>
      </c>
      <c r="C174" s="74" t="s">
        <v>52</v>
      </c>
      <c r="D174" s="70">
        <f t="shared" si="16"/>
        <v>8.4033613445378155</v>
      </c>
      <c r="E174" s="97">
        <v>90.1</v>
      </c>
      <c r="F174" s="98">
        <v>0.1183</v>
      </c>
      <c r="G174" s="94">
        <f t="shared" si="14"/>
        <v>90.218299999999999</v>
      </c>
      <c r="H174" s="72">
        <v>46.2</v>
      </c>
      <c r="I174" s="74" t="s">
        <v>51</v>
      </c>
      <c r="J174" s="71">
        <f t="shared" si="11"/>
        <v>46.2</v>
      </c>
      <c r="K174" s="72">
        <v>1.27</v>
      </c>
      <c r="L174" s="74" t="s">
        <v>51</v>
      </c>
      <c r="M174" s="71">
        <f t="shared" si="17"/>
        <v>1.27</v>
      </c>
      <c r="N174" s="72">
        <v>9843</v>
      </c>
      <c r="O174" s="74" t="s">
        <v>49</v>
      </c>
      <c r="P174" s="71">
        <f t="shared" si="13"/>
        <v>0.98429999999999995</v>
      </c>
    </row>
    <row r="175" spans="2:16">
      <c r="B175" s="95">
        <v>2.25</v>
      </c>
      <c r="C175" s="74" t="s">
        <v>52</v>
      </c>
      <c r="D175" s="70">
        <f t="shared" si="16"/>
        <v>9.4537815126050422</v>
      </c>
      <c r="E175" s="97">
        <v>89.16</v>
      </c>
      <c r="F175" s="98">
        <v>0.1069</v>
      </c>
      <c r="G175" s="94">
        <f t="shared" si="14"/>
        <v>89.266899999999993</v>
      </c>
      <c r="H175" s="72">
        <v>50.84</v>
      </c>
      <c r="I175" s="74" t="s">
        <v>51</v>
      </c>
      <c r="J175" s="71">
        <f t="shared" si="11"/>
        <v>50.84</v>
      </c>
      <c r="K175" s="72">
        <v>1.43</v>
      </c>
      <c r="L175" s="74" t="s">
        <v>51</v>
      </c>
      <c r="M175" s="71">
        <f t="shared" si="17"/>
        <v>1.43</v>
      </c>
      <c r="N175" s="72">
        <v>1</v>
      </c>
      <c r="O175" s="73" t="s">
        <v>51</v>
      </c>
      <c r="P175" s="71">
        <f t="shared" ref="P175:P222" si="18">N175</f>
        <v>1</v>
      </c>
    </row>
    <row r="176" spans="2:16">
      <c r="B176" s="95">
        <v>2.5</v>
      </c>
      <c r="C176" s="74" t="s">
        <v>52</v>
      </c>
      <c r="D176" s="70">
        <f t="shared" si="16"/>
        <v>10.504201680672269</v>
      </c>
      <c r="E176" s="97">
        <v>88.02</v>
      </c>
      <c r="F176" s="98">
        <v>9.7680000000000003E-2</v>
      </c>
      <c r="G176" s="94">
        <f t="shared" si="14"/>
        <v>88.117679999999993</v>
      </c>
      <c r="H176" s="72">
        <v>55.54</v>
      </c>
      <c r="I176" s="74" t="s">
        <v>51</v>
      </c>
      <c r="J176" s="71">
        <f t="shared" ref="J176:J203" si="19">H176</f>
        <v>55.54</v>
      </c>
      <c r="K176" s="72">
        <v>1.58</v>
      </c>
      <c r="L176" s="74" t="s">
        <v>51</v>
      </c>
      <c r="M176" s="71">
        <f t="shared" si="17"/>
        <v>1.58</v>
      </c>
      <c r="N176" s="72">
        <v>1.02</v>
      </c>
      <c r="O176" s="74" t="s">
        <v>51</v>
      </c>
      <c r="P176" s="71">
        <f t="shared" si="18"/>
        <v>1.02</v>
      </c>
    </row>
    <row r="177" spans="1:16">
      <c r="A177" s="4"/>
      <c r="B177" s="95">
        <v>2.75</v>
      </c>
      <c r="C177" s="74" t="s">
        <v>52</v>
      </c>
      <c r="D177" s="70">
        <f t="shared" si="16"/>
        <v>11.554621848739496</v>
      </c>
      <c r="E177" s="97">
        <v>86.77</v>
      </c>
      <c r="F177" s="98">
        <v>8.9980000000000004E-2</v>
      </c>
      <c r="G177" s="94">
        <f t="shared" si="14"/>
        <v>86.859979999999993</v>
      </c>
      <c r="H177" s="72">
        <v>60.3</v>
      </c>
      <c r="I177" s="74" t="s">
        <v>51</v>
      </c>
      <c r="J177" s="71">
        <f t="shared" si="19"/>
        <v>60.3</v>
      </c>
      <c r="K177" s="72">
        <v>1.72</v>
      </c>
      <c r="L177" s="74" t="s">
        <v>51</v>
      </c>
      <c r="M177" s="71">
        <f t="shared" si="17"/>
        <v>1.72</v>
      </c>
      <c r="N177" s="72">
        <v>1.04</v>
      </c>
      <c r="O177" s="74" t="s">
        <v>51</v>
      </c>
      <c r="P177" s="71">
        <f t="shared" si="18"/>
        <v>1.04</v>
      </c>
    </row>
    <row r="178" spans="1:16">
      <c r="B178" s="72">
        <v>3</v>
      </c>
      <c r="C178" s="74" t="s">
        <v>52</v>
      </c>
      <c r="D178" s="70">
        <f t="shared" si="16"/>
        <v>12.605042016806722</v>
      </c>
      <c r="E178" s="97">
        <v>85.45</v>
      </c>
      <c r="F178" s="98">
        <v>8.3470000000000003E-2</v>
      </c>
      <c r="G178" s="94">
        <f t="shared" si="14"/>
        <v>85.533470000000008</v>
      </c>
      <c r="H178" s="72">
        <v>65.13</v>
      </c>
      <c r="I178" s="74" t="s">
        <v>51</v>
      </c>
      <c r="J178" s="71">
        <f t="shared" si="19"/>
        <v>65.13</v>
      </c>
      <c r="K178" s="72">
        <v>1.85</v>
      </c>
      <c r="L178" s="74" t="s">
        <v>51</v>
      </c>
      <c r="M178" s="71">
        <f t="shared" si="17"/>
        <v>1.85</v>
      </c>
      <c r="N178" s="72">
        <v>1.06</v>
      </c>
      <c r="O178" s="74" t="s">
        <v>51</v>
      </c>
      <c r="P178" s="71">
        <f t="shared" si="18"/>
        <v>1.06</v>
      </c>
    </row>
    <row r="179" spans="1:16">
      <c r="B179" s="95">
        <v>3.25</v>
      </c>
      <c r="C179" s="96" t="s">
        <v>52</v>
      </c>
      <c r="D179" s="70">
        <f t="shared" si="16"/>
        <v>13.655462184873949</v>
      </c>
      <c r="E179" s="97">
        <v>84.07</v>
      </c>
      <c r="F179" s="98">
        <v>7.7890000000000001E-2</v>
      </c>
      <c r="G179" s="94">
        <f t="shared" si="14"/>
        <v>84.14788999999999</v>
      </c>
      <c r="H179" s="72">
        <v>70.05</v>
      </c>
      <c r="I179" s="74" t="s">
        <v>51</v>
      </c>
      <c r="J179" s="71">
        <f t="shared" si="19"/>
        <v>70.05</v>
      </c>
      <c r="K179" s="72">
        <v>1.98</v>
      </c>
      <c r="L179" s="74" t="s">
        <v>51</v>
      </c>
      <c r="M179" s="71">
        <f t="shared" si="17"/>
        <v>1.98</v>
      </c>
      <c r="N179" s="72">
        <v>1.08</v>
      </c>
      <c r="O179" s="74" t="s">
        <v>51</v>
      </c>
      <c r="P179" s="71">
        <f t="shared" si="18"/>
        <v>1.08</v>
      </c>
    </row>
    <row r="180" spans="1:16">
      <c r="B180" s="95">
        <v>3.5</v>
      </c>
      <c r="C180" s="96" t="s">
        <v>52</v>
      </c>
      <c r="D180" s="70">
        <f t="shared" si="16"/>
        <v>14.705882352941176</v>
      </c>
      <c r="E180" s="97">
        <v>82.69</v>
      </c>
      <c r="F180" s="98">
        <v>7.3050000000000004E-2</v>
      </c>
      <c r="G180" s="94">
        <f t="shared" si="14"/>
        <v>82.763049999999993</v>
      </c>
      <c r="H180" s="72">
        <v>75.040000000000006</v>
      </c>
      <c r="I180" s="74" t="s">
        <v>51</v>
      </c>
      <c r="J180" s="71">
        <f t="shared" si="19"/>
        <v>75.040000000000006</v>
      </c>
      <c r="K180" s="72">
        <v>2.11</v>
      </c>
      <c r="L180" s="74" t="s">
        <v>51</v>
      </c>
      <c r="M180" s="71">
        <f t="shared" si="17"/>
        <v>2.11</v>
      </c>
      <c r="N180" s="72">
        <v>1.1000000000000001</v>
      </c>
      <c r="O180" s="74" t="s">
        <v>51</v>
      </c>
      <c r="P180" s="71">
        <f t="shared" si="18"/>
        <v>1.1000000000000001</v>
      </c>
    </row>
    <row r="181" spans="1:16">
      <c r="B181" s="95">
        <v>3.75</v>
      </c>
      <c r="C181" s="96" t="s">
        <v>52</v>
      </c>
      <c r="D181" s="70">
        <f t="shared" si="16"/>
        <v>15.756302521008404</v>
      </c>
      <c r="E181" s="97">
        <v>81.3</v>
      </c>
      <c r="F181" s="98">
        <v>6.88E-2</v>
      </c>
      <c r="G181" s="94">
        <f t="shared" si="14"/>
        <v>81.368799999999993</v>
      </c>
      <c r="H181" s="72">
        <v>80.12</v>
      </c>
      <c r="I181" s="74" t="s">
        <v>51</v>
      </c>
      <c r="J181" s="71">
        <f t="shared" si="19"/>
        <v>80.12</v>
      </c>
      <c r="K181" s="72">
        <v>2.23</v>
      </c>
      <c r="L181" s="74" t="s">
        <v>51</v>
      </c>
      <c r="M181" s="71">
        <f t="shared" si="17"/>
        <v>2.23</v>
      </c>
      <c r="N181" s="72">
        <v>1.1100000000000001</v>
      </c>
      <c r="O181" s="74" t="s">
        <v>51</v>
      </c>
      <c r="P181" s="71">
        <f t="shared" si="18"/>
        <v>1.1100000000000001</v>
      </c>
    </row>
    <row r="182" spans="1:16">
      <c r="B182" s="95">
        <v>4</v>
      </c>
      <c r="C182" s="96" t="s">
        <v>52</v>
      </c>
      <c r="D182" s="70">
        <f t="shared" si="16"/>
        <v>16.806722689075631</v>
      </c>
      <c r="E182" s="97">
        <v>79.930000000000007</v>
      </c>
      <c r="F182" s="98">
        <v>6.5049999999999997E-2</v>
      </c>
      <c r="G182" s="94">
        <f t="shared" si="14"/>
        <v>79.995050000000006</v>
      </c>
      <c r="H182" s="72">
        <v>85.28</v>
      </c>
      <c r="I182" s="74" t="s">
        <v>51</v>
      </c>
      <c r="J182" s="71">
        <f t="shared" si="19"/>
        <v>85.28</v>
      </c>
      <c r="K182" s="72">
        <v>2.34</v>
      </c>
      <c r="L182" s="74" t="s">
        <v>51</v>
      </c>
      <c r="M182" s="71">
        <f t="shared" si="17"/>
        <v>2.34</v>
      </c>
      <c r="N182" s="72">
        <v>1.1299999999999999</v>
      </c>
      <c r="O182" s="74" t="s">
        <v>51</v>
      </c>
      <c r="P182" s="71">
        <f t="shared" si="18"/>
        <v>1.1299999999999999</v>
      </c>
    </row>
    <row r="183" spans="1:16">
      <c r="B183" s="95">
        <v>4.5</v>
      </c>
      <c r="C183" s="96" t="s">
        <v>52</v>
      </c>
      <c r="D183" s="70">
        <f t="shared" si="16"/>
        <v>18.907563025210084</v>
      </c>
      <c r="E183" s="97">
        <v>77.28</v>
      </c>
      <c r="F183" s="98">
        <v>5.8720000000000001E-2</v>
      </c>
      <c r="G183" s="94">
        <f t="shared" si="14"/>
        <v>77.338719999999995</v>
      </c>
      <c r="H183" s="72">
        <v>95.88</v>
      </c>
      <c r="I183" s="74" t="s">
        <v>51</v>
      </c>
      <c r="J183" s="71">
        <f t="shared" si="19"/>
        <v>95.88</v>
      </c>
      <c r="K183" s="72">
        <v>2.79</v>
      </c>
      <c r="L183" s="74" t="s">
        <v>51</v>
      </c>
      <c r="M183" s="71">
        <f t="shared" si="17"/>
        <v>2.79</v>
      </c>
      <c r="N183" s="72">
        <v>1.17</v>
      </c>
      <c r="O183" s="74" t="s">
        <v>51</v>
      </c>
      <c r="P183" s="71">
        <f t="shared" si="18"/>
        <v>1.17</v>
      </c>
    </row>
    <row r="184" spans="1:16">
      <c r="B184" s="95">
        <v>5</v>
      </c>
      <c r="C184" s="96" t="s">
        <v>52</v>
      </c>
      <c r="D184" s="70">
        <f t="shared" si="16"/>
        <v>21.008403361344538</v>
      </c>
      <c r="E184" s="97">
        <v>74.819999999999993</v>
      </c>
      <c r="F184" s="98">
        <v>5.3560000000000003E-2</v>
      </c>
      <c r="G184" s="94">
        <f t="shared" si="14"/>
        <v>74.873559999999998</v>
      </c>
      <c r="H184" s="72">
        <v>106.83</v>
      </c>
      <c r="I184" s="74" t="s">
        <v>51</v>
      </c>
      <c r="J184" s="71">
        <f t="shared" si="19"/>
        <v>106.83</v>
      </c>
      <c r="K184" s="72">
        <v>3.19</v>
      </c>
      <c r="L184" s="74" t="s">
        <v>51</v>
      </c>
      <c r="M184" s="71">
        <f t="shared" si="17"/>
        <v>3.19</v>
      </c>
      <c r="N184" s="72">
        <v>1.21</v>
      </c>
      <c r="O184" s="74" t="s">
        <v>51</v>
      </c>
      <c r="P184" s="71">
        <f t="shared" si="18"/>
        <v>1.21</v>
      </c>
    </row>
    <row r="185" spans="1:16">
      <c r="B185" s="95">
        <v>5.5</v>
      </c>
      <c r="C185" s="96" t="s">
        <v>52</v>
      </c>
      <c r="D185" s="70">
        <f t="shared" si="16"/>
        <v>23.109243697478991</v>
      </c>
      <c r="E185" s="97">
        <v>72.599999999999994</v>
      </c>
      <c r="F185" s="98">
        <v>4.9279999999999997E-2</v>
      </c>
      <c r="G185" s="94">
        <f t="shared" si="14"/>
        <v>72.64927999999999</v>
      </c>
      <c r="H185" s="72">
        <v>118.13</v>
      </c>
      <c r="I185" s="74" t="s">
        <v>51</v>
      </c>
      <c r="J185" s="71">
        <f t="shared" si="19"/>
        <v>118.13</v>
      </c>
      <c r="K185" s="72">
        <v>3.57</v>
      </c>
      <c r="L185" s="74" t="s">
        <v>51</v>
      </c>
      <c r="M185" s="71">
        <f t="shared" si="17"/>
        <v>3.57</v>
      </c>
      <c r="N185" s="72">
        <v>1.24</v>
      </c>
      <c r="O185" s="74" t="s">
        <v>51</v>
      </c>
      <c r="P185" s="71">
        <f t="shared" si="18"/>
        <v>1.24</v>
      </c>
    </row>
    <row r="186" spans="1:16">
      <c r="B186" s="95">
        <v>6</v>
      </c>
      <c r="C186" s="96" t="s">
        <v>52</v>
      </c>
      <c r="D186" s="70">
        <f t="shared" si="16"/>
        <v>25.210084033613445</v>
      </c>
      <c r="E186" s="97">
        <v>70.64</v>
      </c>
      <c r="F186" s="98">
        <v>4.5670000000000002E-2</v>
      </c>
      <c r="G186" s="94">
        <f t="shared" si="14"/>
        <v>70.685670000000002</v>
      </c>
      <c r="H186" s="72">
        <v>129.76</v>
      </c>
      <c r="I186" s="74" t="s">
        <v>51</v>
      </c>
      <c r="J186" s="71">
        <f t="shared" si="19"/>
        <v>129.76</v>
      </c>
      <c r="K186" s="72">
        <v>3.93</v>
      </c>
      <c r="L186" s="74" t="s">
        <v>51</v>
      </c>
      <c r="M186" s="71">
        <f t="shared" si="17"/>
        <v>3.93</v>
      </c>
      <c r="N186" s="72">
        <v>1.28</v>
      </c>
      <c r="O186" s="74" t="s">
        <v>51</v>
      </c>
      <c r="P186" s="71">
        <f t="shared" si="18"/>
        <v>1.28</v>
      </c>
    </row>
    <row r="187" spans="1:16">
      <c r="B187" s="95">
        <v>6.5</v>
      </c>
      <c r="C187" s="96" t="s">
        <v>52</v>
      </c>
      <c r="D187" s="70">
        <f t="shared" si="16"/>
        <v>27.310924369747898</v>
      </c>
      <c r="E187" s="97">
        <v>68.95</v>
      </c>
      <c r="F187" s="98">
        <v>4.2569999999999997E-2</v>
      </c>
      <c r="G187" s="94">
        <f t="shared" si="14"/>
        <v>68.992570000000001</v>
      </c>
      <c r="H187" s="72">
        <v>141.69999999999999</v>
      </c>
      <c r="I187" s="74" t="s">
        <v>51</v>
      </c>
      <c r="J187" s="71">
        <f t="shared" si="19"/>
        <v>141.69999999999999</v>
      </c>
      <c r="K187" s="72">
        <v>4.28</v>
      </c>
      <c r="L187" s="74" t="s">
        <v>51</v>
      </c>
      <c r="M187" s="71">
        <f t="shared" si="17"/>
        <v>4.28</v>
      </c>
      <c r="N187" s="72">
        <v>1.32</v>
      </c>
      <c r="O187" s="74" t="s">
        <v>51</v>
      </c>
      <c r="P187" s="71">
        <f t="shared" si="18"/>
        <v>1.32</v>
      </c>
    </row>
    <row r="188" spans="1:16">
      <c r="B188" s="95">
        <v>7</v>
      </c>
      <c r="C188" s="96" t="s">
        <v>52</v>
      </c>
      <c r="D188" s="70">
        <f t="shared" si="16"/>
        <v>29.411764705882351</v>
      </c>
      <c r="E188" s="97">
        <v>67.56</v>
      </c>
      <c r="F188" s="98">
        <v>3.9890000000000002E-2</v>
      </c>
      <c r="G188" s="94">
        <f t="shared" si="14"/>
        <v>67.599890000000002</v>
      </c>
      <c r="H188" s="72">
        <v>153.9</v>
      </c>
      <c r="I188" s="74" t="s">
        <v>51</v>
      </c>
      <c r="J188" s="71">
        <f t="shared" si="19"/>
        <v>153.9</v>
      </c>
      <c r="K188" s="72">
        <v>4.62</v>
      </c>
      <c r="L188" s="74" t="s">
        <v>51</v>
      </c>
      <c r="M188" s="71">
        <f t="shared" si="17"/>
        <v>4.62</v>
      </c>
      <c r="N188" s="72">
        <v>1.36</v>
      </c>
      <c r="O188" s="74" t="s">
        <v>51</v>
      </c>
      <c r="P188" s="71">
        <f t="shared" si="18"/>
        <v>1.36</v>
      </c>
    </row>
    <row r="189" spans="1:16">
      <c r="B189" s="95">
        <v>8</v>
      </c>
      <c r="C189" s="96" t="s">
        <v>52</v>
      </c>
      <c r="D189" s="70">
        <f t="shared" si="16"/>
        <v>33.613445378151262</v>
      </c>
      <c r="E189" s="97">
        <v>63.88</v>
      </c>
      <c r="F189" s="98">
        <v>3.5470000000000002E-2</v>
      </c>
      <c r="G189" s="94">
        <f t="shared" si="14"/>
        <v>63.915469999999999</v>
      </c>
      <c r="H189" s="72">
        <v>179.26</v>
      </c>
      <c r="I189" s="74" t="s">
        <v>51</v>
      </c>
      <c r="J189" s="71">
        <f t="shared" si="19"/>
        <v>179.26</v>
      </c>
      <c r="K189" s="72">
        <v>5.85</v>
      </c>
      <c r="L189" s="74" t="s">
        <v>51</v>
      </c>
      <c r="M189" s="71">
        <f t="shared" si="17"/>
        <v>5.85</v>
      </c>
      <c r="N189" s="72">
        <v>1.45</v>
      </c>
      <c r="O189" s="74" t="s">
        <v>51</v>
      </c>
      <c r="P189" s="71">
        <f t="shared" si="18"/>
        <v>1.45</v>
      </c>
    </row>
    <row r="190" spans="1:16">
      <c r="B190" s="95">
        <v>9</v>
      </c>
      <c r="C190" s="96" t="s">
        <v>52</v>
      </c>
      <c r="D190" s="70">
        <f t="shared" si="16"/>
        <v>37.815126050420169</v>
      </c>
      <c r="E190" s="97">
        <v>60.44</v>
      </c>
      <c r="F190" s="98">
        <v>3.1969999999999998E-2</v>
      </c>
      <c r="G190" s="94">
        <f t="shared" si="14"/>
        <v>60.471969999999999</v>
      </c>
      <c r="H190" s="72">
        <v>206.08</v>
      </c>
      <c r="I190" s="74" t="s">
        <v>51</v>
      </c>
      <c r="J190" s="71">
        <f t="shared" si="19"/>
        <v>206.08</v>
      </c>
      <c r="K190" s="72">
        <v>6.98</v>
      </c>
      <c r="L190" s="74" t="s">
        <v>51</v>
      </c>
      <c r="M190" s="71">
        <f t="shared" si="17"/>
        <v>6.98</v>
      </c>
      <c r="N190" s="72">
        <v>1.53</v>
      </c>
      <c r="O190" s="74" t="s">
        <v>51</v>
      </c>
      <c r="P190" s="71">
        <f t="shared" si="18"/>
        <v>1.53</v>
      </c>
    </row>
    <row r="191" spans="1:16">
      <c r="B191" s="95">
        <v>10</v>
      </c>
      <c r="C191" s="96" t="s">
        <v>52</v>
      </c>
      <c r="D191" s="70">
        <f t="shared" si="16"/>
        <v>42.016806722689076</v>
      </c>
      <c r="E191" s="97">
        <v>57.4</v>
      </c>
      <c r="F191" s="98">
        <v>2.9139999999999999E-2</v>
      </c>
      <c r="G191" s="94">
        <f t="shared" si="14"/>
        <v>57.429139999999997</v>
      </c>
      <c r="H191" s="72">
        <v>234.37</v>
      </c>
      <c r="I191" s="74" t="s">
        <v>51</v>
      </c>
      <c r="J191" s="71">
        <f t="shared" si="19"/>
        <v>234.37</v>
      </c>
      <c r="K191" s="72">
        <v>8.0500000000000007</v>
      </c>
      <c r="L191" s="74" t="s">
        <v>51</v>
      </c>
      <c r="M191" s="71">
        <f t="shared" si="17"/>
        <v>8.0500000000000007</v>
      </c>
      <c r="N191" s="72">
        <v>1.63</v>
      </c>
      <c r="O191" s="74" t="s">
        <v>51</v>
      </c>
      <c r="P191" s="71">
        <f t="shared" si="18"/>
        <v>1.63</v>
      </c>
    </row>
    <row r="192" spans="1:16">
      <c r="B192" s="95">
        <v>11</v>
      </c>
      <c r="C192" s="96" t="s">
        <v>52</v>
      </c>
      <c r="D192" s="70">
        <f t="shared" si="16"/>
        <v>46.218487394957982</v>
      </c>
      <c r="E192" s="97">
        <v>54.7</v>
      </c>
      <c r="F192" s="98">
        <v>2.6780000000000002E-2</v>
      </c>
      <c r="G192" s="94">
        <f t="shared" si="14"/>
        <v>54.726780000000005</v>
      </c>
      <c r="H192" s="72">
        <v>264.11</v>
      </c>
      <c r="I192" s="74" t="s">
        <v>51</v>
      </c>
      <c r="J192" s="71">
        <f t="shared" si="19"/>
        <v>264.11</v>
      </c>
      <c r="K192" s="72">
        <v>9.08</v>
      </c>
      <c r="L192" s="74" t="s">
        <v>51</v>
      </c>
      <c r="M192" s="71">
        <f t="shared" si="17"/>
        <v>9.08</v>
      </c>
      <c r="N192" s="72">
        <v>1.72</v>
      </c>
      <c r="O192" s="74" t="s">
        <v>51</v>
      </c>
      <c r="P192" s="71">
        <f t="shared" si="18"/>
        <v>1.72</v>
      </c>
    </row>
    <row r="193" spans="2:16">
      <c r="B193" s="95">
        <v>12</v>
      </c>
      <c r="C193" s="96" t="s">
        <v>52</v>
      </c>
      <c r="D193" s="70">
        <f t="shared" si="16"/>
        <v>50.420168067226889</v>
      </c>
      <c r="E193" s="97">
        <v>52.29</v>
      </c>
      <c r="F193" s="98">
        <v>2.479E-2</v>
      </c>
      <c r="G193" s="94">
        <f t="shared" si="14"/>
        <v>52.314790000000002</v>
      </c>
      <c r="H193" s="72">
        <v>295.27</v>
      </c>
      <c r="I193" s="74" t="s">
        <v>51</v>
      </c>
      <c r="J193" s="71">
        <f t="shared" si="19"/>
        <v>295.27</v>
      </c>
      <c r="K193" s="72">
        <v>10.1</v>
      </c>
      <c r="L193" s="74" t="s">
        <v>51</v>
      </c>
      <c r="M193" s="71">
        <f t="shared" si="17"/>
        <v>10.1</v>
      </c>
      <c r="N193" s="72">
        <v>1.82</v>
      </c>
      <c r="O193" s="74" t="s">
        <v>51</v>
      </c>
      <c r="P193" s="71">
        <f t="shared" si="18"/>
        <v>1.82</v>
      </c>
    </row>
    <row r="194" spans="2:16">
      <c r="B194" s="95">
        <v>13</v>
      </c>
      <c r="C194" s="96" t="s">
        <v>52</v>
      </c>
      <c r="D194" s="70">
        <f t="shared" si="16"/>
        <v>54.621848739495796</v>
      </c>
      <c r="E194" s="97">
        <v>50.13</v>
      </c>
      <c r="F194" s="98">
        <v>2.3099999999999999E-2</v>
      </c>
      <c r="G194" s="94">
        <f t="shared" si="14"/>
        <v>50.153100000000002</v>
      </c>
      <c r="H194" s="72">
        <v>327.81</v>
      </c>
      <c r="I194" s="74" t="s">
        <v>51</v>
      </c>
      <c r="J194" s="71">
        <f t="shared" si="19"/>
        <v>327.81</v>
      </c>
      <c r="K194" s="72">
        <v>11.1</v>
      </c>
      <c r="L194" s="74" t="s">
        <v>51</v>
      </c>
      <c r="M194" s="71">
        <f t="shared" si="17"/>
        <v>11.1</v>
      </c>
      <c r="N194" s="72">
        <v>1.93</v>
      </c>
      <c r="O194" s="74" t="s">
        <v>51</v>
      </c>
      <c r="P194" s="71">
        <f t="shared" si="18"/>
        <v>1.93</v>
      </c>
    </row>
    <row r="195" spans="2:16">
      <c r="B195" s="95">
        <v>14</v>
      </c>
      <c r="C195" s="96" t="s">
        <v>52</v>
      </c>
      <c r="D195" s="70">
        <f t="shared" si="16"/>
        <v>58.823529411764703</v>
      </c>
      <c r="E195" s="97">
        <v>48.17</v>
      </c>
      <c r="F195" s="98">
        <v>2.163E-2</v>
      </c>
      <c r="G195" s="94">
        <f t="shared" si="14"/>
        <v>48.191630000000004</v>
      </c>
      <c r="H195" s="72">
        <v>361.73</v>
      </c>
      <c r="I195" s="74" t="s">
        <v>51</v>
      </c>
      <c r="J195" s="71">
        <f t="shared" si="19"/>
        <v>361.73</v>
      </c>
      <c r="K195" s="72">
        <v>12.1</v>
      </c>
      <c r="L195" s="74" t="s">
        <v>51</v>
      </c>
      <c r="M195" s="71">
        <f t="shared" si="17"/>
        <v>12.1</v>
      </c>
      <c r="N195" s="72">
        <v>2.04</v>
      </c>
      <c r="O195" s="74" t="s">
        <v>51</v>
      </c>
      <c r="P195" s="71">
        <f t="shared" si="18"/>
        <v>2.04</v>
      </c>
    </row>
    <row r="196" spans="2:16">
      <c r="B196" s="95">
        <v>15</v>
      </c>
      <c r="C196" s="96" t="s">
        <v>52</v>
      </c>
      <c r="D196" s="70">
        <f t="shared" si="16"/>
        <v>63.025210084033617</v>
      </c>
      <c r="E196" s="97">
        <v>46.39</v>
      </c>
      <c r="F196" s="98">
        <v>2.034E-2</v>
      </c>
      <c r="G196" s="94">
        <f t="shared" si="14"/>
        <v>46.410339999999998</v>
      </c>
      <c r="H196" s="72">
        <v>396.98</v>
      </c>
      <c r="I196" s="74" t="s">
        <v>51</v>
      </c>
      <c r="J196" s="71">
        <f t="shared" si="19"/>
        <v>396.98</v>
      </c>
      <c r="K196" s="72">
        <v>13.09</v>
      </c>
      <c r="L196" s="74" t="s">
        <v>51</v>
      </c>
      <c r="M196" s="71">
        <f t="shared" si="17"/>
        <v>13.09</v>
      </c>
      <c r="N196" s="72">
        <v>2.16</v>
      </c>
      <c r="O196" s="74" t="s">
        <v>51</v>
      </c>
      <c r="P196" s="71">
        <f t="shared" si="18"/>
        <v>2.16</v>
      </c>
    </row>
    <row r="197" spans="2:16">
      <c r="B197" s="95">
        <v>16</v>
      </c>
      <c r="C197" s="96" t="s">
        <v>52</v>
      </c>
      <c r="D197" s="70">
        <f t="shared" si="16"/>
        <v>67.226890756302524</v>
      </c>
      <c r="E197" s="97">
        <v>44.76</v>
      </c>
      <c r="F197" s="98">
        <v>1.9210000000000001E-2</v>
      </c>
      <c r="G197" s="94">
        <f t="shared" si="14"/>
        <v>44.779209999999999</v>
      </c>
      <c r="H197" s="72">
        <v>433.55</v>
      </c>
      <c r="I197" s="74" t="s">
        <v>51</v>
      </c>
      <c r="J197" s="71">
        <f t="shared" si="19"/>
        <v>433.55</v>
      </c>
      <c r="K197" s="72">
        <v>14.08</v>
      </c>
      <c r="L197" s="74" t="s">
        <v>51</v>
      </c>
      <c r="M197" s="71">
        <f t="shared" si="17"/>
        <v>14.08</v>
      </c>
      <c r="N197" s="72">
        <v>2.2799999999999998</v>
      </c>
      <c r="O197" s="74" t="s">
        <v>51</v>
      </c>
      <c r="P197" s="71">
        <f t="shared" si="18"/>
        <v>2.2799999999999998</v>
      </c>
    </row>
    <row r="198" spans="2:16">
      <c r="B198" s="95">
        <v>17</v>
      </c>
      <c r="C198" s="96" t="s">
        <v>52</v>
      </c>
      <c r="D198" s="70">
        <f t="shared" si="16"/>
        <v>71.428571428571431</v>
      </c>
      <c r="E198" s="97">
        <v>43.27</v>
      </c>
      <c r="F198" s="98">
        <v>1.8200000000000001E-2</v>
      </c>
      <c r="G198" s="94">
        <f t="shared" si="14"/>
        <v>43.288200000000003</v>
      </c>
      <c r="H198" s="72">
        <v>471.41</v>
      </c>
      <c r="I198" s="74" t="s">
        <v>51</v>
      </c>
      <c r="J198" s="71">
        <f t="shared" si="19"/>
        <v>471.41</v>
      </c>
      <c r="K198" s="72">
        <v>15.06</v>
      </c>
      <c r="L198" s="74" t="s">
        <v>51</v>
      </c>
      <c r="M198" s="71">
        <f t="shared" si="17"/>
        <v>15.06</v>
      </c>
      <c r="N198" s="72">
        <v>2.4</v>
      </c>
      <c r="O198" s="74" t="s">
        <v>51</v>
      </c>
      <c r="P198" s="71">
        <f t="shared" si="18"/>
        <v>2.4</v>
      </c>
    </row>
    <row r="199" spans="2:16">
      <c r="B199" s="95">
        <v>18</v>
      </c>
      <c r="C199" s="96" t="s">
        <v>52</v>
      </c>
      <c r="D199" s="70">
        <f t="shared" si="16"/>
        <v>75.630252100840337</v>
      </c>
      <c r="E199" s="97">
        <v>41.91</v>
      </c>
      <c r="F199" s="98">
        <v>1.729E-2</v>
      </c>
      <c r="G199" s="94">
        <f t="shared" si="14"/>
        <v>41.927289999999999</v>
      </c>
      <c r="H199" s="72">
        <v>510.54</v>
      </c>
      <c r="I199" s="74" t="s">
        <v>51</v>
      </c>
      <c r="J199" s="71">
        <f t="shared" si="19"/>
        <v>510.54</v>
      </c>
      <c r="K199" s="72">
        <v>16.05</v>
      </c>
      <c r="L199" s="74" t="s">
        <v>51</v>
      </c>
      <c r="M199" s="71">
        <f t="shared" si="17"/>
        <v>16.05</v>
      </c>
      <c r="N199" s="72">
        <v>2.5299999999999998</v>
      </c>
      <c r="O199" s="74" t="s">
        <v>51</v>
      </c>
      <c r="P199" s="71">
        <f t="shared" si="18"/>
        <v>2.5299999999999998</v>
      </c>
    </row>
    <row r="200" spans="2:16">
      <c r="B200" s="95">
        <v>20</v>
      </c>
      <c r="C200" s="96" t="s">
        <v>52</v>
      </c>
      <c r="D200" s="70">
        <f t="shared" si="16"/>
        <v>84.033613445378151</v>
      </c>
      <c r="E200" s="97">
        <v>39.47</v>
      </c>
      <c r="F200" s="98">
        <v>1.5740000000000001E-2</v>
      </c>
      <c r="G200" s="94">
        <f t="shared" si="14"/>
        <v>39.48574</v>
      </c>
      <c r="H200" s="72">
        <v>592.5</v>
      </c>
      <c r="I200" s="74" t="s">
        <v>51</v>
      </c>
      <c r="J200" s="71">
        <f t="shared" si="19"/>
        <v>592.5</v>
      </c>
      <c r="K200" s="72">
        <v>19.809999999999999</v>
      </c>
      <c r="L200" s="74" t="s">
        <v>51</v>
      </c>
      <c r="M200" s="71">
        <f t="shared" si="17"/>
        <v>19.809999999999999</v>
      </c>
      <c r="N200" s="72">
        <v>2.8</v>
      </c>
      <c r="O200" s="74" t="s">
        <v>51</v>
      </c>
      <c r="P200" s="71">
        <f t="shared" si="18"/>
        <v>2.8</v>
      </c>
    </row>
    <row r="201" spans="2:16">
      <c r="B201" s="95">
        <v>22.5</v>
      </c>
      <c r="C201" s="96" t="s">
        <v>52</v>
      </c>
      <c r="D201" s="70">
        <f t="shared" si="16"/>
        <v>94.537815126050418</v>
      </c>
      <c r="E201" s="97">
        <v>36.9</v>
      </c>
      <c r="F201" s="98">
        <v>1.417E-2</v>
      </c>
      <c r="G201" s="94">
        <f t="shared" si="14"/>
        <v>36.914169999999999</v>
      </c>
      <c r="H201" s="72">
        <v>701.68</v>
      </c>
      <c r="I201" s="74" t="s">
        <v>51</v>
      </c>
      <c r="J201" s="71">
        <f t="shared" si="19"/>
        <v>701.68</v>
      </c>
      <c r="K201" s="72">
        <v>25.12</v>
      </c>
      <c r="L201" s="74" t="s">
        <v>51</v>
      </c>
      <c r="M201" s="71">
        <f t="shared" si="17"/>
        <v>25.12</v>
      </c>
      <c r="N201" s="72">
        <v>3.15</v>
      </c>
      <c r="O201" s="74" t="s">
        <v>51</v>
      </c>
      <c r="P201" s="71">
        <f t="shared" si="18"/>
        <v>3.15</v>
      </c>
    </row>
    <row r="202" spans="2:16">
      <c r="B202" s="95">
        <v>25</v>
      </c>
      <c r="C202" s="96" t="s">
        <v>52</v>
      </c>
      <c r="D202" s="70">
        <f t="shared" si="16"/>
        <v>105.04201680672269</v>
      </c>
      <c r="E202" s="97">
        <v>34.729999999999997</v>
      </c>
      <c r="F202" s="98">
        <v>1.29E-2</v>
      </c>
      <c r="G202" s="94">
        <f t="shared" si="14"/>
        <v>34.742899999999999</v>
      </c>
      <c r="H202" s="72">
        <v>818.08</v>
      </c>
      <c r="I202" s="74" t="s">
        <v>51</v>
      </c>
      <c r="J202" s="71">
        <f t="shared" si="19"/>
        <v>818.08</v>
      </c>
      <c r="K202" s="72">
        <v>30.04</v>
      </c>
      <c r="L202" s="74" t="s">
        <v>51</v>
      </c>
      <c r="M202" s="71">
        <f t="shared" si="17"/>
        <v>30.04</v>
      </c>
      <c r="N202" s="72">
        <v>3.53</v>
      </c>
      <c r="O202" s="74" t="s">
        <v>51</v>
      </c>
      <c r="P202" s="71">
        <f t="shared" si="18"/>
        <v>3.53</v>
      </c>
    </row>
    <row r="203" spans="2:16">
      <c r="B203" s="95">
        <v>27.5</v>
      </c>
      <c r="C203" s="96" t="s">
        <v>52</v>
      </c>
      <c r="D203" s="70">
        <f t="shared" si="16"/>
        <v>115.54621848739495</v>
      </c>
      <c r="E203" s="97">
        <v>32.869999999999997</v>
      </c>
      <c r="F203" s="98">
        <v>1.184E-2</v>
      </c>
      <c r="G203" s="94">
        <f t="shared" si="14"/>
        <v>32.881839999999997</v>
      </c>
      <c r="H203" s="72">
        <v>941.4</v>
      </c>
      <c r="I203" s="74" t="s">
        <v>51</v>
      </c>
      <c r="J203" s="71">
        <f t="shared" si="19"/>
        <v>941.4</v>
      </c>
      <c r="K203" s="72">
        <v>34.75</v>
      </c>
      <c r="L203" s="74" t="s">
        <v>51</v>
      </c>
      <c r="M203" s="71">
        <f t="shared" si="17"/>
        <v>34.75</v>
      </c>
      <c r="N203" s="72">
        <v>3.92</v>
      </c>
      <c r="O203" s="74" t="s">
        <v>51</v>
      </c>
      <c r="P203" s="71">
        <f t="shared" si="18"/>
        <v>3.92</v>
      </c>
    </row>
    <row r="204" spans="2:16">
      <c r="B204" s="95">
        <v>30</v>
      </c>
      <c r="C204" s="96" t="s">
        <v>52</v>
      </c>
      <c r="D204" s="70">
        <f t="shared" si="16"/>
        <v>126.05042016806723</v>
      </c>
      <c r="E204" s="97">
        <v>31.26</v>
      </c>
      <c r="F204" s="98">
        <v>1.095E-2</v>
      </c>
      <c r="G204" s="94">
        <f t="shared" si="14"/>
        <v>31.270950000000003</v>
      </c>
      <c r="H204" s="72">
        <v>1.07</v>
      </c>
      <c r="I204" s="73" t="s">
        <v>5</v>
      </c>
      <c r="J204" s="75">
        <f t="shared" ref="J204:J228" si="20">H204*1000</f>
        <v>1070</v>
      </c>
      <c r="K204" s="72">
        <v>39.32</v>
      </c>
      <c r="L204" s="74" t="s">
        <v>51</v>
      </c>
      <c r="M204" s="71">
        <f t="shared" si="17"/>
        <v>39.32</v>
      </c>
      <c r="N204" s="72">
        <v>4.34</v>
      </c>
      <c r="O204" s="74" t="s">
        <v>51</v>
      </c>
      <c r="P204" s="71">
        <f t="shared" si="18"/>
        <v>4.34</v>
      </c>
    </row>
    <row r="205" spans="2:16">
      <c r="B205" s="95">
        <v>32.5</v>
      </c>
      <c r="C205" s="96" t="s">
        <v>52</v>
      </c>
      <c r="D205" s="70">
        <f t="shared" si="16"/>
        <v>136.55462184873949</v>
      </c>
      <c r="E205" s="97">
        <v>29.86</v>
      </c>
      <c r="F205" s="98">
        <v>1.0189999999999999E-2</v>
      </c>
      <c r="G205" s="94">
        <f t="shared" si="14"/>
        <v>29.870190000000001</v>
      </c>
      <c r="H205" s="72">
        <v>1.21</v>
      </c>
      <c r="I205" s="74" t="s">
        <v>5</v>
      </c>
      <c r="J205" s="75">
        <f t="shared" si="20"/>
        <v>1210</v>
      </c>
      <c r="K205" s="72">
        <v>43.8</v>
      </c>
      <c r="L205" s="74" t="s">
        <v>51</v>
      </c>
      <c r="M205" s="71">
        <f t="shared" si="17"/>
        <v>43.8</v>
      </c>
      <c r="N205" s="72">
        <v>4.7699999999999996</v>
      </c>
      <c r="O205" s="74" t="s">
        <v>51</v>
      </c>
      <c r="P205" s="71">
        <f t="shared" si="18"/>
        <v>4.7699999999999996</v>
      </c>
    </row>
    <row r="206" spans="2:16">
      <c r="B206" s="95">
        <v>35</v>
      </c>
      <c r="C206" s="96" t="s">
        <v>52</v>
      </c>
      <c r="D206" s="70">
        <f t="shared" si="16"/>
        <v>147.05882352941177</v>
      </c>
      <c r="E206" s="97">
        <v>28.62</v>
      </c>
      <c r="F206" s="98">
        <v>9.5370000000000003E-3</v>
      </c>
      <c r="G206" s="94">
        <f t="shared" si="14"/>
        <v>28.629537000000003</v>
      </c>
      <c r="H206" s="72">
        <v>1.35</v>
      </c>
      <c r="I206" s="74" t="s">
        <v>5</v>
      </c>
      <c r="J206" s="75">
        <f t="shared" si="20"/>
        <v>1350</v>
      </c>
      <c r="K206" s="72">
        <v>48.23</v>
      </c>
      <c r="L206" s="74" t="s">
        <v>51</v>
      </c>
      <c r="M206" s="71">
        <f t="shared" si="17"/>
        <v>48.23</v>
      </c>
      <c r="N206" s="72">
        <v>5.22</v>
      </c>
      <c r="O206" s="74" t="s">
        <v>51</v>
      </c>
      <c r="P206" s="71">
        <f t="shared" si="18"/>
        <v>5.22</v>
      </c>
    </row>
    <row r="207" spans="2:16">
      <c r="B207" s="95">
        <v>37.5</v>
      </c>
      <c r="C207" s="96" t="s">
        <v>52</v>
      </c>
      <c r="D207" s="70">
        <f t="shared" si="16"/>
        <v>157.56302521008402</v>
      </c>
      <c r="E207" s="97">
        <v>27.53</v>
      </c>
      <c r="F207" s="98">
        <v>8.9630000000000005E-3</v>
      </c>
      <c r="G207" s="94">
        <f t="shared" si="14"/>
        <v>27.538963000000003</v>
      </c>
      <c r="H207" s="72">
        <v>1.5</v>
      </c>
      <c r="I207" s="74" t="s">
        <v>5</v>
      </c>
      <c r="J207" s="75">
        <f t="shared" si="20"/>
        <v>1500</v>
      </c>
      <c r="K207" s="72">
        <v>52.61</v>
      </c>
      <c r="L207" s="74" t="s">
        <v>51</v>
      </c>
      <c r="M207" s="71">
        <f t="shared" si="17"/>
        <v>52.61</v>
      </c>
      <c r="N207" s="72">
        <v>5.69</v>
      </c>
      <c r="O207" s="74" t="s">
        <v>51</v>
      </c>
      <c r="P207" s="71">
        <f t="shared" si="18"/>
        <v>5.69</v>
      </c>
    </row>
    <row r="208" spans="2:16">
      <c r="B208" s="95">
        <v>40</v>
      </c>
      <c r="C208" s="96" t="s">
        <v>52</v>
      </c>
      <c r="D208" s="70">
        <f t="shared" si="16"/>
        <v>168.0672268907563</v>
      </c>
      <c r="E208" s="97">
        <v>26.54</v>
      </c>
      <c r="F208" s="98">
        <v>8.4580000000000002E-3</v>
      </c>
      <c r="G208" s="94">
        <f t="shared" si="14"/>
        <v>26.548458</v>
      </c>
      <c r="H208" s="72">
        <v>1.65</v>
      </c>
      <c r="I208" s="74" t="s">
        <v>5</v>
      </c>
      <c r="J208" s="75">
        <f t="shared" si="20"/>
        <v>1650</v>
      </c>
      <c r="K208" s="72">
        <v>56.95</v>
      </c>
      <c r="L208" s="74" t="s">
        <v>51</v>
      </c>
      <c r="M208" s="71">
        <f t="shared" si="17"/>
        <v>56.95</v>
      </c>
      <c r="N208" s="72">
        <v>6.16</v>
      </c>
      <c r="O208" s="74" t="s">
        <v>51</v>
      </c>
      <c r="P208" s="71">
        <f t="shared" si="18"/>
        <v>6.16</v>
      </c>
    </row>
    <row r="209" spans="2:16">
      <c r="B209" s="95">
        <v>45</v>
      </c>
      <c r="C209" s="96" t="s">
        <v>52</v>
      </c>
      <c r="D209" s="70">
        <f t="shared" si="16"/>
        <v>189.07563025210084</v>
      </c>
      <c r="E209" s="97">
        <v>24.87</v>
      </c>
      <c r="F209" s="98">
        <v>7.6059999999999999E-3</v>
      </c>
      <c r="G209" s="94">
        <f t="shared" si="14"/>
        <v>24.877606</v>
      </c>
      <c r="H209" s="72">
        <v>1.98</v>
      </c>
      <c r="I209" s="74" t="s">
        <v>5</v>
      </c>
      <c r="J209" s="75">
        <f t="shared" si="20"/>
        <v>1980</v>
      </c>
      <c r="K209" s="72">
        <v>73.150000000000006</v>
      </c>
      <c r="L209" s="74" t="s">
        <v>51</v>
      </c>
      <c r="M209" s="71">
        <f t="shared" si="17"/>
        <v>73.150000000000006</v>
      </c>
      <c r="N209" s="72">
        <v>7.16</v>
      </c>
      <c r="O209" s="74" t="s">
        <v>51</v>
      </c>
      <c r="P209" s="71">
        <f t="shared" si="18"/>
        <v>7.16</v>
      </c>
    </row>
    <row r="210" spans="2:16">
      <c r="B210" s="95">
        <v>50</v>
      </c>
      <c r="C210" s="96" t="s">
        <v>52</v>
      </c>
      <c r="D210" s="70">
        <f t="shared" si="16"/>
        <v>210.08403361344537</v>
      </c>
      <c r="E210" s="97">
        <v>23.48</v>
      </c>
      <c r="F210" s="98">
        <v>6.9170000000000004E-3</v>
      </c>
      <c r="G210" s="94">
        <f t="shared" si="14"/>
        <v>23.486917000000002</v>
      </c>
      <c r="H210" s="72">
        <v>2.3199999999999998</v>
      </c>
      <c r="I210" s="74" t="s">
        <v>5</v>
      </c>
      <c r="J210" s="75">
        <f t="shared" si="20"/>
        <v>2320</v>
      </c>
      <c r="K210" s="72">
        <v>87.94</v>
      </c>
      <c r="L210" s="74" t="s">
        <v>51</v>
      </c>
      <c r="M210" s="71">
        <f t="shared" si="17"/>
        <v>87.94</v>
      </c>
      <c r="N210" s="72">
        <v>8.2100000000000009</v>
      </c>
      <c r="O210" s="74" t="s">
        <v>51</v>
      </c>
      <c r="P210" s="71">
        <f t="shared" si="18"/>
        <v>8.2100000000000009</v>
      </c>
    </row>
    <row r="211" spans="2:16">
      <c r="B211" s="95">
        <v>55</v>
      </c>
      <c r="C211" s="96" t="s">
        <v>52</v>
      </c>
      <c r="D211" s="70">
        <f t="shared" si="16"/>
        <v>231.0924369747899</v>
      </c>
      <c r="E211" s="97">
        <v>22.32</v>
      </c>
      <c r="F211" s="98">
        <v>6.3470000000000002E-3</v>
      </c>
      <c r="G211" s="94">
        <f t="shared" si="14"/>
        <v>22.326347000000002</v>
      </c>
      <c r="H211" s="72">
        <v>2.69</v>
      </c>
      <c r="I211" s="74" t="s">
        <v>5</v>
      </c>
      <c r="J211" s="75">
        <f t="shared" si="20"/>
        <v>2690</v>
      </c>
      <c r="K211" s="72">
        <v>101.92</v>
      </c>
      <c r="L211" s="74" t="s">
        <v>51</v>
      </c>
      <c r="M211" s="71">
        <f t="shared" si="17"/>
        <v>101.92</v>
      </c>
      <c r="N211" s="72">
        <v>9.3000000000000007</v>
      </c>
      <c r="O211" s="74" t="s">
        <v>51</v>
      </c>
      <c r="P211" s="71">
        <f t="shared" si="18"/>
        <v>9.3000000000000007</v>
      </c>
    </row>
    <row r="212" spans="2:16">
      <c r="B212" s="95">
        <v>60</v>
      </c>
      <c r="C212" s="96" t="s">
        <v>52</v>
      </c>
      <c r="D212" s="70">
        <f t="shared" si="16"/>
        <v>252.10084033613447</v>
      </c>
      <c r="E212" s="97">
        <v>21.34</v>
      </c>
      <c r="F212" s="98">
        <v>5.8669999999999998E-3</v>
      </c>
      <c r="G212" s="94">
        <f t="shared" si="14"/>
        <v>21.345866999999998</v>
      </c>
      <c r="H212" s="72">
        <v>3.07</v>
      </c>
      <c r="I212" s="74" t="s">
        <v>5</v>
      </c>
      <c r="J212" s="75">
        <f t="shared" si="20"/>
        <v>3070</v>
      </c>
      <c r="K212" s="72">
        <v>115.36</v>
      </c>
      <c r="L212" s="74" t="s">
        <v>51</v>
      </c>
      <c r="M212" s="71">
        <f t="shared" si="17"/>
        <v>115.36</v>
      </c>
      <c r="N212" s="72">
        <v>10.42</v>
      </c>
      <c r="O212" s="74" t="s">
        <v>51</v>
      </c>
      <c r="P212" s="71">
        <f t="shared" si="18"/>
        <v>10.42</v>
      </c>
    </row>
    <row r="213" spans="2:16">
      <c r="B213" s="95">
        <v>65</v>
      </c>
      <c r="C213" s="96" t="s">
        <v>52</v>
      </c>
      <c r="D213" s="70">
        <f t="shared" si="16"/>
        <v>273.10924369747897</v>
      </c>
      <c r="E213" s="97">
        <v>20.49</v>
      </c>
      <c r="F213" s="98">
        <v>5.457E-3</v>
      </c>
      <c r="G213" s="94">
        <f t="shared" ref="G213:G228" si="21">E213+F213</f>
        <v>20.495456999999998</v>
      </c>
      <c r="H213" s="72">
        <v>3.47</v>
      </c>
      <c r="I213" s="74" t="s">
        <v>5</v>
      </c>
      <c r="J213" s="75">
        <f t="shared" si="20"/>
        <v>3470</v>
      </c>
      <c r="K213" s="72">
        <v>128.41</v>
      </c>
      <c r="L213" s="74" t="s">
        <v>51</v>
      </c>
      <c r="M213" s="71">
        <f t="shared" si="17"/>
        <v>128.41</v>
      </c>
      <c r="N213" s="72">
        <v>11.59</v>
      </c>
      <c r="O213" s="74" t="s">
        <v>51</v>
      </c>
      <c r="P213" s="71">
        <f t="shared" si="18"/>
        <v>11.59</v>
      </c>
    </row>
    <row r="214" spans="2:16">
      <c r="B214" s="95">
        <v>70</v>
      </c>
      <c r="C214" s="96" t="s">
        <v>52</v>
      </c>
      <c r="D214" s="70">
        <f t="shared" si="16"/>
        <v>294.11764705882354</v>
      </c>
      <c r="E214" s="97">
        <v>19.760000000000002</v>
      </c>
      <c r="F214" s="98">
        <v>5.1029999999999999E-3</v>
      </c>
      <c r="G214" s="94">
        <f t="shared" si="21"/>
        <v>19.765103</v>
      </c>
      <c r="H214" s="72">
        <v>3.88</v>
      </c>
      <c r="I214" s="74" t="s">
        <v>5</v>
      </c>
      <c r="J214" s="75">
        <f t="shared" si="20"/>
        <v>3880</v>
      </c>
      <c r="K214" s="72">
        <v>141.16</v>
      </c>
      <c r="L214" s="74" t="s">
        <v>51</v>
      </c>
      <c r="M214" s="71">
        <f t="shared" si="17"/>
        <v>141.16</v>
      </c>
      <c r="N214" s="72">
        <v>12.78</v>
      </c>
      <c r="O214" s="74" t="s">
        <v>51</v>
      </c>
      <c r="P214" s="71">
        <f t="shared" si="18"/>
        <v>12.78</v>
      </c>
    </row>
    <row r="215" spans="2:16">
      <c r="B215" s="95">
        <v>80</v>
      </c>
      <c r="C215" s="96" t="s">
        <v>52</v>
      </c>
      <c r="D215" s="70">
        <f t="shared" si="16"/>
        <v>336.1344537815126</v>
      </c>
      <c r="E215" s="97">
        <v>18.55</v>
      </c>
      <c r="F215" s="98">
        <v>4.522E-3</v>
      </c>
      <c r="G215" s="94">
        <f t="shared" si="21"/>
        <v>18.554522000000002</v>
      </c>
      <c r="H215" s="72">
        <v>4.75</v>
      </c>
      <c r="I215" s="74" t="s">
        <v>5</v>
      </c>
      <c r="J215" s="75">
        <f t="shared" si="20"/>
        <v>4750</v>
      </c>
      <c r="K215" s="72">
        <v>187.37</v>
      </c>
      <c r="L215" s="74" t="s">
        <v>51</v>
      </c>
      <c r="M215" s="71">
        <f t="shared" si="17"/>
        <v>187.37</v>
      </c>
      <c r="N215" s="72">
        <v>15.24</v>
      </c>
      <c r="O215" s="74" t="s">
        <v>51</v>
      </c>
      <c r="P215" s="71">
        <f t="shared" si="18"/>
        <v>15.24</v>
      </c>
    </row>
    <row r="216" spans="2:16">
      <c r="B216" s="95">
        <v>90</v>
      </c>
      <c r="C216" s="96" t="s">
        <v>52</v>
      </c>
      <c r="D216" s="70">
        <f t="shared" si="16"/>
        <v>378.15126050420167</v>
      </c>
      <c r="E216" s="97">
        <v>17.59</v>
      </c>
      <c r="F216" s="98">
        <v>4.0629999999999998E-3</v>
      </c>
      <c r="G216" s="94">
        <f t="shared" si="21"/>
        <v>17.594062999999998</v>
      </c>
      <c r="H216" s="72">
        <v>5.67</v>
      </c>
      <c r="I216" s="74" t="s">
        <v>5</v>
      </c>
      <c r="J216" s="75">
        <f t="shared" si="20"/>
        <v>5670</v>
      </c>
      <c r="K216" s="72">
        <v>228.37</v>
      </c>
      <c r="L216" s="74" t="s">
        <v>51</v>
      </c>
      <c r="M216" s="71">
        <f t="shared" si="17"/>
        <v>228.37</v>
      </c>
      <c r="N216" s="72">
        <v>17.79</v>
      </c>
      <c r="O216" s="74" t="s">
        <v>51</v>
      </c>
      <c r="P216" s="71">
        <f t="shared" si="18"/>
        <v>17.79</v>
      </c>
    </row>
    <row r="217" spans="2:16">
      <c r="B217" s="95">
        <v>100</v>
      </c>
      <c r="C217" s="96" t="s">
        <v>52</v>
      </c>
      <c r="D217" s="70">
        <f t="shared" si="16"/>
        <v>420.16806722689074</v>
      </c>
      <c r="E217" s="97">
        <v>16.82</v>
      </c>
      <c r="F217" s="98">
        <v>3.6930000000000001E-3</v>
      </c>
      <c r="G217" s="94">
        <f t="shared" si="21"/>
        <v>16.823692999999999</v>
      </c>
      <c r="H217" s="72">
        <v>6.64</v>
      </c>
      <c r="I217" s="74" t="s">
        <v>5</v>
      </c>
      <c r="J217" s="75">
        <f t="shared" si="20"/>
        <v>6640</v>
      </c>
      <c r="K217" s="72">
        <v>266.36</v>
      </c>
      <c r="L217" s="74" t="s">
        <v>51</v>
      </c>
      <c r="M217" s="71">
        <f t="shared" si="17"/>
        <v>266.36</v>
      </c>
      <c r="N217" s="72">
        <v>20.41</v>
      </c>
      <c r="O217" s="74" t="s">
        <v>51</v>
      </c>
      <c r="P217" s="71">
        <f t="shared" si="18"/>
        <v>20.41</v>
      </c>
    </row>
    <row r="218" spans="2:16">
      <c r="B218" s="95">
        <v>110</v>
      </c>
      <c r="C218" s="96" t="s">
        <v>52</v>
      </c>
      <c r="D218" s="70">
        <f t="shared" si="16"/>
        <v>462.18487394957981</v>
      </c>
      <c r="E218" s="97">
        <v>16.2</v>
      </c>
      <c r="F218" s="98">
        <v>3.3860000000000001E-3</v>
      </c>
      <c r="G218" s="94">
        <f t="shared" si="21"/>
        <v>16.203385999999998</v>
      </c>
      <c r="H218" s="72">
        <v>7.65</v>
      </c>
      <c r="I218" s="74" t="s">
        <v>5</v>
      </c>
      <c r="J218" s="75">
        <f t="shared" si="20"/>
        <v>7650</v>
      </c>
      <c r="K218" s="72">
        <v>302.25</v>
      </c>
      <c r="L218" s="74" t="s">
        <v>51</v>
      </c>
      <c r="M218" s="71">
        <f t="shared" si="17"/>
        <v>302.25</v>
      </c>
      <c r="N218" s="72">
        <v>23.08</v>
      </c>
      <c r="O218" s="74" t="s">
        <v>51</v>
      </c>
      <c r="P218" s="71">
        <f t="shared" si="18"/>
        <v>23.08</v>
      </c>
    </row>
    <row r="219" spans="2:16">
      <c r="B219" s="95">
        <v>120</v>
      </c>
      <c r="C219" s="96" t="s">
        <v>52</v>
      </c>
      <c r="D219" s="70">
        <f t="shared" si="16"/>
        <v>504.20168067226894</v>
      </c>
      <c r="E219" s="97">
        <v>15.67</v>
      </c>
      <c r="F219" s="98">
        <v>3.1289999999999998E-3</v>
      </c>
      <c r="G219" s="94">
        <f t="shared" si="21"/>
        <v>15.673128999999999</v>
      </c>
      <c r="H219" s="72">
        <v>8.6999999999999993</v>
      </c>
      <c r="I219" s="74" t="s">
        <v>5</v>
      </c>
      <c r="J219" s="75">
        <f t="shared" si="20"/>
        <v>8700</v>
      </c>
      <c r="K219" s="72">
        <v>336.55</v>
      </c>
      <c r="L219" s="74" t="s">
        <v>51</v>
      </c>
      <c r="M219" s="71">
        <f t="shared" si="17"/>
        <v>336.55</v>
      </c>
      <c r="N219" s="72">
        <v>25.79</v>
      </c>
      <c r="O219" s="74" t="s">
        <v>51</v>
      </c>
      <c r="P219" s="71">
        <f t="shared" si="18"/>
        <v>25.79</v>
      </c>
    </row>
    <row r="220" spans="2:16">
      <c r="B220" s="95">
        <v>130</v>
      </c>
      <c r="C220" s="96" t="s">
        <v>52</v>
      </c>
      <c r="D220" s="70">
        <f t="shared" si="16"/>
        <v>546.21848739495795</v>
      </c>
      <c r="E220" s="97">
        <v>15.23</v>
      </c>
      <c r="F220" s="98">
        <v>2.9090000000000001E-3</v>
      </c>
      <c r="G220" s="94">
        <f t="shared" si="21"/>
        <v>15.232909000000001</v>
      </c>
      <c r="H220" s="72">
        <v>9.7799999999999994</v>
      </c>
      <c r="I220" s="74" t="s">
        <v>5</v>
      </c>
      <c r="J220" s="75">
        <f t="shared" si="20"/>
        <v>9780</v>
      </c>
      <c r="K220" s="72">
        <v>369.54</v>
      </c>
      <c r="L220" s="74" t="s">
        <v>51</v>
      </c>
      <c r="M220" s="71">
        <f t="shared" si="17"/>
        <v>369.54</v>
      </c>
      <c r="N220" s="72">
        <v>28.54</v>
      </c>
      <c r="O220" s="74" t="s">
        <v>51</v>
      </c>
      <c r="P220" s="71">
        <f t="shared" si="18"/>
        <v>28.54</v>
      </c>
    </row>
    <row r="221" spans="2:16">
      <c r="B221" s="95">
        <v>140</v>
      </c>
      <c r="C221" s="96" t="s">
        <v>52</v>
      </c>
      <c r="D221" s="70">
        <f t="shared" si="16"/>
        <v>588.23529411764707</v>
      </c>
      <c r="E221" s="97">
        <v>14.86</v>
      </c>
      <c r="F221" s="98">
        <v>2.7190000000000001E-3</v>
      </c>
      <c r="G221" s="94">
        <f t="shared" si="21"/>
        <v>14.862719</v>
      </c>
      <c r="H221" s="72">
        <v>10.89</v>
      </c>
      <c r="I221" s="74" t="s">
        <v>5</v>
      </c>
      <c r="J221" s="75">
        <f t="shared" si="20"/>
        <v>10890</v>
      </c>
      <c r="K221" s="72">
        <v>401.4</v>
      </c>
      <c r="L221" s="74" t="s">
        <v>51</v>
      </c>
      <c r="M221" s="71">
        <f t="shared" si="17"/>
        <v>401.4</v>
      </c>
      <c r="N221" s="72">
        <v>31.31</v>
      </c>
      <c r="O221" s="74" t="s">
        <v>51</v>
      </c>
      <c r="P221" s="71">
        <f t="shared" si="18"/>
        <v>31.31</v>
      </c>
    </row>
    <row r="222" spans="2:16">
      <c r="B222" s="95">
        <v>150</v>
      </c>
      <c r="C222" s="96" t="s">
        <v>52</v>
      </c>
      <c r="D222" s="70">
        <f t="shared" si="16"/>
        <v>630.25210084033608</v>
      </c>
      <c r="E222" s="97">
        <v>14.54</v>
      </c>
      <c r="F222" s="98">
        <v>2.5530000000000001E-3</v>
      </c>
      <c r="G222" s="94">
        <f t="shared" si="21"/>
        <v>14.542553</v>
      </c>
      <c r="H222" s="72">
        <v>12.02</v>
      </c>
      <c r="I222" s="74" t="s">
        <v>5</v>
      </c>
      <c r="J222" s="75">
        <f t="shared" si="20"/>
        <v>12020</v>
      </c>
      <c r="K222" s="72">
        <v>432.27</v>
      </c>
      <c r="L222" s="74" t="s">
        <v>51</v>
      </c>
      <c r="M222" s="71">
        <f t="shared" si="17"/>
        <v>432.27</v>
      </c>
      <c r="N222" s="72">
        <v>34.090000000000003</v>
      </c>
      <c r="O222" s="74" t="s">
        <v>51</v>
      </c>
      <c r="P222" s="71">
        <f t="shared" si="18"/>
        <v>34.090000000000003</v>
      </c>
    </row>
    <row r="223" spans="2:16">
      <c r="B223" s="95">
        <v>160</v>
      </c>
      <c r="C223" s="96" t="s">
        <v>52</v>
      </c>
      <c r="D223" s="70">
        <f t="shared" si="16"/>
        <v>672.26890756302521</v>
      </c>
      <c r="E223" s="97">
        <v>14.27</v>
      </c>
      <c r="F223" s="98">
        <v>2.4069999999999999E-3</v>
      </c>
      <c r="G223" s="94">
        <f t="shared" si="21"/>
        <v>14.272406999999999</v>
      </c>
      <c r="H223" s="72">
        <v>13.18</v>
      </c>
      <c r="I223" s="74" t="s">
        <v>5</v>
      </c>
      <c r="J223" s="75">
        <f t="shared" si="20"/>
        <v>13180</v>
      </c>
      <c r="K223" s="72">
        <v>462.24</v>
      </c>
      <c r="L223" s="74" t="s">
        <v>51</v>
      </c>
      <c r="M223" s="71">
        <f t="shared" si="17"/>
        <v>462.24</v>
      </c>
      <c r="N223" s="72">
        <v>36.880000000000003</v>
      </c>
      <c r="O223" s="74" t="s">
        <v>51</v>
      </c>
      <c r="P223" s="71">
        <f t="shared" ref="P223:P228" si="22">N223</f>
        <v>36.880000000000003</v>
      </c>
    </row>
    <row r="224" spans="2:16">
      <c r="B224" s="95">
        <v>170</v>
      </c>
      <c r="C224" s="96" t="s">
        <v>52</v>
      </c>
      <c r="D224" s="70">
        <f t="shared" si="16"/>
        <v>714.28571428571433</v>
      </c>
      <c r="E224" s="97">
        <v>14.03</v>
      </c>
      <c r="F224" s="98">
        <v>2.2780000000000001E-3</v>
      </c>
      <c r="G224" s="94">
        <f t="shared" si="21"/>
        <v>14.032278</v>
      </c>
      <c r="H224" s="72">
        <v>14.35</v>
      </c>
      <c r="I224" s="74" t="s">
        <v>5</v>
      </c>
      <c r="J224" s="75">
        <f t="shared" si="20"/>
        <v>14350</v>
      </c>
      <c r="K224" s="72">
        <v>491.39</v>
      </c>
      <c r="L224" s="74" t="s">
        <v>51</v>
      </c>
      <c r="M224" s="71">
        <f t="shared" si="17"/>
        <v>491.39</v>
      </c>
      <c r="N224" s="72">
        <v>39.68</v>
      </c>
      <c r="O224" s="74" t="s">
        <v>51</v>
      </c>
      <c r="P224" s="71">
        <f t="shared" si="22"/>
        <v>39.68</v>
      </c>
    </row>
    <row r="225" spans="1:16">
      <c r="B225" s="95">
        <v>180</v>
      </c>
      <c r="C225" s="96" t="s">
        <v>52</v>
      </c>
      <c r="D225" s="70">
        <f t="shared" si="16"/>
        <v>756.30252100840335</v>
      </c>
      <c r="E225" s="97">
        <v>13.82</v>
      </c>
      <c r="F225" s="98">
        <v>2.1619999999999999E-3</v>
      </c>
      <c r="G225" s="94">
        <f t="shared" si="21"/>
        <v>13.822162000000001</v>
      </c>
      <c r="H225" s="72">
        <v>15.55</v>
      </c>
      <c r="I225" s="74" t="s">
        <v>5</v>
      </c>
      <c r="J225" s="75">
        <f t="shared" si="20"/>
        <v>15550</v>
      </c>
      <c r="K225" s="72">
        <v>519.77</v>
      </c>
      <c r="L225" s="74" t="s">
        <v>51</v>
      </c>
      <c r="M225" s="71">
        <f t="shared" si="17"/>
        <v>519.77</v>
      </c>
      <c r="N225" s="72">
        <v>42.47</v>
      </c>
      <c r="O225" s="74" t="s">
        <v>51</v>
      </c>
      <c r="P225" s="71">
        <f t="shared" si="22"/>
        <v>42.47</v>
      </c>
    </row>
    <row r="226" spans="1:16">
      <c r="B226" s="95">
        <v>200</v>
      </c>
      <c r="C226" s="96" t="s">
        <v>52</v>
      </c>
      <c r="D226" s="70">
        <f t="shared" si="16"/>
        <v>840.33613445378148</v>
      </c>
      <c r="E226" s="97">
        <v>13.47</v>
      </c>
      <c r="F226" s="98">
        <v>1.9629999999999999E-3</v>
      </c>
      <c r="G226" s="94">
        <f t="shared" si="21"/>
        <v>13.471963000000001</v>
      </c>
      <c r="H226" s="72">
        <v>17.989999999999998</v>
      </c>
      <c r="I226" s="74" t="s">
        <v>5</v>
      </c>
      <c r="J226" s="75">
        <f t="shared" si="20"/>
        <v>17990</v>
      </c>
      <c r="K226" s="72">
        <v>624.20000000000005</v>
      </c>
      <c r="L226" s="74" t="s">
        <v>51</v>
      </c>
      <c r="M226" s="71">
        <f t="shared" si="17"/>
        <v>624.20000000000005</v>
      </c>
      <c r="N226" s="72">
        <v>48.04</v>
      </c>
      <c r="O226" s="74" t="s">
        <v>51</v>
      </c>
      <c r="P226" s="71">
        <f t="shared" si="22"/>
        <v>48.04</v>
      </c>
    </row>
    <row r="227" spans="1:16">
      <c r="B227" s="95">
        <v>225</v>
      </c>
      <c r="C227" s="96" t="s">
        <v>52</v>
      </c>
      <c r="D227" s="70">
        <f t="shared" si="16"/>
        <v>945.37815126050418</v>
      </c>
      <c r="E227" s="97">
        <v>13.15</v>
      </c>
      <c r="F227" s="98">
        <v>1.763E-3</v>
      </c>
      <c r="G227" s="94">
        <f t="shared" si="21"/>
        <v>13.151763000000001</v>
      </c>
      <c r="H227" s="72">
        <v>21.13</v>
      </c>
      <c r="I227" s="74" t="s">
        <v>5</v>
      </c>
      <c r="J227" s="75">
        <f t="shared" si="20"/>
        <v>21130</v>
      </c>
      <c r="K227" s="72">
        <v>765.38</v>
      </c>
      <c r="L227" s="74" t="s">
        <v>51</v>
      </c>
      <c r="M227" s="71">
        <f t="shared" si="17"/>
        <v>765.38</v>
      </c>
      <c r="N227" s="72">
        <v>54.95</v>
      </c>
      <c r="O227" s="74" t="s">
        <v>51</v>
      </c>
      <c r="P227" s="71">
        <f t="shared" si="22"/>
        <v>54.95</v>
      </c>
    </row>
    <row r="228" spans="1:16">
      <c r="A228" s="4">
        <v>228</v>
      </c>
      <c r="B228" s="95">
        <v>238</v>
      </c>
      <c r="C228" s="96" t="s">
        <v>52</v>
      </c>
      <c r="D228" s="70">
        <f t="shared" si="16"/>
        <v>1000</v>
      </c>
      <c r="E228" s="97">
        <v>13.02</v>
      </c>
      <c r="F228" s="98">
        <v>1.6739999999999999E-3</v>
      </c>
      <c r="G228" s="94">
        <f t="shared" si="21"/>
        <v>13.021673999999999</v>
      </c>
      <c r="H228" s="72">
        <v>22.78</v>
      </c>
      <c r="I228" s="74" t="s">
        <v>5</v>
      </c>
      <c r="J228" s="75">
        <f t="shared" si="20"/>
        <v>22780</v>
      </c>
      <c r="K228" s="72">
        <v>800.45</v>
      </c>
      <c r="L228" s="74" t="s">
        <v>51</v>
      </c>
      <c r="M228" s="71">
        <f t="shared" ref="M228" si="23">K228</f>
        <v>800.45</v>
      </c>
      <c r="N228" s="72">
        <v>58.5</v>
      </c>
      <c r="O228" s="74" t="s">
        <v>51</v>
      </c>
      <c r="P228" s="71">
        <f t="shared" si="22"/>
        <v>58.5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srim238U_(Ba,K)Fe2As2</vt:lpstr>
      <vt:lpstr>old238U_(Ba,K)Fe2As2</vt:lpstr>
      <vt:lpstr>old238U_(Ba,K)Fe2As2_D6</vt:lpstr>
      <vt:lpstr>srim238U_BaFe2(As,P)2</vt:lpstr>
      <vt:lpstr>old238U_BaFe2(As,P)2</vt:lpstr>
      <vt:lpstr>old238U_BaFe2(As,P)2_D6</vt:lpstr>
      <vt:lpstr>srim238U_CaKFe4As4</vt:lpstr>
      <vt:lpstr>old238U_CaKFe2As2</vt:lpstr>
      <vt:lpstr>old238U_CaKFe2As2_D6</vt:lpstr>
      <vt:lpstr>old238U_Fe(Te,Se)</vt:lpstr>
      <vt:lpstr>old238U_Fe(Te,Se)_D6</vt:lpstr>
    </vt:vector>
  </TitlesOfParts>
  <Company>RIKEN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SRIMfit</dc:title>
  <dc:subject>ver.210</dc:subject>
  <dc:creator>Ayoshida(RIKEN)</dc:creator>
  <cp:lastModifiedBy>ayoshida</cp:lastModifiedBy>
  <cp:lastPrinted>2017-03-21T09:13:02Z</cp:lastPrinted>
  <dcterms:created xsi:type="dcterms:W3CDTF">2008-11-07T05:47:18Z</dcterms:created>
  <dcterms:modified xsi:type="dcterms:W3CDTF">2018-08-31T02:16:33Z</dcterms:modified>
</cp:coreProperties>
</file>