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132Xe_Si" sheetId="159" r:id="rId1"/>
    <sheet name="srim132Xe_Al" sheetId="160" r:id="rId2"/>
    <sheet name="srim132Xe_Au" sheetId="161" r:id="rId3"/>
    <sheet name="srim132Xe_C" sheetId="166" r:id="rId4"/>
    <sheet name="srim132Xe_Air" sheetId="167" r:id="rId5"/>
    <sheet name="srim132Xe_Kapton" sheetId="163" r:id="rId6"/>
    <sheet name="srim132Xe_Mylar" sheetId="164" r:id="rId7"/>
    <sheet name="srim132Xe_EJ212" sheetId="165" r:id="rId8"/>
  </sheets>
  <calcPr calcId="152511" iterate="1" iterateCount="1000"/>
  <customWorkbookViews>
    <customWorkbookView name="view2" guid="{3AC4C5A4-CC01-4AA2-8975-95BDDCF33CBA}" xWindow="9" yWindow="76" windowWidth="1821" windowHeight="634" activeSheetId="80"/>
    <customWorkbookView name="view1" guid="{8A5D6D5C-C043-4E6B-AB9F-8AB531120421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167" l="1"/>
  <c r="M228" i="167"/>
  <c r="J228" i="167"/>
  <c r="G228" i="167"/>
  <c r="D228" i="167"/>
  <c r="P227" i="167"/>
  <c r="M227" i="167"/>
  <c r="J227" i="167"/>
  <c r="G227" i="167"/>
  <c r="D227" i="167"/>
  <c r="P226" i="167"/>
  <c r="M226" i="167"/>
  <c r="J226" i="167"/>
  <c r="G226" i="167"/>
  <c r="D226" i="167"/>
  <c r="P225" i="167"/>
  <c r="M225" i="167"/>
  <c r="J225" i="167"/>
  <c r="G225" i="167"/>
  <c r="D225" i="167"/>
  <c r="P224" i="167"/>
  <c r="M224" i="167"/>
  <c r="J224" i="167"/>
  <c r="G224" i="167"/>
  <c r="D224" i="167"/>
  <c r="P223" i="167"/>
  <c r="M223" i="167"/>
  <c r="J223" i="167"/>
  <c r="G223" i="167"/>
  <c r="D223" i="167"/>
  <c r="P222" i="167"/>
  <c r="M222" i="167"/>
  <c r="J222" i="167"/>
  <c r="G222" i="167"/>
  <c r="D222" i="167"/>
  <c r="P221" i="167"/>
  <c r="M221" i="167"/>
  <c r="J221" i="167"/>
  <c r="G221" i="167"/>
  <c r="D221" i="167"/>
  <c r="P220" i="167"/>
  <c r="M220" i="167"/>
  <c r="J220" i="167"/>
  <c r="G220" i="167"/>
  <c r="D220" i="167"/>
  <c r="P219" i="167"/>
  <c r="M219" i="167"/>
  <c r="J219" i="167"/>
  <c r="G219" i="167"/>
  <c r="D219" i="167"/>
  <c r="P218" i="167"/>
  <c r="M218" i="167"/>
  <c r="J218" i="167"/>
  <c r="G218" i="167"/>
  <c r="D218" i="167"/>
  <c r="P217" i="167"/>
  <c r="M217" i="167"/>
  <c r="J217" i="167"/>
  <c r="G217" i="167"/>
  <c r="D217" i="167"/>
  <c r="P216" i="167"/>
  <c r="M216" i="167"/>
  <c r="J216" i="167"/>
  <c r="G216" i="167"/>
  <c r="D216" i="167"/>
  <c r="P215" i="167"/>
  <c r="M215" i="167"/>
  <c r="J215" i="167"/>
  <c r="G215" i="167"/>
  <c r="D215" i="167"/>
  <c r="P214" i="167"/>
  <c r="M214" i="167"/>
  <c r="J214" i="167"/>
  <c r="G214" i="167"/>
  <c r="D214" i="167"/>
  <c r="P213" i="167"/>
  <c r="M213" i="167"/>
  <c r="J213" i="167"/>
  <c r="G213" i="167"/>
  <c r="D213" i="167"/>
  <c r="P212" i="167"/>
  <c r="M212" i="167"/>
  <c r="J212" i="167"/>
  <c r="G212" i="167"/>
  <c r="D212" i="167"/>
  <c r="P211" i="167"/>
  <c r="M211" i="167"/>
  <c r="J211" i="167"/>
  <c r="G211" i="167"/>
  <c r="D211" i="167"/>
  <c r="P210" i="167"/>
  <c r="M210" i="167"/>
  <c r="J210" i="167"/>
  <c r="G210" i="167"/>
  <c r="D210" i="167"/>
  <c r="P209" i="167"/>
  <c r="M209" i="167"/>
  <c r="J209" i="167"/>
  <c r="G209" i="167"/>
  <c r="D209" i="167"/>
  <c r="P208" i="167"/>
  <c r="M208" i="167"/>
  <c r="J208" i="167"/>
  <c r="G208" i="167"/>
  <c r="D208" i="167"/>
  <c r="P207" i="167"/>
  <c r="M207" i="167"/>
  <c r="J207" i="167"/>
  <c r="G207" i="167"/>
  <c r="D207" i="167"/>
  <c r="P206" i="167"/>
  <c r="M206" i="167"/>
  <c r="J206" i="167"/>
  <c r="G206" i="167"/>
  <c r="D206" i="167"/>
  <c r="P205" i="167"/>
  <c r="M205" i="167"/>
  <c r="J205" i="167"/>
  <c r="G205" i="167"/>
  <c r="D205" i="167"/>
  <c r="P204" i="167"/>
  <c r="M204" i="167"/>
  <c r="J204" i="167"/>
  <c r="G204" i="167"/>
  <c r="D204" i="167"/>
  <c r="P203" i="167"/>
  <c r="M203" i="167"/>
  <c r="J203" i="167"/>
  <c r="G203" i="167"/>
  <c r="D203" i="167"/>
  <c r="P202" i="167"/>
  <c r="M202" i="167"/>
  <c r="J202" i="167"/>
  <c r="G202" i="167"/>
  <c r="D202" i="167"/>
  <c r="P201" i="167"/>
  <c r="M201" i="167"/>
  <c r="J201" i="167"/>
  <c r="G201" i="167"/>
  <c r="D201" i="167"/>
  <c r="P200" i="167"/>
  <c r="M200" i="167"/>
  <c r="J200" i="167"/>
  <c r="G200" i="167"/>
  <c r="D200" i="167"/>
  <c r="P199" i="167"/>
  <c r="M199" i="167"/>
  <c r="J199" i="167"/>
  <c r="G199" i="167"/>
  <c r="D199" i="167"/>
  <c r="P198" i="167"/>
  <c r="M198" i="167"/>
  <c r="J198" i="167"/>
  <c r="G198" i="167"/>
  <c r="D198" i="167"/>
  <c r="P197" i="167"/>
  <c r="M197" i="167"/>
  <c r="J197" i="167"/>
  <c r="G197" i="167"/>
  <c r="D197" i="167"/>
  <c r="P196" i="167"/>
  <c r="M196" i="167"/>
  <c r="J196" i="167"/>
  <c r="G196" i="167"/>
  <c r="D196" i="167"/>
  <c r="P195" i="167"/>
  <c r="M195" i="167"/>
  <c r="J195" i="167"/>
  <c r="G195" i="167"/>
  <c r="D195" i="167"/>
  <c r="P194" i="167"/>
  <c r="M194" i="167"/>
  <c r="J194" i="167"/>
  <c r="G194" i="167"/>
  <c r="D194" i="167"/>
  <c r="P193" i="167"/>
  <c r="M193" i="167"/>
  <c r="J193" i="167"/>
  <c r="G193" i="167"/>
  <c r="D193" i="167"/>
  <c r="P192" i="167"/>
  <c r="M192" i="167"/>
  <c r="J192" i="167"/>
  <c r="G192" i="167"/>
  <c r="D192" i="167"/>
  <c r="P191" i="167"/>
  <c r="M191" i="167"/>
  <c r="J191" i="167"/>
  <c r="G191" i="167"/>
  <c r="D191" i="167"/>
  <c r="P190" i="167"/>
  <c r="M190" i="167"/>
  <c r="J190" i="167"/>
  <c r="G190" i="167"/>
  <c r="D190" i="167"/>
  <c r="P189" i="167"/>
  <c r="M189" i="167"/>
  <c r="J189" i="167"/>
  <c r="G189" i="167"/>
  <c r="D189" i="167"/>
  <c r="P188" i="167"/>
  <c r="M188" i="167"/>
  <c r="J188" i="167"/>
  <c r="G188" i="167"/>
  <c r="D188" i="167"/>
  <c r="P187" i="167"/>
  <c r="M187" i="167"/>
  <c r="J187" i="167"/>
  <c r="G187" i="167"/>
  <c r="D187" i="167"/>
  <c r="P186" i="167"/>
  <c r="M186" i="167"/>
  <c r="J186" i="167"/>
  <c r="G186" i="167"/>
  <c r="D186" i="167"/>
  <c r="P185" i="167"/>
  <c r="M185" i="167"/>
  <c r="J185" i="167"/>
  <c r="G185" i="167"/>
  <c r="D185" i="167"/>
  <c r="P184" i="167"/>
  <c r="M184" i="167"/>
  <c r="J184" i="167"/>
  <c r="G184" i="167"/>
  <c r="D184" i="167"/>
  <c r="P183" i="167"/>
  <c r="M183" i="167"/>
  <c r="J183" i="167"/>
  <c r="G183" i="167"/>
  <c r="D183" i="167"/>
  <c r="P182" i="167"/>
  <c r="M182" i="167"/>
  <c r="J182" i="167"/>
  <c r="G182" i="167"/>
  <c r="D182" i="167"/>
  <c r="P181" i="167"/>
  <c r="M181" i="167"/>
  <c r="J181" i="167"/>
  <c r="G181" i="167"/>
  <c r="D181" i="167"/>
  <c r="P180" i="167"/>
  <c r="M180" i="167"/>
  <c r="J180" i="167"/>
  <c r="G180" i="167"/>
  <c r="D180" i="167"/>
  <c r="P179" i="167"/>
  <c r="M179" i="167"/>
  <c r="J179" i="167"/>
  <c r="G179" i="167"/>
  <c r="D179" i="167"/>
  <c r="P178" i="167"/>
  <c r="M178" i="167"/>
  <c r="J178" i="167"/>
  <c r="G178" i="167"/>
  <c r="D178" i="167"/>
  <c r="P177" i="167"/>
  <c r="M177" i="167"/>
  <c r="J177" i="167"/>
  <c r="G177" i="167"/>
  <c r="D177" i="167"/>
  <c r="P176" i="167"/>
  <c r="M176" i="167"/>
  <c r="J176" i="167"/>
  <c r="G176" i="167"/>
  <c r="D176" i="167"/>
  <c r="P175" i="167"/>
  <c r="M175" i="167"/>
  <c r="J175" i="167"/>
  <c r="G175" i="167"/>
  <c r="D175" i="167"/>
  <c r="P174" i="167"/>
  <c r="M174" i="167"/>
  <c r="J174" i="167"/>
  <c r="G174" i="167"/>
  <c r="D174" i="167"/>
  <c r="P173" i="167"/>
  <c r="M173" i="167"/>
  <c r="J173" i="167"/>
  <c r="G173" i="167"/>
  <c r="D173" i="167"/>
  <c r="P172" i="167"/>
  <c r="M172" i="167"/>
  <c r="J172" i="167"/>
  <c r="G172" i="167"/>
  <c r="D172" i="167"/>
  <c r="P171" i="167"/>
  <c r="M171" i="167"/>
  <c r="J171" i="167"/>
  <c r="G171" i="167"/>
  <c r="D171" i="167"/>
  <c r="P170" i="167"/>
  <c r="M170" i="167"/>
  <c r="J170" i="167"/>
  <c r="G170" i="167"/>
  <c r="D170" i="167"/>
  <c r="P169" i="167"/>
  <c r="M169" i="167"/>
  <c r="J169" i="167"/>
  <c r="G169" i="167"/>
  <c r="D169" i="167"/>
  <c r="P168" i="167"/>
  <c r="M168" i="167"/>
  <c r="J168" i="167"/>
  <c r="G168" i="167"/>
  <c r="D168" i="167"/>
  <c r="P167" i="167"/>
  <c r="M167" i="167"/>
  <c r="J167" i="167"/>
  <c r="G167" i="167"/>
  <c r="D167" i="167"/>
  <c r="P166" i="167"/>
  <c r="M166" i="167"/>
  <c r="J166" i="167"/>
  <c r="G166" i="167"/>
  <c r="D166" i="167"/>
  <c r="P165" i="167"/>
  <c r="M165" i="167"/>
  <c r="J165" i="167"/>
  <c r="G165" i="167"/>
  <c r="D165" i="167"/>
  <c r="P164" i="167"/>
  <c r="M164" i="167"/>
  <c r="J164" i="167"/>
  <c r="G164" i="167"/>
  <c r="D164" i="167"/>
  <c r="P163" i="167"/>
  <c r="M163" i="167"/>
  <c r="J163" i="167"/>
  <c r="G163" i="167"/>
  <c r="D163" i="167"/>
  <c r="P162" i="167"/>
  <c r="M162" i="167"/>
  <c r="J162" i="167"/>
  <c r="G162" i="167"/>
  <c r="D162" i="167"/>
  <c r="P161" i="167"/>
  <c r="M161" i="167"/>
  <c r="J161" i="167"/>
  <c r="G161" i="167"/>
  <c r="D161" i="167"/>
  <c r="P160" i="167"/>
  <c r="M160" i="167"/>
  <c r="J160" i="167"/>
  <c r="G160" i="167"/>
  <c r="D160" i="167"/>
  <c r="P159" i="167"/>
  <c r="M159" i="167"/>
  <c r="J159" i="167"/>
  <c r="G159" i="167"/>
  <c r="D159" i="167"/>
  <c r="P158" i="167"/>
  <c r="M158" i="167"/>
  <c r="J158" i="167"/>
  <c r="G158" i="167"/>
  <c r="D158" i="167"/>
  <c r="P157" i="167"/>
  <c r="M157" i="167"/>
  <c r="J157" i="167"/>
  <c r="G157" i="167"/>
  <c r="D157" i="167"/>
  <c r="P156" i="167"/>
  <c r="M156" i="167"/>
  <c r="J156" i="167"/>
  <c r="G156" i="167"/>
  <c r="D156" i="167"/>
  <c r="P155" i="167"/>
  <c r="M155" i="167"/>
  <c r="J155" i="167"/>
  <c r="G155" i="167"/>
  <c r="D155" i="167"/>
  <c r="P154" i="167"/>
  <c r="M154" i="167"/>
  <c r="J154" i="167"/>
  <c r="G154" i="167"/>
  <c r="D154" i="167"/>
  <c r="P153" i="167"/>
  <c r="M153" i="167"/>
  <c r="J153" i="167"/>
  <c r="G153" i="167"/>
  <c r="D153" i="167"/>
  <c r="P152" i="167"/>
  <c r="M152" i="167"/>
  <c r="J152" i="167"/>
  <c r="G152" i="167"/>
  <c r="D152" i="167"/>
  <c r="P151" i="167"/>
  <c r="M151" i="167"/>
  <c r="J151" i="167"/>
  <c r="G151" i="167"/>
  <c r="D151" i="167"/>
  <c r="P150" i="167"/>
  <c r="M150" i="167"/>
  <c r="J150" i="167"/>
  <c r="G150" i="167"/>
  <c r="D150" i="167"/>
  <c r="P149" i="167"/>
  <c r="M149" i="167"/>
  <c r="J149" i="167"/>
  <c r="G149" i="167"/>
  <c r="D149" i="167"/>
  <c r="P148" i="167"/>
  <c r="M148" i="167"/>
  <c r="J148" i="167"/>
  <c r="G148" i="167"/>
  <c r="D148" i="167"/>
  <c r="P147" i="167"/>
  <c r="M147" i="167"/>
  <c r="J147" i="167"/>
  <c r="G147" i="167"/>
  <c r="D147" i="167"/>
  <c r="P146" i="167"/>
  <c r="M146" i="167"/>
  <c r="J146" i="167"/>
  <c r="G146" i="167"/>
  <c r="D146" i="167"/>
  <c r="P145" i="167"/>
  <c r="M145" i="167"/>
  <c r="J145" i="167"/>
  <c r="G145" i="167"/>
  <c r="D145" i="167"/>
  <c r="P144" i="167"/>
  <c r="M144" i="167"/>
  <c r="J144" i="167"/>
  <c r="G144" i="167"/>
  <c r="D144" i="167"/>
  <c r="P143" i="167"/>
  <c r="M143" i="167"/>
  <c r="J143" i="167"/>
  <c r="G143" i="167"/>
  <c r="D143" i="167"/>
  <c r="P142" i="167"/>
  <c r="M142" i="167"/>
  <c r="J142" i="167"/>
  <c r="G142" i="167"/>
  <c r="D142" i="167"/>
  <c r="P141" i="167"/>
  <c r="M141" i="167"/>
  <c r="J141" i="167"/>
  <c r="G141" i="167"/>
  <c r="D141" i="167"/>
  <c r="P140" i="167"/>
  <c r="M140" i="167"/>
  <c r="J140" i="167"/>
  <c r="G140" i="167"/>
  <c r="D140" i="167"/>
  <c r="P139" i="167"/>
  <c r="M139" i="167"/>
  <c r="J139" i="167"/>
  <c r="G139" i="167"/>
  <c r="D139" i="167"/>
  <c r="P138" i="167"/>
  <c r="M138" i="167"/>
  <c r="J138" i="167"/>
  <c r="G138" i="167"/>
  <c r="D138" i="167"/>
  <c r="P137" i="167"/>
  <c r="M137" i="167"/>
  <c r="J137" i="167"/>
  <c r="G137" i="167"/>
  <c r="D137" i="167"/>
  <c r="P136" i="167"/>
  <c r="M136" i="167"/>
  <c r="J136" i="167"/>
  <c r="G136" i="167"/>
  <c r="D136" i="167"/>
  <c r="P135" i="167"/>
  <c r="M135" i="167"/>
  <c r="J135" i="167"/>
  <c r="G135" i="167"/>
  <c r="D135" i="167"/>
  <c r="P134" i="167"/>
  <c r="M134" i="167"/>
  <c r="J134" i="167"/>
  <c r="G134" i="167"/>
  <c r="D134" i="167"/>
  <c r="P133" i="167"/>
  <c r="M133" i="167"/>
  <c r="J133" i="167"/>
  <c r="G133" i="167"/>
  <c r="D133" i="167"/>
  <c r="P132" i="167"/>
  <c r="M132" i="167"/>
  <c r="J132" i="167"/>
  <c r="G132" i="167"/>
  <c r="D132" i="167"/>
  <c r="P131" i="167"/>
  <c r="M131" i="167"/>
  <c r="J131" i="167"/>
  <c r="G131" i="167"/>
  <c r="D131" i="167"/>
  <c r="P130" i="167"/>
  <c r="M130" i="167"/>
  <c r="J130" i="167"/>
  <c r="G130" i="167"/>
  <c r="D130" i="167"/>
  <c r="P129" i="167"/>
  <c r="M129" i="167"/>
  <c r="J129" i="167"/>
  <c r="G129" i="167"/>
  <c r="D129" i="167"/>
  <c r="P128" i="167"/>
  <c r="M128" i="167"/>
  <c r="J128" i="167"/>
  <c r="G128" i="167"/>
  <c r="D128" i="167"/>
  <c r="P127" i="167"/>
  <c r="M127" i="167"/>
  <c r="J127" i="167"/>
  <c r="G127" i="167"/>
  <c r="D127" i="167"/>
  <c r="P126" i="167"/>
  <c r="M126" i="167"/>
  <c r="J126" i="167"/>
  <c r="G126" i="167"/>
  <c r="D126" i="167"/>
  <c r="P125" i="167"/>
  <c r="M125" i="167"/>
  <c r="J125" i="167"/>
  <c r="G125" i="167"/>
  <c r="D125" i="167"/>
  <c r="P124" i="167"/>
  <c r="M124" i="167"/>
  <c r="J124" i="167"/>
  <c r="G124" i="167"/>
  <c r="D124" i="167"/>
  <c r="P123" i="167"/>
  <c r="M123" i="167"/>
  <c r="J123" i="167"/>
  <c r="G123" i="167"/>
  <c r="D123" i="167"/>
  <c r="P122" i="167"/>
  <c r="M122" i="167"/>
  <c r="J122" i="167"/>
  <c r="G122" i="167"/>
  <c r="D122" i="167"/>
  <c r="P121" i="167"/>
  <c r="M121" i="167"/>
  <c r="J121" i="167"/>
  <c r="G121" i="167"/>
  <c r="D121" i="167"/>
  <c r="P120" i="167"/>
  <c r="M120" i="167"/>
  <c r="J120" i="167"/>
  <c r="G120" i="167"/>
  <c r="D120" i="167"/>
  <c r="P119" i="167"/>
  <c r="M119" i="167"/>
  <c r="J119" i="167"/>
  <c r="G119" i="167"/>
  <c r="D119" i="167"/>
  <c r="P118" i="167"/>
  <c r="M118" i="167"/>
  <c r="J118" i="167"/>
  <c r="G118" i="167"/>
  <c r="D118" i="167"/>
  <c r="P117" i="167"/>
  <c r="M117" i="167"/>
  <c r="J117" i="167"/>
  <c r="G117" i="167"/>
  <c r="D117" i="167"/>
  <c r="P116" i="167"/>
  <c r="M116" i="167"/>
  <c r="J116" i="167"/>
  <c r="G116" i="167"/>
  <c r="D116" i="167"/>
  <c r="P115" i="167"/>
  <c r="M115" i="167"/>
  <c r="J115" i="167"/>
  <c r="G115" i="167"/>
  <c r="D115" i="167"/>
  <c r="P114" i="167"/>
  <c r="M114" i="167"/>
  <c r="J114" i="167"/>
  <c r="G114" i="167"/>
  <c r="D114" i="167"/>
  <c r="P113" i="167"/>
  <c r="M113" i="167"/>
  <c r="J113" i="167"/>
  <c r="G113" i="167"/>
  <c r="D113" i="167"/>
  <c r="P112" i="167"/>
  <c r="M112" i="167"/>
  <c r="J112" i="167"/>
  <c r="G112" i="167"/>
  <c r="D112" i="167"/>
  <c r="P111" i="167"/>
  <c r="M111" i="167"/>
  <c r="J111" i="167"/>
  <c r="G111" i="167"/>
  <c r="D111" i="167"/>
  <c r="P110" i="167"/>
  <c r="M110" i="167"/>
  <c r="J110" i="167"/>
  <c r="G110" i="167"/>
  <c r="D110" i="167"/>
  <c r="P109" i="167"/>
  <c r="M109" i="167"/>
  <c r="J109" i="167"/>
  <c r="G109" i="167"/>
  <c r="D109" i="167"/>
  <c r="P108" i="167"/>
  <c r="M108" i="167"/>
  <c r="J108" i="167"/>
  <c r="G108" i="167"/>
  <c r="D108" i="167"/>
  <c r="P107" i="167"/>
  <c r="M107" i="167"/>
  <c r="J107" i="167"/>
  <c r="G107" i="167"/>
  <c r="D107" i="167"/>
  <c r="P106" i="167"/>
  <c r="M106" i="167"/>
  <c r="J106" i="167"/>
  <c r="G106" i="167"/>
  <c r="D106" i="167"/>
  <c r="P105" i="167"/>
  <c r="M105" i="167"/>
  <c r="J105" i="167"/>
  <c r="G105" i="167"/>
  <c r="D105" i="167"/>
  <c r="P104" i="167"/>
  <c r="M104" i="167"/>
  <c r="J104" i="167"/>
  <c r="G104" i="167"/>
  <c r="D104" i="167"/>
  <c r="P103" i="167"/>
  <c r="M103" i="167"/>
  <c r="J103" i="167"/>
  <c r="G103" i="167"/>
  <c r="D103" i="167"/>
  <c r="P102" i="167"/>
  <c r="M102" i="167"/>
  <c r="J102" i="167"/>
  <c r="G102" i="167"/>
  <c r="D102" i="167"/>
  <c r="P101" i="167"/>
  <c r="M101" i="167"/>
  <c r="J101" i="167"/>
  <c r="G101" i="167"/>
  <c r="D101" i="167"/>
  <c r="P100" i="167"/>
  <c r="M100" i="167"/>
  <c r="J100" i="167"/>
  <c r="G100" i="167"/>
  <c r="D100" i="167"/>
  <c r="P99" i="167"/>
  <c r="M99" i="167"/>
  <c r="J99" i="167"/>
  <c r="G99" i="167"/>
  <c r="D99" i="167"/>
  <c r="P98" i="167"/>
  <c r="M98" i="167"/>
  <c r="J98" i="167"/>
  <c r="G98" i="167"/>
  <c r="D98" i="167"/>
  <c r="P97" i="167"/>
  <c r="M97" i="167"/>
  <c r="J97" i="167"/>
  <c r="G97" i="167"/>
  <c r="D97" i="167"/>
  <c r="P96" i="167"/>
  <c r="M96" i="167"/>
  <c r="J96" i="167"/>
  <c r="G96" i="167"/>
  <c r="D96" i="167"/>
  <c r="P95" i="167"/>
  <c r="M95" i="167"/>
  <c r="J95" i="167"/>
  <c r="G95" i="167"/>
  <c r="D95" i="167"/>
  <c r="P94" i="167"/>
  <c r="M94" i="167"/>
  <c r="J94" i="167"/>
  <c r="G94" i="167"/>
  <c r="D94" i="167"/>
  <c r="P93" i="167"/>
  <c r="M93" i="167"/>
  <c r="J93" i="167"/>
  <c r="G93" i="167"/>
  <c r="D93" i="167"/>
  <c r="P92" i="167"/>
  <c r="M92" i="167"/>
  <c r="J92" i="167"/>
  <c r="G92" i="167"/>
  <c r="D92" i="167"/>
  <c r="P91" i="167"/>
  <c r="M91" i="167"/>
  <c r="J91" i="167"/>
  <c r="G91" i="167"/>
  <c r="D91" i="167"/>
  <c r="P90" i="167"/>
  <c r="M90" i="167"/>
  <c r="J90" i="167"/>
  <c r="G90" i="167"/>
  <c r="D90" i="167"/>
  <c r="P89" i="167"/>
  <c r="M89" i="167"/>
  <c r="J89" i="167"/>
  <c r="G89" i="167"/>
  <c r="D89" i="167"/>
  <c r="P88" i="167"/>
  <c r="M88" i="167"/>
  <c r="J88" i="167"/>
  <c r="G88" i="167"/>
  <c r="D88" i="167"/>
  <c r="P87" i="167"/>
  <c r="M87" i="167"/>
  <c r="J87" i="167"/>
  <c r="G87" i="167"/>
  <c r="D87" i="167"/>
  <c r="P86" i="167"/>
  <c r="M86" i="167"/>
  <c r="J86" i="167"/>
  <c r="G86" i="167"/>
  <c r="D86" i="167"/>
  <c r="P85" i="167"/>
  <c r="M85" i="167"/>
  <c r="J85" i="167"/>
  <c r="G85" i="167"/>
  <c r="D85" i="167"/>
  <c r="P84" i="167"/>
  <c r="M84" i="167"/>
  <c r="J84" i="167"/>
  <c r="G84" i="167"/>
  <c r="D84" i="167"/>
  <c r="P83" i="167"/>
  <c r="M83" i="167"/>
  <c r="J83" i="167"/>
  <c r="G83" i="167"/>
  <c r="D83" i="167"/>
  <c r="P82" i="167"/>
  <c r="M82" i="167"/>
  <c r="J82" i="167"/>
  <c r="G82" i="167"/>
  <c r="D82" i="167"/>
  <c r="P81" i="167"/>
  <c r="M81" i="167"/>
  <c r="J81" i="167"/>
  <c r="G81" i="167"/>
  <c r="D81" i="167"/>
  <c r="P80" i="167"/>
  <c r="M80" i="167"/>
  <c r="J80" i="167"/>
  <c r="G80" i="167"/>
  <c r="D80" i="167"/>
  <c r="P79" i="167"/>
  <c r="M79" i="167"/>
  <c r="J79" i="167"/>
  <c r="G79" i="167"/>
  <c r="D79" i="167"/>
  <c r="P78" i="167"/>
  <c r="M78" i="167"/>
  <c r="J78" i="167"/>
  <c r="G78" i="167"/>
  <c r="D78" i="167"/>
  <c r="P77" i="167"/>
  <c r="M77" i="167"/>
  <c r="J77" i="167"/>
  <c r="G77" i="167"/>
  <c r="D77" i="167"/>
  <c r="P76" i="167"/>
  <c r="M76" i="167"/>
  <c r="J76" i="167"/>
  <c r="G76" i="167"/>
  <c r="D76" i="167"/>
  <c r="P75" i="167"/>
  <c r="M75" i="167"/>
  <c r="J75" i="167"/>
  <c r="G75" i="167"/>
  <c r="D75" i="167"/>
  <c r="P74" i="167"/>
  <c r="M74" i="167"/>
  <c r="J74" i="167"/>
  <c r="G74" i="167"/>
  <c r="D74" i="167"/>
  <c r="P73" i="167"/>
  <c r="M73" i="167"/>
  <c r="J73" i="167"/>
  <c r="G73" i="167"/>
  <c r="D73" i="167"/>
  <c r="P72" i="167"/>
  <c r="M72" i="167"/>
  <c r="J72" i="167"/>
  <c r="G72" i="167"/>
  <c r="D72" i="167"/>
  <c r="P71" i="167"/>
  <c r="M71" i="167"/>
  <c r="J71" i="167"/>
  <c r="G71" i="167"/>
  <c r="D71" i="167"/>
  <c r="P70" i="167"/>
  <c r="M70" i="167"/>
  <c r="J70" i="167"/>
  <c r="G70" i="167"/>
  <c r="D70" i="167"/>
  <c r="P69" i="167"/>
  <c r="M69" i="167"/>
  <c r="J69" i="167"/>
  <c r="G69" i="167"/>
  <c r="D69" i="167"/>
  <c r="P68" i="167"/>
  <c r="M68" i="167"/>
  <c r="J68" i="167"/>
  <c r="G68" i="167"/>
  <c r="D68" i="167"/>
  <c r="P67" i="167"/>
  <c r="M67" i="167"/>
  <c r="J67" i="167"/>
  <c r="G67" i="167"/>
  <c r="D67" i="167"/>
  <c r="P66" i="167"/>
  <c r="M66" i="167"/>
  <c r="J66" i="167"/>
  <c r="G66" i="167"/>
  <c r="D66" i="167"/>
  <c r="P65" i="167"/>
  <c r="M65" i="167"/>
  <c r="J65" i="167"/>
  <c r="G65" i="167"/>
  <c r="D65" i="167"/>
  <c r="P64" i="167"/>
  <c r="M64" i="167"/>
  <c r="J64" i="167"/>
  <c r="G64" i="167"/>
  <c r="D64" i="167"/>
  <c r="P63" i="167"/>
  <c r="M63" i="167"/>
  <c r="J63" i="167"/>
  <c r="G63" i="167"/>
  <c r="D63" i="167"/>
  <c r="P62" i="167"/>
  <c r="M62" i="167"/>
  <c r="J62" i="167"/>
  <c r="G62" i="167"/>
  <c r="D62" i="167"/>
  <c r="P61" i="167"/>
  <c r="M61" i="167"/>
  <c r="J61" i="167"/>
  <c r="G61" i="167"/>
  <c r="D61" i="167"/>
  <c r="P60" i="167"/>
  <c r="M60" i="167"/>
  <c r="J60" i="167"/>
  <c r="G60" i="167"/>
  <c r="D60" i="167"/>
  <c r="P59" i="167"/>
  <c r="M59" i="167"/>
  <c r="J59" i="167"/>
  <c r="G59" i="167"/>
  <c r="D59" i="167"/>
  <c r="P58" i="167"/>
  <c r="M58" i="167"/>
  <c r="J58" i="167"/>
  <c r="G58" i="167"/>
  <c r="D58" i="167"/>
  <c r="P57" i="167"/>
  <c r="M57" i="167"/>
  <c r="J57" i="167"/>
  <c r="G57" i="167"/>
  <c r="D57" i="167"/>
  <c r="P56" i="167"/>
  <c r="M56" i="167"/>
  <c r="J56" i="167"/>
  <c r="G56" i="167"/>
  <c r="D56" i="167"/>
  <c r="P55" i="167"/>
  <c r="M55" i="167"/>
  <c r="J55" i="167"/>
  <c r="G55" i="167"/>
  <c r="D55" i="167"/>
  <c r="P54" i="167"/>
  <c r="M54" i="167"/>
  <c r="J54" i="167"/>
  <c r="G54" i="167"/>
  <c r="D54" i="167"/>
  <c r="P53" i="167"/>
  <c r="M53" i="167"/>
  <c r="J53" i="167"/>
  <c r="G53" i="167"/>
  <c r="D53" i="167"/>
  <c r="P52" i="167"/>
  <c r="M52" i="167"/>
  <c r="J52" i="167"/>
  <c r="G52" i="167"/>
  <c r="D52" i="167"/>
  <c r="P51" i="167"/>
  <c r="M51" i="167"/>
  <c r="J51" i="167"/>
  <c r="G51" i="167"/>
  <c r="D51" i="167"/>
  <c r="P50" i="167"/>
  <c r="M50" i="167"/>
  <c r="J50" i="167"/>
  <c r="G50" i="167"/>
  <c r="D50" i="167"/>
  <c r="P49" i="167"/>
  <c r="M49" i="167"/>
  <c r="J49" i="167"/>
  <c r="G49" i="167"/>
  <c r="D49" i="167"/>
  <c r="P48" i="167"/>
  <c r="M48" i="167"/>
  <c r="J48" i="167"/>
  <c r="G48" i="167"/>
  <c r="D48" i="167"/>
  <c r="P47" i="167"/>
  <c r="M47" i="167"/>
  <c r="J47" i="167"/>
  <c r="G47" i="167"/>
  <c r="D47" i="167"/>
  <c r="P46" i="167"/>
  <c r="M46" i="167"/>
  <c r="J46" i="167"/>
  <c r="G46" i="167"/>
  <c r="D46" i="167"/>
  <c r="P45" i="167"/>
  <c r="M45" i="167"/>
  <c r="J45" i="167"/>
  <c r="G45" i="167"/>
  <c r="D45" i="167"/>
  <c r="P44" i="167"/>
  <c r="M44" i="167"/>
  <c r="J44" i="167"/>
  <c r="G44" i="167"/>
  <c r="D44" i="167"/>
  <c r="P43" i="167"/>
  <c r="M43" i="167"/>
  <c r="J43" i="167"/>
  <c r="G43" i="167"/>
  <c r="D43" i="167"/>
  <c r="P42" i="167"/>
  <c r="M42" i="167"/>
  <c r="J42" i="167"/>
  <c r="G42" i="167"/>
  <c r="D42" i="167"/>
  <c r="P41" i="167"/>
  <c r="M41" i="167"/>
  <c r="J41" i="167"/>
  <c r="G41" i="167"/>
  <c r="D41" i="167"/>
  <c r="P40" i="167"/>
  <c r="M40" i="167"/>
  <c r="J40" i="167"/>
  <c r="G40" i="167"/>
  <c r="D40" i="167"/>
  <c r="P39" i="167"/>
  <c r="M39" i="167"/>
  <c r="J39" i="167"/>
  <c r="G39" i="167"/>
  <c r="D39" i="167"/>
  <c r="P38" i="167"/>
  <c r="M38" i="167"/>
  <c r="J38" i="167"/>
  <c r="G38" i="167"/>
  <c r="D38" i="167"/>
  <c r="P37" i="167"/>
  <c r="M37" i="167"/>
  <c r="J37" i="167"/>
  <c r="G37" i="167"/>
  <c r="D37" i="167"/>
  <c r="P36" i="167"/>
  <c r="M36" i="167"/>
  <c r="J36" i="167"/>
  <c r="G36" i="167"/>
  <c r="D36" i="167"/>
  <c r="P35" i="167"/>
  <c r="M35" i="167"/>
  <c r="J35" i="167"/>
  <c r="G35" i="167"/>
  <c r="D35" i="167"/>
  <c r="P34" i="167"/>
  <c r="M34" i="167"/>
  <c r="J34" i="167"/>
  <c r="G34" i="167"/>
  <c r="D34" i="167"/>
  <c r="P33" i="167"/>
  <c r="M33" i="167"/>
  <c r="J33" i="167"/>
  <c r="G33" i="167"/>
  <c r="D33" i="167"/>
  <c r="P32" i="167"/>
  <c r="M32" i="167"/>
  <c r="J32" i="167"/>
  <c r="G32" i="167"/>
  <c r="D32" i="167"/>
  <c r="P31" i="167"/>
  <c r="M31" i="167"/>
  <c r="J31" i="167"/>
  <c r="G31" i="167"/>
  <c r="D31" i="167"/>
  <c r="P30" i="167"/>
  <c r="M30" i="167"/>
  <c r="J30" i="167"/>
  <c r="G30" i="167"/>
  <c r="D30" i="167"/>
  <c r="P29" i="167"/>
  <c r="M29" i="167"/>
  <c r="J29" i="167"/>
  <c r="G29" i="167"/>
  <c r="D29" i="167"/>
  <c r="P28" i="167"/>
  <c r="M28" i="167"/>
  <c r="J28" i="167"/>
  <c r="G28" i="167"/>
  <c r="D28" i="167"/>
  <c r="P27" i="167"/>
  <c r="M27" i="167"/>
  <c r="J27" i="167"/>
  <c r="G27" i="167"/>
  <c r="D27" i="167"/>
  <c r="P26" i="167"/>
  <c r="M26" i="167"/>
  <c r="J26" i="167"/>
  <c r="G26" i="167"/>
  <c r="D26" i="167"/>
  <c r="P25" i="167"/>
  <c r="M25" i="167"/>
  <c r="J25" i="167"/>
  <c r="G25" i="167"/>
  <c r="D25" i="167"/>
  <c r="P24" i="167"/>
  <c r="M24" i="167"/>
  <c r="J24" i="167"/>
  <c r="G24" i="167"/>
  <c r="D24" i="167"/>
  <c r="P23" i="167"/>
  <c r="M23" i="167"/>
  <c r="J23" i="167"/>
  <c r="G23" i="167"/>
  <c r="D23" i="167"/>
  <c r="P22" i="167"/>
  <c r="M22" i="167"/>
  <c r="J22" i="167"/>
  <c r="G22" i="167"/>
  <c r="D22" i="167"/>
  <c r="P21" i="167"/>
  <c r="M21" i="167"/>
  <c r="J21" i="167"/>
  <c r="G21" i="167"/>
  <c r="D21" i="167"/>
  <c r="P20" i="167"/>
  <c r="M20" i="167"/>
  <c r="J20" i="167"/>
  <c r="G20" i="167"/>
  <c r="D20" i="167"/>
  <c r="AC31" i="167"/>
  <c r="I14" i="167"/>
  <c r="H14" i="167"/>
  <c r="D13" i="167"/>
  <c r="D12" i="167"/>
  <c r="T8" i="167"/>
  <c r="W7" i="167"/>
  <c r="W6" i="167"/>
  <c r="W5" i="167"/>
  <c r="P5" i="167"/>
  <c r="W4" i="167"/>
  <c r="Y4" i="167" l="1"/>
  <c r="Z7" i="167"/>
  <c r="W8" i="167"/>
  <c r="Y5" i="167" s="1"/>
  <c r="X9" i="167"/>
  <c r="Y6" i="167"/>
  <c r="M220" i="166"/>
  <c r="P189" i="166"/>
  <c r="P188" i="166"/>
  <c r="P187" i="166"/>
  <c r="P186" i="166"/>
  <c r="P185" i="166"/>
  <c r="P184" i="166"/>
  <c r="P183" i="166"/>
  <c r="P182" i="166"/>
  <c r="P181" i="166"/>
  <c r="P180" i="166"/>
  <c r="P179" i="166"/>
  <c r="P178" i="166"/>
  <c r="P177" i="166"/>
  <c r="P176" i="166"/>
  <c r="P175" i="166"/>
  <c r="P174" i="166"/>
  <c r="P173" i="166"/>
  <c r="M166" i="166"/>
  <c r="M165" i="166"/>
  <c r="M164" i="166"/>
  <c r="M163" i="166"/>
  <c r="J108" i="166"/>
  <c r="J107" i="166"/>
  <c r="J106" i="166"/>
  <c r="J105" i="166"/>
  <c r="J104" i="166"/>
  <c r="P228" i="166"/>
  <c r="M228" i="166"/>
  <c r="J228" i="166"/>
  <c r="G228" i="166"/>
  <c r="D228" i="166"/>
  <c r="P227" i="166"/>
  <c r="M227" i="166"/>
  <c r="J227" i="166"/>
  <c r="G227" i="166"/>
  <c r="D227" i="166"/>
  <c r="P226" i="166"/>
  <c r="M226" i="166"/>
  <c r="J226" i="166"/>
  <c r="G226" i="166"/>
  <c r="D226" i="166"/>
  <c r="P225" i="166"/>
  <c r="M225" i="166"/>
  <c r="J225" i="166"/>
  <c r="G225" i="166"/>
  <c r="D225" i="166"/>
  <c r="P224" i="166"/>
  <c r="M224" i="166"/>
  <c r="J224" i="166"/>
  <c r="G224" i="166"/>
  <c r="D224" i="166"/>
  <c r="P223" i="166"/>
  <c r="M223" i="166"/>
  <c r="J223" i="166"/>
  <c r="G223" i="166"/>
  <c r="D223" i="166"/>
  <c r="P222" i="166"/>
  <c r="M222" i="166"/>
  <c r="J222" i="166"/>
  <c r="G222" i="166"/>
  <c r="D222" i="166"/>
  <c r="P221" i="166"/>
  <c r="M221" i="166"/>
  <c r="J221" i="166"/>
  <c r="G221" i="166"/>
  <c r="D221" i="166"/>
  <c r="P220" i="166"/>
  <c r="J220" i="166"/>
  <c r="G220" i="166"/>
  <c r="D220" i="166"/>
  <c r="P219" i="166"/>
  <c r="M219" i="166"/>
  <c r="J219" i="166"/>
  <c r="G219" i="166"/>
  <c r="D219" i="166"/>
  <c r="P218" i="166"/>
  <c r="M218" i="166"/>
  <c r="J218" i="166"/>
  <c r="G218" i="166"/>
  <c r="D218" i="166"/>
  <c r="P217" i="166"/>
  <c r="M217" i="166"/>
  <c r="J217" i="166"/>
  <c r="G217" i="166"/>
  <c r="D217" i="166"/>
  <c r="P216" i="166"/>
  <c r="M216" i="166"/>
  <c r="J216" i="166"/>
  <c r="G216" i="166"/>
  <c r="D216" i="166"/>
  <c r="P215" i="166"/>
  <c r="M215" i="166"/>
  <c r="J215" i="166"/>
  <c r="G215" i="166"/>
  <c r="D215" i="166"/>
  <c r="P214" i="166"/>
  <c r="M214" i="166"/>
  <c r="J214" i="166"/>
  <c r="G214" i="166"/>
  <c r="D214" i="166"/>
  <c r="P213" i="166"/>
  <c r="M213" i="166"/>
  <c r="J213" i="166"/>
  <c r="G213" i="166"/>
  <c r="D213" i="166"/>
  <c r="P212" i="166"/>
  <c r="M212" i="166"/>
  <c r="J212" i="166"/>
  <c r="G212" i="166"/>
  <c r="D212" i="166"/>
  <c r="P211" i="166"/>
  <c r="M211" i="166"/>
  <c r="J211" i="166"/>
  <c r="G211" i="166"/>
  <c r="D211" i="166"/>
  <c r="P210" i="166"/>
  <c r="M210" i="166"/>
  <c r="J210" i="166"/>
  <c r="G210" i="166"/>
  <c r="D210" i="166"/>
  <c r="P209" i="166"/>
  <c r="M209" i="166"/>
  <c r="J209" i="166"/>
  <c r="G209" i="166"/>
  <c r="D209" i="166"/>
  <c r="P208" i="166"/>
  <c r="M208" i="166"/>
  <c r="J208" i="166"/>
  <c r="G208" i="166"/>
  <c r="D208" i="166"/>
  <c r="P207" i="166"/>
  <c r="M207" i="166"/>
  <c r="J207" i="166"/>
  <c r="G207" i="166"/>
  <c r="D207" i="166"/>
  <c r="P206" i="166"/>
  <c r="M206" i="166"/>
  <c r="J206" i="166"/>
  <c r="G206" i="166"/>
  <c r="D206" i="166"/>
  <c r="P205" i="166"/>
  <c r="M205" i="166"/>
  <c r="J205" i="166"/>
  <c r="G205" i="166"/>
  <c r="D205" i="166"/>
  <c r="P204" i="166"/>
  <c r="M204" i="166"/>
  <c r="J204" i="166"/>
  <c r="G204" i="166"/>
  <c r="D204" i="166"/>
  <c r="P203" i="166"/>
  <c r="M203" i="166"/>
  <c r="J203" i="166"/>
  <c r="G203" i="166"/>
  <c r="D203" i="166"/>
  <c r="P202" i="166"/>
  <c r="M202" i="166"/>
  <c r="J202" i="166"/>
  <c r="G202" i="166"/>
  <c r="D202" i="166"/>
  <c r="P201" i="166"/>
  <c r="M201" i="166"/>
  <c r="J201" i="166"/>
  <c r="G201" i="166"/>
  <c r="D201" i="166"/>
  <c r="P200" i="166"/>
  <c r="M200" i="166"/>
  <c r="J200" i="166"/>
  <c r="G200" i="166"/>
  <c r="D200" i="166"/>
  <c r="P199" i="166"/>
  <c r="M199" i="166"/>
  <c r="J199" i="166"/>
  <c r="G199" i="166"/>
  <c r="D199" i="166"/>
  <c r="P198" i="166"/>
  <c r="M198" i="166"/>
  <c r="J198" i="166"/>
  <c r="G198" i="166"/>
  <c r="D198" i="166"/>
  <c r="P197" i="166"/>
  <c r="M197" i="166"/>
  <c r="J197" i="166"/>
  <c r="G197" i="166"/>
  <c r="D197" i="166"/>
  <c r="P196" i="166"/>
  <c r="M196" i="166"/>
  <c r="J196" i="166"/>
  <c r="G196" i="166"/>
  <c r="D196" i="166"/>
  <c r="P195" i="166"/>
  <c r="M195" i="166"/>
  <c r="J195" i="166"/>
  <c r="G195" i="166"/>
  <c r="D195" i="166"/>
  <c r="P194" i="166"/>
  <c r="M194" i="166"/>
  <c r="J194" i="166"/>
  <c r="G194" i="166"/>
  <c r="D194" i="166"/>
  <c r="P193" i="166"/>
  <c r="M193" i="166"/>
  <c r="J193" i="166"/>
  <c r="G193" i="166"/>
  <c r="D193" i="166"/>
  <c r="P192" i="166"/>
  <c r="M192" i="166"/>
  <c r="J192" i="166"/>
  <c r="G192" i="166"/>
  <c r="D192" i="166"/>
  <c r="P191" i="166"/>
  <c r="M191" i="166"/>
  <c r="J191" i="166"/>
  <c r="G191" i="166"/>
  <c r="D191" i="166"/>
  <c r="P190" i="166"/>
  <c r="M190" i="166"/>
  <c r="J190" i="166"/>
  <c r="G190" i="166"/>
  <c r="D190" i="166"/>
  <c r="M189" i="166"/>
  <c r="J189" i="166"/>
  <c r="G189" i="166"/>
  <c r="D189" i="166"/>
  <c r="M188" i="166"/>
  <c r="J188" i="166"/>
  <c r="G188" i="166"/>
  <c r="D188" i="166"/>
  <c r="M187" i="166"/>
  <c r="J187" i="166"/>
  <c r="G187" i="166"/>
  <c r="D187" i="166"/>
  <c r="M186" i="166"/>
  <c r="J186" i="166"/>
  <c r="G186" i="166"/>
  <c r="D186" i="166"/>
  <c r="M185" i="166"/>
  <c r="J185" i="166"/>
  <c r="G185" i="166"/>
  <c r="D185" i="166"/>
  <c r="M184" i="166"/>
  <c r="J184" i="166"/>
  <c r="G184" i="166"/>
  <c r="D184" i="166"/>
  <c r="M183" i="166"/>
  <c r="J183" i="166"/>
  <c r="G183" i="166"/>
  <c r="D183" i="166"/>
  <c r="M182" i="166"/>
  <c r="J182" i="166"/>
  <c r="G182" i="166"/>
  <c r="D182" i="166"/>
  <c r="M181" i="166"/>
  <c r="J181" i="166"/>
  <c r="G181" i="166"/>
  <c r="D181" i="166"/>
  <c r="M180" i="166"/>
  <c r="J180" i="166"/>
  <c r="G180" i="166"/>
  <c r="D180" i="166"/>
  <c r="M179" i="166"/>
  <c r="J179" i="166"/>
  <c r="G179" i="166"/>
  <c r="D179" i="166"/>
  <c r="M178" i="166"/>
  <c r="J178" i="166"/>
  <c r="G178" i="166"/>
  <c r="D178" i="166"/>
  <c r="M177" i="166"/>
  <c r="J177" i="166"/>
  <c r="G177" i="166"/>
  <c r="D177" i="166"/>
  <c r="M176" i="166"/>
  <c r="J176" i="166"/>
  <c r="G176" i="166"/>
  <c r="D176" i="166"/>
  <c r="M175" i="166"/>
  <c r="J175" i="166"/>
  <c r="G175" i="166"/>
  <c r="D175" i="166"/>
  <c r="M174" i="166"/>
  <c r="J174" i="166"/>
  <c r="G174" i="166"/>
  <c r="D174" i="166"/>
  <c r="M173" i="166"/>
  <c r="J173" i="166"/>
  <c r="G173" i="166"/>
  <c r="D173" i="166"/>
  <c r="P172" i="166"/>
  <c r="M172" i="166"/>
  <c r="J172" i="166"/>
  <c r="G172" i="166"/>
  <c r="D172" i="166"/>
  <c r="P171" i="166"/>
  <c r="M171" i="166"/>
  <c r="J171" i="166"/>
  <c r="G171" i="166"/>
  <c r="D171" i="166"/>
  <c r="P170" i="166"/>
  <c r="M170" i="166"/>
  <c r="J170" i="166"/>
  <c r="G170" i="166"/>
  <c r="D170" i="166"/>
  <c r="P169" i="166"/>
  <c r="M169" i="166"/>
  <c r="J169" i="166"/>
  <c r="G169" i="166"/>
  <c r="D169" i="166"/>
  <c r="P168" i="166"/>
  <c r="M168" i="166"/>
  <c r="J168" i="166"/>
  <c r="G168" i="166"/>
  <c r="D168" i="166"/>
  <c r="P167" i="166"/>
  <c r="M167" i="166"/>
  <c r="J167" i="166"/>
  <c r="G167" i="166"/>
  <c r="D167" i="166"/>
  <c r="P166" i="166"/>
  <c r="J166" i="166"/>
  <c r="G166" i="166"/>
  <c r="D166" i="166"/>
  <c r="P165" i="166"/>
  <c r="J165" i="166"/>
  <c r="G165" i="166"/>
  <c r="D165" i="166"/>
  <c r="P164" i="166"/>
  <c r="J164" i="166"/>
  <c r="G164" i="166"/>
  <c r="D164" i="166"/>
  <c r="P163" i="166"/>
  <c r="J163" i="166"/>
  <c r="G163" i="166"/>
  <c r="D163" i="166"/>
  <c r="P162" i="166"/>
  <c r="M162" i="166"/>
  <c r="J162" i="166"/>
  <c r="G162" i="166"/>
  <c r="D162" i="166"/>
  <c r="P161" i="166"/>
  <c r="M161" i="166"/>
  <c r="J161" i="166"/>
  <c r="G161" i="166"/>
  <c r="D161" i="166"/>
  <c r="P160" i="166"/>
  <c r="M160" i="166"/>
  <c r="J160" i="166"/>
  <c r="G160" i="166"/>
  <c r="D160" i="166"/>
  <c r="P159" i="166"/>
  <c r="M159" i="166"/>
  <c r="J159" i="166"/>
  <c r="G159" i="166"/>
  <c r="D159" i="166"/>
  <c r="P158" i="166"/>
  <c r="M158" i="166"/>
  <c r="J158" i="166"/>
  <c r="G158" i="166"/>
  <c r="D158" i="166"/>
  <c r="P157" i="166"/>
  <c r="M157" i="166"/>
  <c r="J157" i="166"/>
  <c r="G157" i="166"/>
  <c r="D157" i="166"/>
  <c r="P156" i="166"/>
  <c r="M156" i="166"/>
  <c r="J156" i="166"/>
  <c r="G156" i="166"/>
  <c r="D156" i="166"/>
  <c r="P155" i="166"/>
  <c r="M155" i="166"/>
  <c r="J155" i="166"/>
  <c r="G155" i="166"/>
  <c r="D155" i="166"/>
  <c r="P154" i="166"/>
  <c r="M154" i="166"/>
  <c r="J154" i="166"/>
  <c r="G154" i="166"/>
  <c r="D154" i="166"/>
  <c r="P153" i="166"/>
  <c r="M153" i="166"/>
  <c r="J153" i="166"/>
  <c r="G153" i="166"/>
  <c r="D153" i="166"/>
  <c r="P152" i="166"/>
  <c r="M152" i="166"/>
  <c r="J152" i="166"/>
  <c r="G152" i="166"/>
  <c r="D152" i="166"/>
  <c r="P151" i="166"/>
  <c r="M151" i="166"/>
  <c r="J151" i="166"/>
  <c r="G151" i="166"/>
  <c r="D151" i="166"/>
  <c r="P150" i="166"/>
  <c r="M150" i="166"/>
  <c r="J150" i="166"/>
  <c r="G150" i="166"/>
  <c r="D150" i="166"/>
  <c r="P149" i="166"/>
  <c r="M149" i="166"/>
  <c r="J149" i="166"/>
  <c r="G149" i="166"/>
  <c r="D149" i="166"/>
  <c r="P148" i="166"/>
  <c r="M148" i="166"/>
  <c r="J148" i="166"/>
  <c r="G148" i="166"/>
  <c r="D148" i="166"/>
  <c r="P147" i="166"/>
  <c r="M147" i="166"/>
  <c r="J147" i="166"/>
  <c r="G147" i="166"/>
  <c r="D147" i="166"/>
  <c r="P146" i="166"/>
  <c r="M146" i="166"/>
  <c r="J146" i="166"/>
  <c r="G146" i="166"/>
  <c r="D146" i="166"/>
  <c r="P145" i="166"/>
  <c r="M145" i="166"/>
  <c r="J145" i="166"/>
  <c r="G145" i="166"/>
  <c r="D145" i="166"/>
  <c r="P144" i="166"/>
  <c r="M144" i="166"/>
  <c r="J144" i="166"/>
  <c r="G144" i="166"/>
  <c r="D144" i="166"/>
  <c r="P143" i="166"/>
  <c r="M143" i="166"/>
  <c r="J143" i="166"/>
  <c r="G143" i="166"/>
  <c r="D143" i="166"/>
  <c r="P142" i="166"/>
  <c r="M142" i="166"/>
  <c r="J142" i="166"/>
  <c r="G142" i="166"/>
  <c r="D142" i="166"/>
  <c r="P141" i="166"/>
  <c r="M141" i="166"/>
  <c r="J141" i="166"/>
  <c r="G141" i="166"/>
  <c r="D141" i="166"/>
  <c r="P140" i="166"/>
  <c r="M140" i="166"/>
  <c r="J140" i="166"/>
  <c r="G140" i="166"/>
  <c r="D140" i="166"/>
  <c r="P139" i="166"/>
  <c r="M139" i="166"/>
  <c r="J139" i="166"/>
  <c r="G139" i="166"/>
  <c r="D139" i="166"/>
  <c r="P138" i="166"/>
  <c r="M138" i="166"/>
  <c r="J138" i="166"/>
  <c r="G138" i="166"/>
  <c r="D138" i="166"/>
  <c r="P137" i="166"/>
  <c r="M137" i="166"/>
  <c r="J137" i="166"/>
  <c r="G137" i="166"/>
  <c r="D137" i="166"/>
  <c r="P136" i="166"/>
  <c r="M136" i="166"/>
  <c r="J136" i="166"/>
  <c r="G136" i="166"/>
  <c r="D136" i="166"/>
  <c r="P135" i="166"/>
  <c r="M135" i="166"/>
  <c r="J135" i="166"/>
  <c r="G135" i="166"/>
  <c r="D135" i="166"/>
  <c r="P134" i="166"/>
  <c r="M134" i="166"/>
  <c r="J134" i="166"/>
  <c r="G134" i="166"/>
  <c r="D134" i="166"/>
  <c r="P133" i="166"/>
  <c r="M133" i="166"/>
  <c r="J133" i="166"/>
  <c r="G133" i="166"/>
  <c r="D133" i="166"/>
  <c r="P132" i="166"/>
  <c r="M132" i="166"/>
  <c r="J132" i="166"/>
  <c r="G132" i="166"/>
  <c r="D132" i="166"/>
  <c r="P131" i="166"/>
  <c r="M131" i="166"/>
  <c r="J131" i="166"/>
  <c r="G131" i="166"/>
  <c r="D131" i="166"/>
  <c r="P130" i="166"/>
  <c r="M130" i="166"/>
  <c r="J130" i="166"/>
  <c r="G130" i="166"/>
  <c r="D130" i="166"/>
  <c r="P129" i="166"/>
  <c r="M129" i="166"/>
  <c r="J129" i="166"/>
  <c r="G129" i="166"/>
  <c r="D129" i="166"/>
  <c r="P128" i="166"/>
  <c r="M128" i="166"/>
  <c r="J128" i="166"/>
  <c r="G128" i="166"/>
  <c r="D128" i="166"/>
  <c r="P127" i="166"/>
  <c r="M127" i="166"/>
  <c r="J127" i="166"/>
  <c r="G127" i="166"/>
  <c r="D127" i="166"/>
  <c r="P126" i="166"/>
  <c r="M126" i="166"/>
  <c r="J126" i="166"/>
  <c r="G126" i="166"/>
  <c r="D126" i="166"/>
  <c r="P125" i="166"/>
  <c r="M125" i="166"/>
  <c r="J125" i="166"/>
  <c r="G125" i="166"/>
  <c r="D125" i="166"/>
  <c r="P124" i="166"/>
  <c r="M124" i="166"/>
  <c r="J124" i="166"/>
  <c r="G124" i="166"/>
  <c r="D124" i="166"/>
  <c r="P123" i="166"/>
  <c r="M123" i="166"/>
  <c r="J123" i="166"/>
  <c r="G123" i="166"/>
  <c r="D123" i="166"/>
  <c r="P122" i="166"/>
  <c r="M122" i="166"/>
  <c r="J122" i="166"/>
  <c r="G122" i="166"/>
  <c r="D122" i="166"/>
  <c r="P121" i="166"/>
  <c r="M121" i="166"/>
  <c r="J121" i="166"/>
  <c r="G121" i="166"/>
  <c r="D121" i="166"/>
  <c r="P120" i="166"/>
  <c r="M120" i="166"/>
  <c r="J120" i="166"/>
  <c r="G120" i="166"/>
  <c r="D120" i="166"/>
  <c r="P119" i="166"/>
  <c r="M119" i="166"/>
  <c r="J119" i="166"/>
  <c r="G119" i="166"/>
  <c r="D119" i="166"/>
  <c r="P118" i="166"/>
  <c r="M118" i="166"/>
  <c r="J118" i="166"/>
  <c r="G118" i="166"/>
  <c r="D118" i="166"/>
  <c r="P117" i="166"/>
  <c r="M117" i="166"/>
  <c r="J117" i="166"/>
  <c r="G117" i="166"/>
  <c r="D117" i="166"/>
  <c r="P116" i="166"/>
  <c r="M116" i="166"/>
  <c r="J116" i="166"/>
  <c r="G116" i="166"/>
  <c r="D116" i="166"/>
  <c r="P115" i="166"/>
  <c r="M115" i="166"/>
  <c r="J115" i="166"/>
  <c r="G115" i="166"/>
  <c r="D115" i="166"/>
  <c r="P114" i="166"/>
  <c r="M114" i="166"/>
  <c r="J114" i="166"/>
  <c r="G114" i="166"/>
  <c r="D114" i="166"/>
  <c r="P113" i="166"/>
  <c r="M113" i="166"/>
  <c r="J113" i="166"/>
  <c r="G113" i="166"/>
  <c r="D113" i="166"/>
  <c r="P112" i="166"/>
  <c r="M112" i="166"/>
  <c r="J112" i="166"/>
  <c r="G112" i="166"/>
  <c r="D112" i="166"/>
  <c r="P111" i="166"/>
  <c r="M111" i="166"/>
  <c r="J111" i="166"/>
  <c r="G111" i="166"/>
  <c r="D111" i="166"/>
  <c r="P110" i="166"/>
  <c r="M110" i="166"/>
  <c r="J110" i="166"/>
  <c r="G110" i="166"/>
  <c r="D110" i="166"/>
  <c r="P109" i="166"/>
  <c r="M109" i="166"/>
  <c r="J109" i="166"/>
  <c r="G109" i="166"/>
  <c r="D109" i="166"/>
  <c r="P108" i="166"/>
  <c r="M108" i="166"/>
  <c r="G108" i="166"/>
  <c r="D108" i="166"/>
  <c r="P107" i="166"/>
  <c r="M107" i="166"/>
  <c r="G107" i="166"/>
  <c r="D107" i="166"/>
  <c r="P106" i="166"/>
  <c r="M106" i="166"/>
  <c r="G106" i="166"/>
  <c r="D106" i="166"/>
  <c r="P105" i="166"/>
  <c r="M105" i="166"/>
  <c r="G105" i="166"/>
  <c r="D105" i="166"/>
  <c r="P104" i="166"/>
  <c r="M104" i="166"/>
  <c r="G104" i="166"/>
  <c r="D104" i="166"/>
  <c r="P103" i="166"/>
  <c r="M103" i="166"/>
  <c r="J103" i="166"/>
  <c r="G103" i="166"/>
  <c r="D103" i="166"/>
  <c r="P102" i="166"/>
  <c r="M102" i="166"/>
  <c r="J102" i="166"/>
  <c r="G102" i="166"/>
  <c r="D102" i="166"/>
  <c r="P101" i="166"/>
  <c r="M101" i="166"/>
  <c r="J101" i="166"/>
  <c r="G101" i="166"/>
  <c r="D101" i="166"/>
  <c r="P100" i="166"/>
  <c r="M100" i="166"/>
  <c r="J100" i="166"/>
  <c r="G100" i="166"/>
  <c r="D100" i="166"/>
  <c r="P99" i="166"/>
  <c r="M99" i="166"/>
  <c r="J99" i="166"/>
  <c r="G99" i="166"/>
  <c r="D99" i="166"/>
  <c r="P98" i="166"/>
  <c r="M98" i="166"/>
  <c r="J98" i="166"/>
  <c r="G98" i="166"/>
  <c r="D98" i="166"/>
  <c r="P97" i="166"/>
  <c r="M97" i="166"/>
  <c r="J97" i="166"/>
  <c r="G97" i="166"/>
  <c r="D97" i="166"/>
  <c r="P96" i="166"/>
  <c r="M96" i="166"/>
  <c r="J96" i="166"/>
  <c r="G96" i="166"/>
  <c r="D96" i="166"/>
  <c r="P95" i="166"/>
  <c r="M95" i="166"/>
  <c r="J95" i="166"/>
  <c r="G95" i="166"/>
  <c r="D95" i="166"/>
  <c r="P94" i="166"/>
  <c r="M94" i="166"/>
  <c r="J94" i="166"/>
  <c r="G94" i="166"/>
  <c r="D94" i="166"/>
  <c r="P93" i="166"/>
  <c r="M93" i="166"/>
  <c r="J93" i="166"/>
  <c r="G93" i="166"/>
  <c r="D93" i="166"/>
  <c r="P92" i="166"/>
  <c r="M92" i="166"/>
  <c r="J92" i="166"/>
  <c r="G92" i="166"/>
  <c r="D92" i="166"/>
  <c r="P91" i="166"/>
  <c r="M91" i="166"/>
  <c r="J91" i="166"/>
  <c r="G91" i="166"/>
  <c r="D91" i="166"/>
  <c r="P90" i="166"/>
  <c r="M90" i="166"/>
  <c r="J90" i="166"/>
  <c r="G90" i="166"/>
  <c r="D90" i="166"/>
  <c r="P89" i="166"/>
  <c r="M89" i="166"/>
  <c r="J89" i="166"/>
  <c r="G89" i="166"/>
  <c r="D89" i="166"/>
  <c r="P88" i="166"/>
  <c r="M88" i="166"/>
  <c r="J88" i="166"/>
  <c r="G88" i="166"/>
  <c r="D88" i="166"/>
  <c r="P87" i="166"/>
  <c r="M87" i="166"/>
  <c r="J87" i="166"/>
  <c r="G87" i="166"/>
  <c r="D87" i="166"/>
  <c r="P86" i="166"/>
  <c r="M86" i="166"/>
  <c r="J86" i="166"/>
  <c r="G86" i="166"/>
  <c r="D86" i="166"/>
  <c r="P85" i="166"/>
  <c r="M85" i="166"/>
  <c r="J85" i="166"/>
  <c r="G85" i="166"/>
  <c r="D85" i="166"/>
  <c r="P84" i="166"/>
  <c r="M84" i="166"/>
  <c r="J84" i="166"/>
  <c r="G84" i="166"/>
  <c r="D84" i="166"/>
  <c r="P83" i="166"/>
  <c r="M83" i="166"/>
  <c r="J83" i="166"/>
  <c r="G83" i="166"/>
  <c r="D83" i="166"/>
  <c r="P82" i="166"/>
  <c r="M82" i="166"/>
  <c r="J82" i="166"/>
  <c r="G82" i="166"/>
  <c r="D82" i="166"/>
  <c r="P81" i="166"/>
  <c r="M81" i="166"/>
  <c r="J81" i="166"/>
  <c r="G81" i="166"/>
  <c r="D81" i="166"/>
  <c r="P80" i="166"/>
  <c r="M80" i="166"/>
  <c r="J80" i="166"/>
  <c r="G80" i="166"/>
  <c r="D80" i="166"/>
  <c r="P79" i="166"/>
  <c r="M79" i="166"/>
  <c r="J79" i="166"/>
  <c r="G79" i="166"/>
  <c r="D79" i="166"/>
  <c r="P78" i="166"/>
  <c r="M78" i="166"/>
  <c r="J78" i="166"/>
  <c r="G78" i="166"/>
  <c r="D78" i="166"/>
  <c r="P77" i="166"/>
  <c r="M77" i="166"/>
  <c r="J77" i="166"/>
  <c r="G77" i="166"/>
  <c r="D77" i="166"/>
  <c r="P76" i="166"/>
  <c r="M76" i="166"/>
  <c r="J76" i="166"/>
  <c r="G76" i="166"/>
  <c r="D76" i="166"/>
  <c r="P75" i="166"/>
  <c r="M75" i="166"/>
  <c r="J75" i="166"/>
  <c r="G75" i="166"/>
  <c r="D75" i="166"/>
  <c r="P74" i="166"/>
  <c r="M74" i="166"/>
  <c r="J74" i="166"/>
  <c r="G74" i="166"/>
  <c r="D74" i="166"/>
  <c r="P73" i="166"/>
  <c r="M73" i="166"/>
  <c r="J73" i="166"/>
  <c r="G73" i="166"/>
  <c r="D73" i="166"/>
  <c r="P72" i="166"/>
  <c r="M72" i="166"/>
  <c r="J72" i="166"/>
  <c r="G72" i="166"/>
  <c r="D72" i="166"/>
  <c r="P71" i="166"/>
  <c r="M71" i="166"/>
  <c r="J71" i="166"/>
  <c r="G71" i="166"/>
  <c r="D71" i="166"/>
  <c r="P70" i="166"/>
  <c r="M70" i="166"/>
  <c r="J70" i="166"/>
  <c r="G70" i="166"/>
  <c r="D70" i="166"/>
  <c r="P69" i="166"/>
  <c r="M69" i="166"/>
  <c r="J69" i="166"/>
  <c r="G69" i="166"/>
  <c r="D69" i="166"/>
  <c r="P68" i="166"/>
  <c r="M68" i="166"/>
  <c r="J68" i="166"/>
  <c r="G68" i="166"/>
  <c r="D68" i="166"/>
  <c r="P67" i="166"/>
  <c r="M67" i="166"/>
  <c r="J67" i="166"/>
  <c r="G67" i="166"/>
  <c r="D67" i="166"/>
  <c r="P66" i="166"/>
  <c r="M66" i="166"/>
  <c r="J66" i="166"/>
  <c r="G66" i="166"/>
  <c r="D66" i="166"/>
  <c r="P65" i="166"/>
  <c r="M65" i="166"/>
  <c r="J65" i="166"/>
  <c r="G65" i="166"/>
  <c r="D65" i="166"/>
  <c r="P64" i="166"/>
  <c r="M64" i="166"/>
  <c r="J64" i="166"/>
  <c r="G64" i="166"/>
  <c r="D64" i="166"/>
  <c r="P63" i="166"/>
  <c r="M63" i="166"/>
  <c r="J63" i="166"/>
  <c r="G63" i="166"/>
  <c r="D63" i="166"/>
  <c r="P62" i="166"/>
  <c r="M62" i="166"/>
  <c r="J62" i="166"/>
  <c r="G62" i="166"/>
  <c r="D62" i="166"/>
  <c r="P61" i="166"/>
  <c r="M61" i="166"/>
  <c r="J61" i="166"/>
  <c r="G61" i="166"/>
  <c r="D61" i="166"/>
  <c r="P60" i="166"/>
  <c r="M60" i="166"/>
  <c r="J60" i="166"/>
  <c r="G60" i="166"/>
  <c r="D60" i="166"/>
  <c r="P59" i="166"/>
  <c r="M59" i="166"/>
  <c r="J59" i="166"/>
  <c r="G59" i="166"/>
  <c r="D59" i="166"/>
  <c r="P58" i="166"/>
  <c r="M58" i="166"/>
  <c r="J58" i="166"/>
  <c r="G58" i="166"/>
  <c r="D58" i="166"/>
  <c r="P57" i="166"/>
  <c r="M57" i="166"/>
  <c r="J57" i="166"/>
  <c r="G57" i="166"/>
  <c r="D57" i="166"/>
  <c r="P56" i="166"/>
  <c r="M56" i="166"/>
  <c r="J56" i="166"/>
  <c r="G56" i="166"/>
  <c r="D56" i="166"/>
  <c r="P55" i="166"/>
  <c r="M55" i="166"/>
  <c r="J55" i="166"/>
  <c r="G55" i="166"/>
  <c r="D55" i="166"/>
  <c r="P54" i="166"/>
  <c r="M54" i="166"/>
  <c r="J54" i="166"/>
  <c r="G54" i="166"/>
  <c r="D54" i="166"/>
  <c r="P53" i="166"/>
  <c r="M53" i="166"/>
  <c r="J53" i="166"/>
  <c r="G53" i="166"/>
  <c r="D53" i="166"/>
  <c r="P52" i="166"/>
  <c r="M52" i="166"/>
  <c r="J52" i="166"/>
  <c r="G52" i="166"/>
  <c r="D52" i="166"/>
  <c r="P51" i="166"/>
  <c r="M51" i="166"/>
  <c r="J51" i="166"/>
  <c r="G51" i="166"/>
  <c r="D51" i="166"/>
  <c r="P50" i="166"/>
  <c r="M50" i="166"/>
  <c r="J50" i="166"/>
  <c r="G50" i="166"/>
  <c r="D50" i="166"/>
  <c r="P49" i="166"/>
  <c r="M49" i="166"/>
  <c r="J49" i="166"/>
  <c r="G49" i="166"/>
  <c r="D49" i="166"/>
  <c r="P48" i="166"/>
  <c r="M48" i="166"/>
  <c r="J48" i="166"/>
  <c r="G48" i="166"/>
  <c r="D48" i="166"/>
  <c r="P47" i="166"/>
  <c r="M47" i="166"/>
  <c r="J47" i="166"/>
  <c r="G47" i="166"/>
  <c r="D47" i="166"/>
  <c r="P46" i="166"/>
  <c r="M46" i="166"/>
  <c r="J46" i="166"/>
  <c r="G46" i="166"/>
  <c r="D46" i="166"/>
  <c r="P45" i="166"/>
  <c r="M45" i="166"/>
  <c r="J45" i="166"/>
  <c r="G45" i="166"/>
  <c r="D45" i="166"/>
  <c r="P44" i="166"/>
  <c r="M44" i="166"/>
  <c r="J44" i="166"/>
  <c r="G44" i="166"/>
  <c r="D44" i="166"/>
  <c r="P43" i="166"/>
  <c r="M43" i="166"/>
  <c r="J43" i="166"/>
  <c r="G43" i="166"/>
  <c r="D43" i="166"/>
  <c r="P42" i="166"/>
  <c r="M42" i="166"/>
  <c r="J42" i="166"/>
  <c r="G42" i="166"/>
  <c r="D42" i="166"/>
  <c r="P41" i="166"/>
  <c r="M41" i="166"/>
  <c r="J41" i="166"/>
  <c r="G41" i="166"/>
  <c r="D41" i="166"/>
  <c r="P40" i="166"/>
  <c r="M40" i="166"/>
  <c r="J40" i="166"/>
  <c r="G40" i="166"/>
  <c r="D40" i="166"/>
  <c r="P39" i="166"/>
  <c r="M39" i="166"/>
  <c r="J39" i="166"/>
  <c r="G39" i="166"/>
  <c r="D39" i="166"/>
  <c r="P38" i="166"/>
  <c r="M38" i="166"/>
  <c r="J38" i="166"/>
  <c r="G38" i="166"/>
  <c r="D38" i="166"/>
  <c r="P37" i="166"/>
  <c r="M37" i="166"/>
  <c r="J37" i="166"/>
  <c r="G37" i="166"/>
  <c r="D37" i="166"/>
  <c r="P36" i="166"/>
  <c r="M36" i="166"/>
  <c r="J36" i="166"/>
  <c r="G36" i="166"/>
  <c r="D36" i="166"/>
  <c r="P35" i="166"/>
  <c r="M35" i="166"/>
  <c r="J35" i="166"/>
  <c r="G35" i="166"/>
  <c r="D35" i="166"/>
  <c r="P34" i="166"/>
  <c r="M34" i="166"/>
  <c r="J34" i="166"/>
  <c r="G34" i="166"/>
  <c r="D34" i="166"/>
  <c r="P33" i="166"/>
  <c r="M33" i="166"/>
  <c r="J33" i="166"/>
  <c r="G33" i="166"/>
  <c r="D33" i="166"/>
  <c r="P32" i="166"/>
  <c r="M32" i="166"/>
  <c r="J32" i="166"/>
  <c r="G32" i="166"/>
  <c r="D32" i="166"/>
  <c r="P31" i="166"/>
  <c r="M31" i="166"/>
  <c r="J31" i="166"/>
  <c r="G31" i="166"/>
  <c r="D31" i="166"/>
  <c r="P30" i="166"/>
  <c r="M30" i="166"/>
  <c r="J30" i="166"/>
  <c r="G30" i="166"/>
  <c r="D30" i="166"/>
  <c r="P29" i="166"/>
  <c r="M29" i="166"/>
  <c r="J29" i="166"/>
  <c r="G29" i="166"/>
  <c r="D29" i="166"/>
  <c r="P28" i="166"/>
  <c r="M28" i="166"/>
  <c r="J28" i="166"/>
  <c r="G28" i="166"/>
  <c r="D28" i="166"/>
  <c r="P27" i="166"/>
  <c r="M27" i="166"/>
  <c r="J27" i="166"/>
  <c r="G27" i="166"/>
  <c r="D27" i="166"/>
  <c r="P26" i="166"/>
  <c r="M26" i="166"/>
  <c r="J26" i="166"/>
  <c r="G26" i="166"/>
  <c r="D26" i="166"/>
  <c r="P25" i="166"/>
  <c r="M25" i="166"/>
  <c r="J25" i="166"/>
  <c r="G25" i="166"/>
  <c r="D25" i="166"/>
  <c r="P24" i="166"/>
  <c r="M24" i="166"/>
  <c r="J24" i="166"/>
  <c r="G24" i="166"/>
  <c r="D24" i="166"/>
  <c r="P23" i="166"/>
  <c r="M23" i="166"/>
  <c r="J23" i="166"/>
  <c r="G23" i="166"/>
  <c r="D23" i="166"/>
  <c r="P22" i="166"/>
  <c r="M22" i="166"/>
  <c r="J22" i="166"/>
  <c r="G22" i="166"/>
  <c r="D22" i="166"/>
  <c r="P21" i="166"/>
  <c r="M21" i="166"/>
  <c r="J21" i="166"/>
  <c r="G21" i="166"/>
  <c r="D21" i="166"/>
  <c r="P20" i="166"/>
  <c r="M20" i="166"/>
  <c r="J20" i="166"/>
  <c r="G20" i="166"/>
  <c r="D20" i="166"/>
  <c r="I14" i="166"/>
  <c r="H14" i="166"/>
  <c r="D13" i="166"/>
  <c r="D12" i="166"/>
  <c r="P5" i="166"/>
  <c r="Z5" i="167" l="1"/>
  <c r="Z4" i="167"/>
  <c r="Y7" i="167"/>
  <c r="Z6" i="167"/>
  <c r="P5" i="165"/>
  <c r="P5" i="164"/>
  <c r="P5" i="163"/>
  <c r="P5" i="161"/>
  <c r="P5" i="160"/>
  <c r="P5" i="159"/>
  <c r="D228" i="161" l="1"/>
  <c r="D227" i="161"/>
  <c r="D226" i="161"/>
  <c r="D225" i="161"/>
  <c r="D224" i="161"/>
  <c r="D223" i="161"/>
  <c r="D222" i="161"/>
  <c r="D221" i="161"/>
  <c r="D220" i="161"/>
  <c r="D219" i="161"/>
  <c r="D218" i="161"/>
  <c r="D217" i="161"/>
  <c r="D216" i="161"/>
  <c r="D215" i="161"/>
  <c r="D214" i="161"/>
  <c r="D213" i="161"/>
  <c r="D212" i="161"/>
  <c r="D211" i="161"/>
  <c r="D210" i="161"/>
  <c r="D209" i="161"/>
  <c r="D208" i="161"/>
  <c r="D207" i="161"/>
  <c r="D206" i="161"/>
  <c r="D205" i="161"/>
  <c r="D204" i="161"/>
  <c r="D203" i="161"/>
  <c r="D202" i="161"/>
  <c r="D201" i="161"/>
  <c r="D200" i="161"/>
  <c r="D199" i="161"/>
  <c r="D198" i="161"/>
  <c r="D197" i="161"/>
  <c r="D196" i="161"/>
  <c r="D195" i="161"/>
  <c r="D194" i="161"/>
  <c r="D193" i="161"/>
  <c r="D192" i="161"/>
  <c r="D191" i="161"/>
  <c r="D190" i="161"/>
  <c r="D189" i="161"/>
  <c r="D188" i="161"/>
  <c r="D187" i="161"/>
  <c r="D186" i="161"/>
  <c r="D185" i="161"/>
  <c r="D184" i="161"/>
  <c r="D183" i="161"/>
  <c r="D182" i="161"/>
  <c r="D181" i="161"/>
  <c r="D180" i="161"/>
  <c r="D179" i="161"/>
  <c r="D178" i="161"/>
  <c r="D177" i="161"/>
  <c r="D176" i="161"/>
  <c r="D175" i="161"/>
  <c r="D174" i="161"/>
  <c r="D173" i="161"/>
  <c r="D172" i="161"/>
  <c r="D171" i="161"/>
  <c r="D170" i="161"/>
  <c r="D169" i="161"/>
  <c r="D168" i="161"/>
  <c r="D167" i="161"/>
  <c r="D166" i="161"/>
  <c r="D165" i="161"/>
  <c r="D164" i="161"/>
  <c r="D163" i="161"/>
  <c r="D162" i="161"/>
  <c r="D161" i="161"/>
  <c r="D160" i="161"/>
  <c r="D159" i="161"/>
  <c r="D158" i="161"/>
  <c r="D157" i="161"/>
  <c r="D156" i="161"/>
  <c r="D155" i="161"/>
  <c r="D154" i="161"/>
  <c r="D153" i="161"/>
  <c r="D152" i="161"/>
  <c r="D151" i="161"/>
  <c r="D150" i="161"/>
  <c r="D149" i="161"/>
  <c r="D148" i="161"/>
  <c r="D147" i="161"/>
  <c r="D146" i="161"/>
  <c r="D145" i="161"/>
  <c r="D144" i="161"/>
  <c r="D143" i="161"/>
  <c r="D142" i="161"/>
  <c r="D141" i="161"/>
  <c r="D140" i="161"/>
  <c r="D139" i="161"/>
  <c r="D138" i="161"/>
  <c r="D137" i="161"/>
  <c r="D136" i="161"/>
  <c r="D135" i="161"/>
  <c r="D134" i="161"/>
  <c r="D133" i="161"/>
  <c r="D132" i="161"/>
  <c r="D131" i="161"/>
  <c r="D130" i="161"/>
  <c r="D129" i="161"/>
  <c r="D128" i="161"/>
  <c r="D127" i="161"/>
  <c r="D126" i="161"/>
  <c r="D125" i="161"/>
  <c r="D124" i="161"/>
  <c r="D123" i="161"/>
  <c r="D122" i="161"/>
  <c r="D121" i="161"/>
  <c r="D120" i="161"/>
  <c r="D119" i="161"/>
  <c r="D118" i="161"/>
  <c r="D117" i="161"/>
  <c r="D116" i="161"/>
  <c r="D115" i="161"/>
  <c r="D114" i="161"/>
  <c r="D113" i="161"/>
  <c r="D112" i="161"/>
  <c r="D111" i="161"/>
  <c r="D110" i="161"/>
  <c r="D109" i="161"/>
  <c r="D108" i="161"/>
  <c r="D107" i="161"/>
  <c r="D106" i="161"/>
  <c r="D105" i="161"/>
  <c r="D104" i="161"/>
  <c r="D103" i="161"/>
  <c r="D102" i="161"/>
  <c r="D101" i="161"/>
  <c r="D100" i="161"/>
  <c r="D99" i="161"/>
  <c r="D98" i="161"/>
  <c r="D97" i="161"/>
  <c r="D96" i="161"/>
  <c r="D95" i="161"/>
  <c r="D94" i="161"/>
  <c r="D93" i="161"/>
  <c r="D92" i="161"/>
  <c r="D91" i="161"/>
  <c r="D90" i="161"/>
  <c r="D89" i="161"/>
  <c r="D88" i="161"/>
  <c r="D87" i="161"/>
  <c r="D86" i="161"/>
  <c r="D85" i="161"/>
  <c r="D84" i="161"/>
  <c r="D83" i="161"/>
  <c r="D82" i="161"/>
  <c r="D81" i="161"/>
  <c r="D80" i="161"/>
  <c r="D79" i="161"/>
  <c r="D78" i="161"/>
  <c r="D77" i="161"/>
  <c r="D76" i="161"/>
  <c r="D75" i="161"/>
  <c r="D74" i="161"/>
  <c r="D73" i="161"/>
  <c r="D72" i="161"/>
  <c r="D71" i="161"/>
  <c r="D70" i="161"/>
  <c r="D69" i="161"/>
  <c r="D68" i="161"/>
  <c r="D67" i="161"/>
  <c r="D66" i="161"/>
  <c r="D65" i="161"/>
  <c r="D64" i="161"/>
  <c r="D63" i="161"/>
  <c r="D62" i="161"/>
  <c r="D61" i="161"/>
  <c r="D60" i="161"/>
  <c r="D59" i="161"/>
  <c r="D58" i="161"/>
  <c r="D57" i="161"/>
  <c r="D56" i="161"/>
  <c r="D55" i="161"/>
  <c r="D54" i="161"/>
  <c r="D53" i="161"/>
  <c r="D52" i="161"/>
  <c r="D51" i="161"/>
  <c r="D50" i="161"/>
  <c r="D49" i="161"/>
  <c r="D48" i="161"/>
  <c r="D47" i="161"/>
  <c r="D46" i="161"/>
  <c r="D45" i="161"/>
  <c r="D44" i="161"/>
  <c r="D43" i="161"/>
  <c r="D42" i="161"/>
  <c r="D41" i="161"/>
  <c r="D40" i="161"/>
  <c r="D39" i="161"/>
  <c r="D38" i="161"/>
  <c r="D37" i="161"/>
  <c r="D36" i="161"/>
  <c r="D35" i="161"/>
  <c r="D34" i="161"/>
  <c r="D33" i="161"/>
  <c r="D32" i="161"/>
  <c r="D31" i="161"/>
  <c r="D30" i="161"/>
  <c r="D29" i="161"/>
  <c r="D28" i="161"/>
  <c r="D27" i="161"/>
  <c r="D26" i="161"/>
  <c r="D25" i="161"/>
  <c r="D24" i="161"/>
  <c r="D23" i="161"/>
  <c r="D22" i="161"/>
  <c r="D21" i="161"/>
  <c r="D20" i="161"/>
  <c r="P228" i="165" l="1"/>
  <c r="M228" i="165"/>
  <c r="J228" i="165"/>
  <c r="G228" i="165"/>
  <c r="D228" i="165"/>
  <c r="P227" i="165"/>
  <c r="M227" i="165"/>
  <c r="J227" i="165"/>
  <c r="G227" i="165"/>
  <c r="D227" i="165"/>
  <c r="P226" i="165"/>
  <c r="M226" i="165"/>
  <c r="J226" i="165"/>
  <c r="G226" i="165"/>
  <c r="D226" i="165"/>
  <c r="P225" i="165"/>
  <c r="M225" i="165"/>
  <c r="J225" i="165"/>
  <c r="G225" i="165"/>
  <c r="D225" i="165"/>
  <c r="P224" i="165"/>
  <c r="M224" i="165"/>
  <c r="J224" i="165"/>
  <c r="G224" i="165"/>
  <c r="D224" i="165"/>
  <c r="P223" i="165"/>
  <c r="M223" i="165"/>
  <c r="J223" i="165"/>
  <c r="G223" i="165"/>
  <c r="D223" i="165"/>
  <c r="P222" i="165"/>
  <c r="M222" i="165"/>
  <c r="J222" i="165"/>
  <c r="G222" i="165"/>
  <c r="D222" i="165"/>
  <c r="P221" i="165"/>
  <c r="M221" i="165"/>
  <c r="J221" i="165"/>
  <c r="G221" i="165"/>
  <c r="D221" i="165"/>
  <c r="P220" i="165"/>
  <c r="M220" i="165"/>
  <c r="J220" i="165"/>
  <c r="G220" i="165"/>
  <c r="D220" i="165"/>
  <c r="P219" i="165"/>
  <c r="M219" i="165"/>
  <c r="J219" i="165"/>
  <c r="G219" i="165"/>
  <c r="D219" i="165"/>
  <c r="P218" i="165"/>
  <c r="M218" i="165"/>
  <c r="J218" i="165"/>
  <c r="G218" i="165"/>
  <c r="D218" i="165"/>
  <c r="P217" i="165"/>
  <c r="M217" i="165"/>
  <c r="J217" i="165"/>
  <c r="G217" i="165"/>
  <c r="D217" i="165"/>
  <c r="P216" i="165"/>
  <c r="M216" i="165"/>
  <c r="J216" i="165"/>
  <c r="G216" i="165"/>
  <c r="D216" i="165"/>
  <c r="P215" i="165"/>
  <c r="M215" i="165"/>
  <c r="J215" i="165"/>
  <c r="G215" i="165"/>
  <c r="D215" i="165"/>
  <c r="P214" i="165"/>
  <c r="M214" i="165"/>
  <c r="J214" i="165"/>
  <c r="G214" i="165"/>
  <c r="D214" i="165"/>
  <c r="P213" i="165"/>
  <c r="M213" i="165"/>
  <c r="J213" i="165"/>
  <c r="G213" i="165"/>
  <c r="D213" i="165"/>
  <c r="P212" i="165"/>
  <c r="M212" i="165"/>
  <c r="J212" i="165"/>
  <c r="G212" i="165"/>
  <c r="D212" i="165"/>
  <c r="P211" i="165"/>
  <c r="M211" i="165"/>
  <c r="J211" i="165"/>
  <c r="G211" i="165"/>
  <c r="D211" i="165"/>
  <c r="P210" i="165"/>
  <c r="M210" i="165"/>
  <c r="J210" i="165"/>
  <c r="G210" i="165"/>
  <c r="D210" i="165"/>
  <c r="P209" i="165"/>
  <c r="M209" i="165"/>
  <c r="J209" i="165"/>
  <c r="G209" i="165"/>
  <c r="D209" i="165"/>
  <c r="P208" i="165"/>
  <c r="M208" i="165"/>
  <c r="J208" i="165"/>
  <c r="G208" i="165"/>
  <c r="D208" i="165"/>
  <c r="P207" i="165"/>
  <c r="M207" i="165"/>
  <c r="J207" i="165"/>
  <c r="G207" i="165"/>
  <c r="D207" i="165"/>
  <c r="P206" i="165"/>
  <c r="M206" i="165"/>
  <c r="J206" i="165"/>
  <c r="G206" i="165"/>
  <c r="D206" i="165"/>
  <c r="P205" i="165"/>
  <c r="M205" i="165"/>
  <c r="J205" i="165"/>
  <c r="G205" i="165"/>
  <c r="D205" i="165"/>
  <c r="P204" i="165"/>
  <c r="M204" i="165"/>
  <c r="J204" i="165"/>
  <c r="G204" i="165"/>
  <c r="D204" i="165"/>
  <c r="P203" i="165"/>
  <c r="M203" i="165"/>
  <c r="J203" i="165"/>
  <c r="G203" i="165"/>
  <c r="D203" i="165"/>
  <c r="P202" i="165"/>
  <c r="M202" i="165"/>
  <c r="J202" i="165"/>
  <c r="G202" i="165"/>
  <c r="D202" i="165"/>
  <c r="P201" i="165"/>
  <c r="M201" i="165"/>
  <c r="J201" i="165"/>
  <c r="G201" i="165"/>
  <c r="D201" i="165"/>
  <c r="P200" i="165"/>
  <c r="M200" i="165"/>
  <c r="J200" i="165"/>
  <c r="G200" i="165"/>
  <c r="D200" i="165"/>
  <c r="P199" i="165"/>
  <c r="M199" i="165"/>
  <c r="J199" i="165"/>
  <c r="G199" i="165"/>
  <c r="D199" i="165"/>
  <c r="P198" i="165"/>
  <c r="M198" i="165"/>
  <c r="J198" i="165"/>
  <c r="G198" i="165"/>
  <c r="D198" i="165"/>
  <c r="P197" i="165"/>
  <c r="M197" i="165"/>
  <c r="J197" i="165"/>
  <c r="G197" i="165"/>
  <c r="D197" i="165"/>
  <c r="P196" i="165"/>
  <c r="M196" i="165"/>
  <c r="J196" i="165"/>
  <c r="G196" i="165"/>
  <c r="D196" i="165"/>
  <c r="P195" i="165"/>
  <c r="M195" i="165"/>
  <c r="J195" i="165"/>
  <c r="G195" i="165"/>
  <c r="D195" i="165"/>
  <c r="P194" i="165"/>
  <c r="M194" i="165"/>
  <c r="J194" i="165"/>
  <c r="G194" i="165"/>
  <c r="D194" i="165"/>
  <c r="P193" i="165"/>
  <c r="M193" i="165"/>
  <c r="J193" i="165"/>
  <c r="G193" i="165"/>
  <c r="D193" i="165"/>
  <c r="P192" i="165"/>
  <c r="M192" i="165"/>
  <c r="J192" i="165"/>
  <c r="G192" i="165"/>
  <c r="D192" i="165"/>
  <c r="P191" i="165"/>
  <c r="M191" i="165"/>
  <c r="J191" i="165"/>
  <c r="G191" i="165"/>
  <c r="D191" i="165"/>
  <c r="P190" i="165"/>
  <c r="M190" i="165"/>
  <c r="J190" i="165"/>
  <c r="G190" i="165"/>
  <c r="D190" i="165"/>
  <c r="P189" i="165"/>
  <c r="M189" i="165"/>
  <c r="J189" i="165"/>
  <c r="G189" i="165"/>
  <c r="D189" i="165"/>
  <c r="P188" i="165"/>
  <c r="M188" i="165"/>
  <c r="J188" i="165"/>
  <c r="G188" i="165"/>
  <c r="D188" i="165"/>
  <c r="P187" i="165"/>
  <c r="M187" i="165"/>
  <c r="J187" i="165"/>
  <c r="G187" i="165"/>
  <c r="D187" i="165"/>
  <c r="P186" i="165"/>
  <c r="M186" i="165"/>
  <c r="J186" i="165"/>
  <c r="G186" i="165"/>
  <c r="D186" i="165"/>
  <c r="P185" i="165"/>
  <c r="M185" i="165"/>
  <c r="J185" i="165"/>
  <c r="G185" i="165"/>
  <c r="D185" i="165"/>
  <c r="P184" i="165"/>
  <c r="M184" i="165"/>
  <c r="J184" i="165"/>
  <c r="G184" i="165"/>
  <c r="D184" i="165"/>
  <c r="P183" i="165"/>
  <c r="M183" i="165"/>
  <c r="J183" i="165"/>
  <c r="G183" i="165"/>
  <c r="D183" i="165"/>
  <c r="P182" i="165"/>
  <c r="M182" i="165"/>
  <c r="J182" i="165"/>
  <c r="G182" i="165"/>
  <c r="D182" i="165"/>
  <c r="P181" i="165"/>
  <c r="M181" i="165"/>
  <c r="J181" i="165"/>
  <c r="G181" i="165"/>
  <c r="D181" i="165"/>
  <c r="P180" i="165"/>
  <c r="M180" i="165"/>
  <c r="J180" i="165"/>
  <c r="G180" i="165"/>
  <c r="D180" i="165"/>
  <c r="P179" i="165"/>
  <c r="M179" i="165"/>
  <c r="J179" i="165"/>
  <c r="G179" i="165"/>
  <c r="D179" i="165"/>
  <c r="P178" i="165"/>
  <c r="M178" i="165"/>
  <c r="J178" i="165"/>
  <c r="G178" i="165"/>
  <c r="D178" i="165"/>
  <c r="P177" i="165"/>
  <c r="M177" i="165"/>
  <c r="J177" i="165"/>
  <c r="G177" i="165"/>
  <c r="D177" i="165"/>
  <c r="P176" i="165"/>
  <c r="M176" i="165"/>
  <c r="J176" i="165"/>
  <c r="G176" i="165"/>
  <c r="D176" i="165"/>
  <c r="P175" i="165"/>
  <c r="M175" i="165"/>
  <c r="J175" i="165"/>
  <c r="G175" i="165"/>
  <c r="D175" i="165"/>
  <c r="P174" i="165"/>
  <c r="M174" i="165"/>
  <c r="J174" i="165"/>
  <c r="G174" i="165"/>
  <c r="D174" i="165"/>
  <c r="P173" i="165"/>
  <c r="M173" i="165"/>
  <c r="J173" i="165"/>
  <c r="G173" i="165"/>
  <c r="D173" i="165"/>
  <c r="P172" i="165"/>
  <c r="M172" i="165"/>
  <c r="J172" i="165"/>
  <c r="G172" i="165"/>
  <c r="D172" i="165"/>
  <c r="P171" i="165"/>
  <c r="M171" i="165"/>
  <c r="J171" i="165"/>
  <c r="G171" i="165"/>
  <c r="D171" i="165"/>
  <c r="P170" i="165"/>
  <c r="M170" i="165"/>
  <c r="J170" i="165"/>
  <c r="G170" i="165"/>
  <c r="D170" i="165"/>
  <c r="P169" i="165"/>
  <c r="M169" i="165"/>
  <c r="J169" i="165"/>
  <c r="G169" i="165"/>
  <c r="D169" i="165"/>
  <c r="P168" i="165"/>
  <c r="M168" i="165"/>
  <c r="J168" i="165"/>
  <c r="G168" i="165"/>
  <c r="D168" i="165"/>
  <c r="P167" i="165"/>
  <c r="M167" i="165"/>
  <c r="J167" i="165"/>
  <c r="G167" i="165"/>
  <c r="D167" i="165"/>
  <c r="P166" i="165"/>
  <c r="M166" i="165"/>
  <c r="J166" i="165"/>
  <c r="G166" i="165"/>
  <c r="D166" i="165"/>
  <c r="P165" i="165"/>
  <c r="M165" i="165"/>
  <c r="J165" i="165"/>
  <c r="G165" i="165"/>
  <c r="D165" i="165"/>
  <c r="P164" i="165"/>
  <c r="M164" i="165"/>
  <c r="J164" i="165"/>
  <c r="G164" i="165"/>
  <c r="D164" i="165"/>
  <c r="P163" i="165"/>
  <c r="M163" i="165"/>
  <c r="J163" i="165"/>
  <c r="G163" i="165"/>
  <c r="D163" i="165"/>
  <c r="P162" i="165"/>
  <c r="M162" i="165"/>
  <c r="J162" i="165"/>
  <c r="G162" i="165"/>
  <c r="D162" i="165"/>
  <c r="P161" i="165"/>
  <c r="M161" i="165"/>
  <c r="J161" i="165"/>
  <c r="G161" i="165"/>
  <c r="D161" i="165"/>
  <c r="P160" i="165"/>
  <c r="M160" i="165"/>
  <c r="J160" i="165"/>
  <c r="G160" i="165"/>
  <c r="D160" i="165"/>
  <c r="P159" i="165"/>
  <c r="M159" i="165"/>
  <c r="J159" i="165"/>
  <c r="G159" i="165"/>
  <c r="D159" i="165"/>
  <c r="P158" i="165"/>
  <c r="M158" i="165"/>
  <c r="J158" i="165"/>
  <c r="G158" i="165"/>
  <c r="D158" i="165"/>
  <c r="P157" i="165"/>
  <c r="M157" i="165"/>
  <c r="J157" i="165"/>
  <c r="G157" i="165"/>
  <c r="D157" i="165"/>
  <c r="P156" i="165"/>
  <c r="M156" i="165"/>
  <c r="J156" i="165"/>
  <c r="G156" i="165"/>
  <c r="D156" i="165"/>
  <c r="P155" i="165"/>
  <c r="M155" i="165"/>
  <c r="J155" i="165"/>
  <c r="G155" i="165"/>
  <c r="D155" i="165"/>
  <c r="P154" i="165"/>
  <c r="M154" i="165"/>
  <c r="J154" i="165"/>
  <c r="G154" i="165"/>
  <c r="D154" i="165"/>
  <c r="P153" i="165"/>
  <c r="M153" i="165"/>
  <c r="J153" i="165"/>
  <c r="G153" i="165"/>
  <c r="D153" i="165"/>
  <c r="P152" i="165"/>
  <c r="M152" i="165"/>
  <c r="J152" i="165"/>
  <c r="G152" i="165"/>
  <c r="D152" i="165"/>
  <c r="P151" i="165"/>
  <c r="M151" i="165"/>
  <c r="J151" i="165"/>
  <c r="G151" i="165"/>
  <c r="D151" i="165"/>
  <c r="P150" i="165"/>
  <c r="M150" i="165"/>
  <c r="J150" i="165"/>
  <c r="G150" i="165"/>
  <c r="D150" i="165"/>
  <c r="P149" i="165"/>
  <c r="M149" i="165"/>
  <c r="J149" i="165"/>
  <c r="G149" i="165"/>
  <c r="D149" i="165"/>
  <c r="P148" i="165"/>
  <c r="M148" i="165"/>
  <c r="J148" i="165"/>
  <c r="G148" i="165"/>
  <c r="D148" i="165"/>
  <c r="P147" i="165"/>
  <c r="M147" i="165"/>
  <c r="J147" i="165"/>
  <c r="G147" i="165"/>
  <c r="D147" i="165"/>
  <c r="P146" i="165"/>
  <c r="M146" i="165"/>
  <c r="J146" i="165"/>
  <c r="G146" i="165"/>
  <c r="D146" i="165"/>
  <c r="P145" i="165"/>
  <c r="M145" i="165"/>
  <c r="J145" i="165"/>
  <c r="G145" i="165"/>
  <c r="D145" i="165"/>
  <c r="P144" i="165"/>
  <c r="M144" i="165"/>
  <c r="J144" i="165"/>
  <c r="G144" i="165"/>
  <c r="D144" i="165"/>
  <c r="P143" i="165"/>
  <c r="M143" i="165"/>
  <c r="J143" i="165"/>
  <c r="G143" i="165"/>
  <c r="D143" i="165"/>
  <c r="P142" i="165"/>
  <c r="M142" i="165"/>
  <c r="J142" i="165"/>
  <c r="G142" i="165"/>
  <c r="D142" i="165"/>
  <c r="P141" i="165"/>
  <c r="M141" i="165"/>
  <c r="J141" i="165"/>
  <c r="G141" i="165"/>
  <c r="D141" i="165"/>
  <c r="P140" i="165"/>
  <c r="M140" i="165"/>
  <c r="J140" i="165"/>
  <c r="G140" i="165"/>
  <c r="D140" i="165"/>
  <c r="P139" i="165"/>
  <c r="M139" i="165"/>
  <c r="J139" i="165"/>
  <c r="G139" i="165"/>
  <c r="D139" i="165"/>
  <c r="P138" i="165"/>
  <c r="M138" i="165"/>
  <c r="J138" i="165"/>
  <c r="G138" i="165"/>
  <c r="D138" i="165"/>
  <c r="P137" i="165"/>
  <c r="M137" i="165"/>
  <c r="J137" i="165"/>
  <c r="G137" i="165"/>
  <c r="D137" i="165"/>
  <c r="P136" i="165"/>
  <c r="M136" i="165"/>
  <c r="J136" i="165"/>
  <c r="G136" i="165"/>
  <c r="D136" i="165"/>
  <c r="P135" i="165"/>
  <c r="M135" i="165"/>
  <c r="J135" i="165"/>
  <c r="G135" i="165"/>
  <c r="D135" i="165"/>
  <c r="P134" i="165"/>
  <c r="M134" i="165"/>
  <c r="J134" i="165"/>
  <c r="G134" i="165"/>
  <c r="D134" i="165"/>
  <c r="P133" i="165"/>
  <c r="M133" i="165"/>
  <c r="J133" i="165"/>
  <c r="G133" i="165"/>
  <c r="D133" i="165"/>
  <c r="P132" i="165"/>
  <c r="M132" i="165"/>
  <c r="J132" i="165"/>
  <c r="G132" i="165"/>
  <c r="D132" i="165"/>
  <c r="P131" i="165"/>
  <c r="M131" i="165"/>
  <c r="J131" i="165"/>
  <c r="G131" i="165"/>
  <c r="D131" i="165"/>
  <c r="P130" i="165"/>
  <c r="M130" i="165"/>
  <c r="J130" i="165"/>
  <c r="G130" i="165"/>
  <c r="D130" i="165"/>
  <c r="P129" i="165"/>
  <c r="M129" i="165"/>
  <c r="J129" i="165"/>
  <c r="G129" i="165"/>
  <c r="D129" i="165"/>
  <c r="P128" i="165"/>
  <c r="M128" i="165"/>
  <c r="J128" i="165"/>
  <c r="G128" i="165"/>
  <c r="D128" i="165"/>
  <c r="P127" i="165"/>
  <c r="M127" i="165"/>
  <c r="J127" i="165"/>
  <c r="G127" i="165"/>
  <c r="D127" i="165"/>
  <c r="P126" i="165"/>
  <c r="M126" i="165"/>
  <c r="J126" i="165"/>
  <c r="G126" i="165"/>
  <c r="D126" i="165"/>
  <c r="P125" i="165"/>
  <c r="M125" i="165"/>
  <c r="J125" i="165"/>
  <c r="G125" i="165"/>
  <c r="D125" i="165"/>
  <c r="P124" i="165"/>
  <c r="M124" i="165"/>
  <c r="J124" i="165"/>
  <c r="G124" i="165"/>
  <c r="D124" i="165"/>
  <c r="P123" i="165"/>
  <c r="M123" i="165"/>
  <c r="J123" i="165"/>
  <c r="G123" i="165"/>
  <c r="D123" i="165"/>
  <c r="P122" i="165"/>
  <c r="M122" i="165"/>
  <c r="J122" i="165"/>
  <c r="G122" i="165"/>
  <c r="D122" i="165"/>
  <c r="P121" i="165"/>
  <c r="M121" i="165"/>
  <c r="J121" i="165"/>
  <c r="G121" i="165"/>
  <c r="D121" i="165"/>
  <c r="P120" i="165"/>
  <c r="M120" i="165"/>
  <c r="J120" i="165"/>
  <c r="G120" i="165"/>
  <c r="D120" i="165"/>
  <c r="P119" i="165"/>
  <c r="M119" i="165"/>
  <c r="J119" i="165"/>
  <c r="G119" i="165"/>
  <c r="D119" i="165"/>
  <c r="P118" i="165"/>
  <c r="M118" i="165"/>
  <c r="J118" i="165"/>
  <c r="G118" i="165"/>
  <c r="D118" i="165"/>
  <c r="P117" i="165"/>
  <c r="M117" i="165"/>
  <c r="J117" i="165"/>
  <c r="G117" i="165"/>
  <c r="D117" i="165"/>
  <c r="P116" i="165"/>
  <c r="M116" i="165"/>
  <c r="J116" i="165"/>
  <c r="G116" i="165"/>
  <c r="D116" i="165"/>
  <c r="P115" i="165"/>
  <c r="M115" i="165"/>
  <c r="J115" i="165"/>
  <c r="G115" i="165"/>
  <c r="D115" i="165"/>
  <c r="P114" i="165"/>
  <c r="M114" i="165"/>
  <c r="J114" i="165"/>
  <c r="G114" i="165"/>
  <c r="D114" i="165"/>
  <c r="P113" i="165"/>
  <c r="M113" i="165"/>
  <c r="J113" i="165"/>
  <c r="G113" i="165"/>
  <c r="D113" i="165"/>
  <c r="P112" i="165"/>
  <c r="M112" i="165"/>
  <c r="J112" i="165"/>
  <c r="G112" i="165"/>
  <c r="D112" i="165"/>
  <c r="P111" i="165"/>
  <c r="M111" i="165"/>
  <c r="J111" i="165"/>
  <c r="G111" i="165"/>
  <c r="D111" i="165"/>
  <c r="P110" i="165"/>
  <c r="M110" i="165"/>
  <c r="J110" i="165"/>
  <c r="G110" i="165"/>
  <c r="D110" i="165"/>
  <c r="P109" i="165"/>
  <c r="M109" i="165"/>
  <c r="J109" i="165"/>
  <c r="G109" i="165"/>
  <c r="D109" i="165"/>
  <c r="P108" i="165"/>
  <c r="M108" i="165"/>
  <c r="J108" i="165"/>
  <c r="G108" i="165"/>
  <c r="D108" i="165"/>
  <c r="P107" i="165"/>
  <c r="M107" i="165"/>
  <c r="J107" i="165"/>
  <c r="G107" i="165"/>
  <c r="D107" i="165"/>
  <c r="P106" i="165"/>
  <c r="M106" i="165"/>
  <c r="J106" i="165"/>
  <c r="G106" i="165"/>
  <c r="D106" i="165"/>
  <c r="P105" i="165"/>
  <c r="M105" i="165"/>
  <c r="J105" i="165"/>
  <c r="G105" i="165"/>
  <c r="D105" i="165"/>
  <c r="P104" i="165"/>
  <c r="M104" i="165"/>
  <c r="J104" i="165"/>
  <c r="G104" i="165"/>
  <c r="D104" i="165"/>
  <c r="P103" i="165"/>
  <c r="M103" i="165"/>
  <c r="J103" i="165"/>
  <c r="G103" i="165"/>
  <c r="D103" i="165"/>
  <c r="P102" i="165"/>
  <c r="M102" i="165"/>
  <c r="J102" i="165"/>
  <c r="G102" i="165"/>
  <c r="D102" i="165"/>
  <c r="P101" i="165"/>
  <c r="M101" i="165"/>
  <c r="J101" i="165"/>
  <c r="G101" i="165"/>
  <c r="D101" i="165"/>
  <c r="P100" i="165"/>
  <c r="M100" i="165"/>
  <c r="J100" i="165"/>
  <c r="G100" i="165"/>
  <c r="D100" i="165"/>
  <c r="P99" i="165"/>
  <c r="M99" i="165"/>
  <c r="J99" i="165"/>
  <c r="G99" i="165"/>
  <c r="D99" i="165"/>
  <c r="P98" i="165"/>
  <c r="M98" i="165"/>
  <c r="J98" i="165"/>
  <c r="G98" i="165"/>
  <c r="D98" i="165"/>
  <c r="P97" i="165"/>
  <c r="M97" i="165"/>
  <c r="J97" i="165"/>
  <c r="G97" i="165"/>
  <c r="D97" i="165"/>
  <c r="P96" i="165"/>
  <c r="M96" i="165"/>
  <c r="J96" i="165"/>
  <c r="G96" i="165"/>
  <c r="D96" i="165"/>
  <c r="P95" i="165"/>
  <c r="M95" i="165"/>
  <c r="J95" i="165"/>
  <c r="G95" i="165"/>
  <c r="D95" i="165"/>
  <c r="P94" i="165"/>
  <c r="M94" i="165"/>
  <c r="J94" i="165"/>
  <c r="G94" i="165"/>
  <c r="D94" i="165"/>
  <c r="P93" i="165"/>
  <c r="M93" i="165"/>
  <c r="J93" i="165"/>
  <c r="G93" i="165"/>
  <c r="D93" i="165"/>
  <c r="P92" i="165"/>
  <c r="M92" i="165"/>
  <c r="J92" i="165"/>
  <c r="G92" i="165"/>
  <c r="D92" i="165"/>
  <c r="P91" i="165"/>
  <c r="M91" i="165"/>
  <c r="J91" i="165"/>
  <c r="G91" i="165"/>
  <c r="D91" i="165"/>
  <c r="P90" i="165"/>
  <c r="M90" i="165"/>
  <c r="J90" i="165"/>
  <c r="G90" i="165"/>
  <c r="D90" i="165"/>
  <c r="P89" i="165"/>
  <c r="M89" i="165"/>
  <c r="J89" i="165"/>
  <c r="G89" i="165"/>
  <c r="D89" i="165"/>
  <c r="P88" i="165"/>
  <c r="M88" i="165"/>
  <c r="J88" i="165"/>
  <c r="G88" i="165"/>
  <c r="D88" i="165"/>
  <c r="P87" i="165"/>
  <c r="M87" i="165"/>
  <c r="J87" i="165"/>
  <c r="G87" i="165"/>
  <c r="D87" i="165"/>
  <c r="P86" i="165"/>
  <c r="M86" i="165"/>
  <c r="J86" i="165"/>
  <c r="G86" i="165"/>
  <c r="D86" i="165"/>
  <c r="P85" i="165"/>
  <c r="M85" i="165"/>
  <c r="J85" i="165"/>
  <c r="G85" i="165"/>
  <c r="D85" i="165"/>
  <c r="P84" i="165"/>
  <c r="M84" i="165"/>
  <c r="J84" i="165"/>
  <c r="G84" i="165"/>
  <c r="D84" i="165"/>
  <c r="P83" i="165"/>
  <c r="M83" i="165"/>
  <c r="J83" i="165"/>
  <c r="G83" i="165"/>
  <c r="D83" i="165"/>
  <c r="P82" i="165"/>
  <c r="M82" i="165"/>
  <c r="J82" i="165"/>
  <c r="G82" i="165"/>
  <c r="D82" i="165"/>
  <c r="P81" i="165"/>
  <c r="M81" i="165"/>
  <c r="J81" i="165"/>
  <c r="G81" i="165"/>
  <c r="D81" i="165"/>
  <c r="P80" i="165"/>
  <c r="M80" i="165"/>
  <c r="J80" i="165"/>
  <c r="G80" i="165"/>
  <c r="D80" i="165"/>
  <c r="P79" i="165"/>
  <c r="M79" i="165"/>
  <c r="J79" i="165"/>
  <c r="G79" i="165"/>
  <c r="D79" i="165"/>
  <c r="P78" i="165"/>
  <c r="M78" i="165"/>
  <c r="J78" i="165"/>
  <c r="G78" i="165"/>
  <c r="D78" i="165"/>
  <c r="P77" i="165"/>
  <c r="M77" i="165"/>
  <c r="J77" i="165"/>
  <c r="G77" i="165"/>
  <c r="D77" i="165"/>
  <c r="P76" i="165"/>
  <c r="M76" i="165"/>
  <c r="J76" i="165"/>
  <c r="G76" i="165"/>
  <c r="D76" i="165"/>
  <c r="P75" i="165"/>
  <c r="M75" i="165"/>
  <c r="J75" i="165"/>
  <c r="G75" i="165"/>
  <c r="D75" i="165"/>
  <c r="P74" i="165"/>
  <c r="M74" i="165"/>
  <c r="J74" i="165"/>
  <c r="G74" i="165"/>
  <c r="D74" i="165"/>
  <c r="P73" i="165"/>
  <c r="M73" i="165"/>
  <c r="J73" i="165"/>
  <c r="G73" i="165"/>
  <c r="D73" i="165"/>
  <c r="P72" i="165"/>
  <c r="M72" i="165"/>
  <c r="J72" i="165"/>
  <c r="G72" i="165"/>
  <c r="D72" i="165"/>
  <c r="P71" i="165"/>
  <c r="M71" i="165"/>
  <c r="J71" i="165"/>
  <c r="G71" i="165"/>
  <c r="D71" i="165"/>
  <c r="P70" i="165"/>
  <c r="M70" i="165"/>
  <c r="J70" i="165"/>
  <c r="G70" i="165"/>
  <c r="D70" i="165"/>
  <c r="P69" i="165"/>
  <c r="M69" i="165"/>
  <c r="J69" i="165"/>
  <c r="G69" i="165"/>
  <c r="D69" i="165"/>
  <c r="P68" i="165"/>
  <c r="M68" i="165"/>
  <c r="J68" i="165"/>
  <c r="G68" i="165"/>
  <c r="D68" i="165"/>
  <c r="P67" i="165"/>
  <c r="M67" i="165"/>
  <c r="J67" i="165"/>
  <c r="G67" i="165"/>
  <c r="D67" i="165"/>
  <c r="P66" i="165"/>
  <c r="M66" i="165"/>
  <c r="J66" i="165"/>
  <c r="G66" i="165"/>
  <c r="D66" i="165"/>
  <c r="P65" i="165"/>
  <c r="M65" i="165"/>
  <c r="J65" i="165"/>
  <c r="G65" i="165"/>
  <c r="D65" i="165"/>
  <c r="P64" i="165"/>
  <c r="M64" i="165"/>
  <c r="J64" i="165"/>
  <c r="G64" i="165"/>
  <c r="D64" i="165"/>
  <c r="P63" i="165"/>
  <c r="M63" i="165"/>
  <c r="J63" i="165"/>
  <c r="G63" i="165"/>
  <c r="D63" i="165"/>
  <c r="P62" i="165"/>
  <c r="M62" i="165"/>
  <c r="J62" i="165"/>
  <c r="G62" i="165"/>
  <c r="D62" i="165"/>
  <c r="P61" i="165"/>
  <c r="M61" i="165"/>
  <c r="J61" i="165"/>
  <c r="G61" i="165"/>
  <c r="D61" i="165"/>
  <c r="P60" i="165"/>
  <c r="M60" i="165"/>
  <c r="J60" i="165"/>
  <c r="G60" i="165"/>
  <c r="D60" i="165"/>
  <c r="P59" i="165"/>
  <c r="M59" i="165"/>
  <c r="J59" i="165"/>
  <c r="G59" i="165"/>
  <c r="D59" i="165"/>
  <c r="P58" i="165"/>
  <c r="M58" i="165"/>
  <c r="J58" i="165"/>
  <c r="G58" i="165"/>
  <c r="D58" i="165"/>
  <c r="P57" i="165"/>
  <c r="M57" i="165"/>
  <c r="J57" i="165"/>
  <c r="G57" i="165"/>
  <c r="D57" i="165"/>
  <c r="P56" i="165"/>
  <c r="M56" i="165"/>
  <c r="J56" i="165"/>
  <c r="G56" i="165"/>
  <c r="D56" i="165"/>
  <c r="P55" i="165"/>
  <c r="M55" i="165"/>
  <c r="J55" i="165"/>
  <c r="G55" i="165"/>
  <c r="D55" i="165"/>
  <c r="P54" i="165"/>
  <c r="M54" i="165"/>
  <c r="J54" i="165"/>
  <c r="G54" i="165"/>
  <c r="D54" i="165"/>
  <c r="P53" i="165"/>
  <c r="M53" i="165"/>
  <c r="J53" i="165"/>
  <c r="G53" i="165"/>
  <c r="D53" i="165"/>
  <c r="P52" i="165"/>
  <c r="M52" i="165"/>
  <c r="J52" i="165"/>
  <c r="G52" i="165"/>
  <c r="D52" i="165"/>
  <c r="P51" i="165"/>
  <c r="M51" i="165"/>
  <c r="J51" i="165"/>
  <c r="G51" i="165"/>
  <c r="D51" i="165"/>
  <c r="P50" i="165"/>
  <c r="M50" i="165"/>
  <c r="J50" i="165"/>
  <c r="G50" i="165"/>
  <c r="D50" i="165"/>
  <c r="P49" i="165"/>
  <c r="M49" i="165"/>
  <c r="J49" i="165"/>
  <c r="G49" i="165"/>
  <c r="D49" i="165"/>
  <c r="P48" i="165"/>
  <c r="M48" i="165"/>
  <c r="J48" i="165"/>
  <c r="G48" i="165"/>
  <c r="D48" i="165"/>
  <c r="P47" i="165"/>
  <c r="M47" i="165"/>
  <c r="J47" i="165"/>
  <c r="G47" i="165"/>
  <c r="D47" i="165"/>
  <c r="P46" i="165"/>
  <c r="M46" i="165"/>
  <c r="J46" i="165"/>
  <c r="G46" i="165"/>
  <c r="D46" i="165"/>
  <c r="P45" i="165"/>
  <c r="M45" i="165"/>
  <c r="J45" i="165"/>
  <c r="G45" i="165"/>
  <c r="D45" i="165"/>
  <c r="P44" i="165"/>
  <c r="M44" i="165"/>
  <c r="J44" i="165"/>
  <c r="G44" i="165"/>
  <c r="D44" i="165"/>
  <c r="P43" i="165"/>
  <c r="M43" i="165"/>
  <c r="J43" i="165"/>
  <c r="G43" i="165"/>
  <c r="D43" i="165"/>
  <c r="P42" i="165"/>
  <c r="M42" i="165"/>
  <c r="J42" i="165"/>
  <c r="G42" i="165"/>
  <c r="D42" i="165"/>
  <c r="P41" i="165"/>
  <c r="M41" i="165"/>
  <c r="J41" i="165"/>
  <c r="G41" i="165"/>
  <c r="D41" i="165"/>
  <c r="P40" i="165"/>
  <c r="M40" i="165"/>
  <c r="J40" i="165"/>
  <c r="G40" i="165"/>
  <c r="D40" i="165"/>
  <c r="P39" i="165"/>
  <c r="M39" i="165"/>
  <c r="J39" i="165"/>
  <c r="G39" i="165"/>
  <c r="D39" i="165"/>
  <c r="P38" i="165"/>
  <c r="M38" i="165"/>
  <c r="J38" i="165"/>
  <c r="G38" i="165"/>
  <c r="D38" i="165"/>
  <c r="P37" i="165"/>
  <c r="M37" i="165"/>
  <c r="J37" i="165"/>
  <c r="G37" i="165"/>
  <c r="D37" i="165"/>
  <c r="P36" i="165"/>
  <c r="M36" i="165"/>
  <c r="J36" i="165"/>
  <c r="G36" i="165"/>
  <c r="D36" i="165"/>
  <c r="P35" i="165"/>
  <c r="M35" i="165"/>
  <c r="J35" i="165"/>
  <c r="G35" i="165"/>
  <c r="D35" i="165"/>
  <c r="P34" i="165"/>
  <c r="M34" i="165"/>
  <c r="J34" i="165"/>
  <c r="G34" i="165"/>
  <c r="D34" i="165"/>
  <c r="P33" i="165"/>
  <c r="M33" i="165"/>
  <c r="J33" i="165"/>
  <c r="G33" i="165"/>
  <c r="D33" i="165"/>
  <c r="P32" i="165"/>
  <c r="M32" i="165"/>
  <c r="J32" i="165"/>
  <c r="G32" i="165"/>
  <c r="D32" i="165"/>
  <c r="P31" i="165"/>
  <c r="M31" i="165"/>
  <c r="J31" i="165"/>
  <c r="G31" i="165"/>
  <c r="D31" i="165"/>
  <c r="P30" i="165"/>
  <c r="M30" i="165"/>
  <c r="J30" i="165"/>
  <c r="G30" i="165"/>
  <c r="D30" i="165"/>
  <c r="P29" i="165"/>
  <c r="M29" i="165"/>
  <c r="J29" i="165"/>
  <c r="G29" i="165"/>
  <c r="D29" i="165"/>
  <c r="P28" i="165"/>
  <c r="M28" i="165"/>
  <c r="J28" i="165"/>
  <c r="G28" i="165"/>
  <c r="D28" i="165"/>
  <c r="P27" i="165"/>
  <c r="M27" i="165"/>
  <c r="J27" i="165"/>
  <c r="G27" i="165"/>
  <c r="D27" i="165"/>
  <c r="P26" i="165"/>
  <c r="M26" i="165"/>
  <c r="J26" i="165"/>
  <c r="G26" i="165"/>
  <c r="D26" i="165"/>
  <c r="P25" i="165"/>
  <c r="M25" i="165"/>
  <c r="J25" i="165"/>
  <c r="G25" i="165"/>
  <c r="D25" i="165"/>
  <c r="P24" i="165"/>
  <c r="M24" i="165"/>
  <c r="J24" i="165"/>
  <c r="G24" i="165"/>
  <c r="D24" i="165"/>
  <c r="P23" i="165"/>
  <c r="M23" i="165"/>
  <c r="J23" i="165"/>
  <c r="G23" i="165"/>
  <c r="D23" i="165"/>
  <c r="P22" i="165"/>
  <c r="M22" i="165"/>
  <c r="J22" i="165"/>
  <c r="G22" i="165"/>
  <c r="D22" i="165"/>
  <c r="P21" i="165"/>
  <c r="M21" i="165"/>
  <c r="J21" i="165"/>
  <c r="G21" i="165"/>
  <c r="D21" i="165"/>
  <c r="P20" i="165"/>
  <c r="M20" i="165"/>
  <c r="J20" i="165"/>
  <c r="G20" i="165"/>
  <c r="D20" i="165"/>
  <c r="I14" i="165"/>
  <c r="H14" i="165"/>
  <c r="D13" i="165"/>
  <c r="D12" i="165"/>
  <c r="P228" i="164"/>
  <c r="M228" i="164"/>
  <c r="J228" i="164"/>
  <c r="G228" i="164"/>
  <c r="D228" i="164"/>
  <c r="P227" i="164"/>
  <c r="M227" i="164"/>
  <c r="J227" i="164"/>
  <c r="G227" i="164"/>
  <c r="D227" i="164"/>
  <c r="P226" i="164"/>
  <c r="M226" i="164"/>
  <c r="J226" i="164"/>
  <c r="G226" i="164"/>
  <c r="D226" i="164"/>
  <c r="P225" i="164"/>
  <c r="M225" i="164"/>
  <c r="J225" i="164"/>
  <c r="G225" i="164"/>
  <c r="D225" i="164"/>
  <c r="P224" i="164"/>
  <c r="M224" i="164"/>
  <c r="J224" i="164"/>
  <c r="G224" i="164"/>
  <c r="D224" i="164"/>
  <c r="P223" i="164"/>
  <c r="M223" i="164"/>
  <c r="J223" i="164"/>
  <c r="G223" i="164"/>
  <c r="D223" i="164"/>
  <c r="P222" i="164"/>
  <c r="M222" i="164"/>
  <c r="J222" i="164"/>
  <c r="G222" i="164"/>
  <c r="D222" i="164"/>
  <c r="P221" i="164"/>
  <c r="M221" i="164"/>
  <c r="J221" i="164"/>
  <c r="G221" i="164"/>
  <c r="D221" i="164"/>
  <c r="P220" i="164"/>
  <c r="M220" i="164"/>
  <c r="J220" i="164"/>
  <c r="G220" i="164"/>
  <c r="D220" i="164"/>
  <c r="P219" i="164"/>
  <c r="M219" i="164"/>
  <c r="J219" i="164"/>
  <c r="G219" i="164"/>
  <c r="D219" i="164"/>
  <c r="P218" i="164"/>
  <c r="M218" i="164"/>
  <c r="J218" i="164"/>
  <c r="G218" i="164"/>
  <c r="D218" i="164"/>
  <c r="P217" i="164"/>
  <c r="M217" i="164"/>
  <c r="J217" i="164"/>
  <c r="G217" i="164"/>
  <c r="D217" i="164"/>
  <c r="P216" i="164"/>
  <c r="M216" i="164"/>
  <c r="J216" i="164"/>
  <c r="G216" i="164"/>
  <c r="D216" i="164"/>
  <c r="P215" i="164"/>
  <c r="M215" i="164"/>
  <c r="J215" i="164"/>
  <c r="G215" i="164"/>
  <c r="D215" i="164"/>
  <c r="P214" i="164"/>
  <c r="M214" i="164"/>
  <c r="J214" i="164"/>
  <c r="G214" i="164"/>
  <c r="D214" i="164"/>
  <c r="P213" i="164"/>
  <c r="M213" i="164"/>
  <c r="J213" i="164"/>
  <c r="G213" i="164"/>
  <c r="D213" i="164"/>
  <c r="P212" i="164"/>
  <c r="M212" i="164"/>
  <c r="J212" i="164"/>
  <c r="G212" i="164"/>
  <c r="D212" i="164"/>
  <c r="P211" i="164"/>
  <c r="M211" i="164"/>
  <c r="J211" i="164"/>
  <c r="G211" i="164"/>
  <c r="D211" i="164"/>
  <c r="P210" i="164"/>
  <c r="M210" i="164"/>
  <c r="J210" i="164"/>
  <c r="G210" i="164"/>
  <c r="D210" i="164"/>
  <c r="P209" i="164"/>
  <c r="M209" i="164"/>
  <c r="J209" i="164"/>
  <c r="G209" i="164"/>
  <c r="D209" i="164"/>
  <c r="P208" i="164"/>
  <c r="M208" i="164"/>
  <c r="J208" i="164"/>
  <c r="G208" i="164"/>
  <c r="D208" i="164"/>
  <c r="P207" i="164"/>
  <c r="M207" i="164"/>
  <c r="J207" i="164"/>
  <c r="G207" i="164"/>
  <c r="D207" i="164"/>
  <c r="P206" i="164"/>
  <c r="M206" i="164"/>
  <c r="J206" i="164"/>
  <c r="G206" i="164"/>
  <c r="D206" i="164"/>
  <c r="P205" i="164"/>
  <c r="M205" i="164"/>
  <c r="J205" i="164"/>
  <c r="G205" i="164"/>
  <c r="D205" i="164"/>
  <c r="P204" i="164"/>
  <c r="M204" i="164"/>
  <c r="J204" i="164"/>
  <c r="G204" i="164"/>
  <c r="D204" i="164"/>
  <c r="P203" i="164"/>
  <c r="M203" i="164"/>
  <c r="J203" i="164"/>
  <c r="G203" i="164"/>
  <c r="D203" i="164"/>
  <c r="P202" i="164"/>
  <c r="M202" i="164"/>
  <c r="J202" i="164"/>
  <c r="G202" i="164"/>
  <c r="D202" i="164"/>
  <c r="P201" i="164"/>
  <c r="M201" i="164"/>
  <c r="J201" i="164"/>
  <c r="G201" i="164"/>
  <c r="D201" i="164"/>
  <c r="P200" i="164"/>
  <c r="M200" i="164"/>
  <c r="J200" i="164"/>
  <c r="G200" i="164"/>
  <c r="D200" i="164"/>
  <c r="P199" i="164"/>
  <c r="M199" i="164"/>
  <c r="J199" i="164"/>
  <c r="G199" i="164"/>
  <c r="D199" i="164"/>
  <c r="P198" i="164"/>
  <c r="M198" i="164"/>
  <c r="J198" i="164"/>
  <c r="G198" i="164"/>
  <c r="D198" i="164"/>
  <c r="P197" i="164"/>
  <c r="M197" i="164"/>
  <c r="J197" i="164"/>
  <c r="G197" i="164"/>
  <c r="D197" i="164"/>
  <c r="P196" i="164"/>
  <c r="M196" i="164"/>
  <c r="J196" i="164"/>
  <c r="G196" i="164"/>
  <c r="D196" i="164"/>
  <c r="P195" i="164"/>
  <c r="M195" i="164"/>
  <c r="J195" i="164"/>
  <c r="G195" i="164"/>
  <c r="D195" i="164"/>
  <c r="P194" i="164"/>
  <c r="M194" i="164"/>
  <c r="J194" i="164"/>
  <c r="G194" i="164"/>
  <c r="D194" i="164"/>
  <c r="P193" i="164"/>
  <c r="M193" i="164"/>
  <c r="J193" i="164"/>
  <c r="G193" i="164"/>
  <c r="D193" i="164"/>
  <c r="P192" i="164"/>
  <c r="M192" i="164"/>
  <c r="J192" i="164"/>
  <c r="G192" i="164"/>
  <c r="D192" i="164"/>
  <c r="P191" i="164"/>
  <c r="M191" i="164"/>
  <c r="J191" i="164"/>
  <c r="G191" i="164"/>
  <c r="D191" i="164"/>
  <c r="P190" i="164"/>
  <c r="M190" i="164"/>
  <c r="J190" i="164"/>
  <c r="G190" i="164"/>
  <c r="D190" i="164"/>
  <c r="P189" i="164"/>
  <c r="M189" i="164"/>
  <c r="J189" i="164"/>
  <c r="G189" i="164"/>
  <c r="D189" i="164"/>
  <c r="P188" i="164"/>
  <c r="M188" i="164"/>
  <c r="J188" i="164"/>
  <c r="G188" i="164"/>
  <c r="D188" i="164"/>
  <c r="P187" i="164"/>
  <c r="M187" i="164"/>
  <c r="J187" i="164"/>
  <c r="G187" i="164"/>
  <c r="D187" i="164"/>
  <c r="P186" i="164"/>
  <c r="M186" i="164"/>
  <c r="J186" i="164"/>
  <c r="G186" i="164"/>
  <c r="D186" i="164"/>
  <c r="P185" i="164"/>
  <c r="M185" i="164"/>
  <c r="J185" i="164"/>
  <c r="G185" i="164"/>
  <c r="D185" i="164"/>
  <c r="P184" i="164"/>
  <c r="M184" i="164"/>
  <c r="J184" i="164"/>
  <c r="G184" i="164"/>
  <c r="D184" i="164"/>
  <c r="P183" i="164"/>
  <c r="M183" i="164"/>
  <c r="J183" i="164"/>
  <c r="G183" i="164"/>
  <c r="D183" i="164"/>
  <c r="P182" i="164"/>
  <c r="M182" i="164"/>
  <c r="J182" i="164"/>
  <c r="G182" i="164"/>
  <c r="D182" i="164"/>
  <c r="P181" i="164"/>
  <c r="M181" i="164"/>
  <c r="J181" i="164"/>
  <c r="G181" i="164"/>
  <c r="D181" i="164"/>
  <c r="P180" i="164"/>
  <c r="M180" i="164"/>
  <c r="J180" i="164"/>
  <c r="G180" i="164"/>
  <c r="D180" i="164"/>
  <c r="P179" i="164"/>
  <c r="M179" i="164"/>
  <c r="J179" i="164"/>
  <c r="G179" i="164"/>
  <c r="D179" i="164"/>
  <c r="P178" i="164"/>
  <c r="M178" i="164"/>
  <c r="J178" i="164"/>
  <c r="G178" i="164"/>
  <c r="D178" i="164"/>
  <c r="P177" i="164"/>
  <c r="M177" i="164"/>
  <c r="J177" i="164"/>
  <c r="G177" i="164"/>
  <c r="D177" i="164"/>
  <c r="P176" i="164"/>
  <c r="M176" i="164"/>
  <c r="J176" i="164"/>
  <c r="G176" i="164"/>
  <c r="D176" i="164"/>
  <c r="P175" i="164"/>
  <c r="M175" i="164"/>
  <c r="J175" i="164"/>
  <c r="G175" i="164"/>
  <c r="D175" i="164"/>
  <c r="P174" i="164"/>
  <c r="M174" i="164"/>
  <c r="J174" i="164"/>
  <c r="G174" i="164"/>
  <c r="D174" i="164"/>
  <c r="P173" i="164"/>
  <c r="M173" i="164"/>
  <c r="J173" i="164"/>
  <c r="G173" i="164"/>
  <c r="D173" i="164"/>
  <c r="P172" i="164"/>
  <c r="M172" i="164"/>
  <c r="J172" i="164"/>
  <c r="G172" i="164"/>
  <c r="D172" i="164"/>
  <c r="P171" i="164"/>
  <c r="M171" i="164"/>
  <c r="J171" i="164"/>
  <c r="G171" i="164"/>
  <c r="D171" i="164"/>
  <c r="P170" i="164"/>
  <c r="M170" i="164"/>
  <c r="J170" i="164"/>
  <c r="G170" i="164"/>
  <c r="D170" i="164"/>
  <c r="P169" i="164"/>
  <c r="M169" i="164"/>
  <c r="J169" i="164"/>
  <c r="G169" i="164"/>
  <c r="D169" i="164"/>
  <c r="P168" i="164"/>
  <c r="M168" i="164"/>
  <c r="J168" i="164"/>
  <c r="G168" i="164"/>
  <c r="D168" i="164"/>
  <c r="P167" i="164"/>
  <c r="M167" i="164"/>
  <c r="J167" i="164"/>
  <c r="G167" i="164"/>
  <c r="D167" i="164"/>
  <c r="P166" i="164"/>
  <c r="M166" i="164"/>
  <c r="J166" i="164"/>
  <c r="G166" i="164"/>
  <c r="D166" i="164"/>
  <c r="P165" i="164"/>
  <c r="M165" i="164"/>
  <c r="J165" i="164"/>
  <c r="G165" i="164"/>
  <c r="D165" i="164"/>
  <c r="P164" i="164"/>
  <c r="M164" i="164"/>
  <c r="J164" i="164"/>
  <c r="G164" i="164"/>
  <c r="D164" i="164"/>
  <c r="P163" i="164"/>
  <c r="M163" i="164"/>
  <c r="J163" i="164"/>
  <c r="G163" i="164"/>
  <c r="D163" i="164"/>
  <c r="P162" i="164"/>
  <c r="M162" i="164"/>
  <c r="J162" i="164"/>
  <c r="G162" i="164"/>
  <c r="D162" i="164"/>
  <c r="P161" i="164"/>
  <c r="M161" i="164"/>
  <c r="J161" i="164"/>
  <c r="G161" i="164"/>
  <c r="D161" i="164"/>
  <c r="P160" i="164"/>
  <c r="M160" i="164"/>
  <c r="J160" i="164"/>
  <c r="G160" i="164"/>
  <c r="D160" i="164"/>
  <c r="P159" i="164"/>
  <c r="M159" i="164"/>
  <c r="J159" i="164"/>
  <c r="G159" i="164"/>
  <c r="D159" i="164"/>
  <c r="P158" i="164"/>
  <c r="M158" i="164"/>
  <c r="J158" i="164"/>
  <c r="G158" i="164"/>
  <c r="D158" i="164"/>
  <c r="P157" i="164"/>
  <c r="M157" i="164"/>
  <c r="J157" i="164"/>
  <c r="G157" i="164"/>
  <c r="D157" i="164"/>
  <c r="P156" i="164"/>
  <c r="M156" i="164"/>
  <c r="J156" i="164"/>
  <c r="G156" i="164"/>
  <c r="D156" i="164"/>
  <c r="P155" i="164"/>
  <c r="M155" i="164"/>
  <c r="J155" i="164"/>
  <c r="G155" i="164"/>
  <c r="D155" i="164"/>
  <c r="P154" i="164"/>
  <c r="M154" i="164"/>
  <c r="J154" i="164"/>
  <c r="G154" i="164"/>
  <c r="D154" i="164"/>
  <c r="P153" i="164"/>
  <c r="M153" i="164"/>
  <c r="J153" i="164"/>
  <c r="G153" i="164"/>
  <c r="D153" i="164"/>
  <c r="P152" i="164"/>
  <c r="M152" i="164"/>
  <c r="J152" i="164"/>
  <c r="G152" i="164"/>
  <c r="D152" i="164"/>
  <c r="P151" i="164"/>
  <c r="M151" i="164"/>
  <c r="J151" i="164"/>
  <c r="G151" i="164"/>
  <c r="D151" i="164"/>
  <c r="P150" i="164"/>
  <c r="M150" i="164"/>
  <c r="J150" i="164"/>
  <c r="G150" i="164"/>
  <c r="D150" i="164"/>
  <c r="P149" i="164"/>
  <c r="M149" i="164"/>
  <c r="J149" i="164"/>
  <c r="G149" i="164"/>
  <c r="D149" i="164"/>
  <c r="P148" i="164"/>
  <c r="M148" i="164"/>
  <c r="J148" i="164"/>
  <c r="G148" i="164"/>
  <c r="D148" i="164"/>
  <c r="P147" i="164"/>
  <c r="M147" i="164"/>
  <c r="J147" i="164"/>
  <c r="G147" i="164"/>
  <c r="D147" i="164"/>
  <c r="P146" i="164"/>
  <c r="M146" i="164"/>
  <c r="J146" i="164"/>
  <c r="G146" i="164"/>
  <c r="D146" i="164"/>
  <c r="P145" i="164"/>
  <c r="M145" i="164"/>
  <c r="J145" i="164"/>
  <c r="G145" i="164"/>
  <c r="D145" i="164"/>
  <c r="P144" i="164"/>
  <c r="M144" i="164"/>
  <c r="J144" i="164"/>
  <c r="G144" i="164"/>
  <c r="D144" i="164"/>
  <c r="P143" i="164"/>
  <c r="M143" i="164"/>
  <c r="J143" i="164"/>
  <c r="G143" i="164"/>
  <c r="D143" i="164"/>
  <c r="P142" i="164"/>
  <c r="M142" i="164"/>
  <c r="J142" i="164"/>
  <c r="G142" i="164"/>
  <c r="D142" i="164"/>
  <c r="P141" i="164"/>
  <c r="M141" i="164"/>
  <c r="J141" i="164"/>
  <c r="G141" i="164"/>
  <c r="D141" i="164"/>
  <c r="P140" i="164"/>
  <c r="M140" i="164"/>
  <c r="J140" i="164"/>
  <c r="G140" i="164"/>
  <c r="D140" i="164"/>
  <c r="P139" i="164"/>
  <c r="M139" i="164"/>
  <c r="J139" i="164"/>
  <c r="G139" i="164"/>
  <c r="D139" i="164"/>
  <c r="P138" i="164"/>
  <c r="M138" i="164"/>
  <c r="J138" i="164"/>
  <c r="G138" i="164"/>
  <c r="D138" i="164"/>
  <c r="P137" i="164"/>
  <c r="M137" i="164"/>
  <c r="J137" i="164"/>
  <c r="G137" i="164"/>
  <c r="D137" i="164"/>
  <c r="P136" i="164"/>
  <c r="M136" i="164"/>
  <c r="J136" i="164"/>
  <c r="G136" i="164"/>
  <c r="D136" i="164"/>
  <c r="P135" i="164"/>
  <c r="M135" i="164"/>
  <c r="J135" i="164"/>
  <c r="G135" i="164"/>
  <c r="D135" i="164"/>
  <c r="P134" i="164"/>
  <c r="M134" i="164"/>
  <c r="J134" i="164"/>
  <c r="G134" i="164"/>
  <c r="D134" i="164"/>
  <c r="P133" i="164"/>
  <c r="M133" i="164"/>
  <c r="J133" i="164"/>
  <c r="G133" i="164"/>
  <c r="D133" i="164"/>
  <c r="P132" i="164"/>
  <c r="M132" i="164"/>
  <c r="J132" i="164"/>
  <c r="G132" i="164"/>
  <c r="D132" i="164"/>
  <c r="P131" i="164"/>
  <c r="M131" i="164"/>
  <c r="J131" i="164"/>
  <c r="G131" i="164"/>
  <c r="D131" i="164"/>
  <c r="P130" i="164"/>
  <c r="M130" i="164"/>
  <c r="J130" i="164"/>
  <c r="G130" i="164"/>
  <c r="D130" i="164"/>
  <c r="P129" i="164"/>
  <c r="M129" i="164"/>
  <c r="J129" i="164"/>
  <c r="G129" i="164"/>
  <c r="D129" i="164"/>
  <c r="P128" i="164"/>
  <c r="M128" i="164"/>
  <c r="J128" i="164"/>
  <c r="G128" i="164"/>
  <c r="D128" i="164"/>
  <c r="P127" i="164"/>
  <c r="M127" i="164"/>
  <c r="J127" i="164"/>
  <c r="G127" i="164"/>
  <c r="D127" i="164"/>
  <c r="P126" i="164"/>
  <c r="M126" i="164"/>
  <c r="J126" i="164"/>
  <c r="G126" i="164"/>
  <c r="D126" i="164"/>
  <c r="P125" i="164"/>
  <c r="M125" i="164"/>
  <c r="J125" i="164"/>
  <c r="G125" i="164"/>
  <c r="D125" i="164"/>
  <c r="P124" i="164"/>
  <c r="M124" i="164"/>
  <c r="J124" i="164"/>
  <c r="G124" i="164"/>
  <c r="D124" i="164"/>
  <c r="P123" i="164"/>
  <c r="M123" i="164"/>
  <c r="J123" i="164"/>
  <c r="G123" i="164"/>
  <c r="D123" i="164"/>
  <c r="P122" i="164"/>
  <c r="M122" i="164"/>
  <c r="J122" i="164"/>
  <c r="G122" i="164"/>
  <c r="D122" i="164"/>
  <c r="P121" i="164"/>
  <c r="M121" i="164"/>
  <c r="J121" i="164"/>
  <c r="G121" i="164"/>
  <c r="D121" i="164"/>
  <c r="P120" i="164"/>
  <c r="M120" i="164"/>
  <c r="J120" i="164"/>
  <c r="G120" i="164"/>
  <c r="D120" i="164"/>
  <c r="P119" i="164"/>
  <c r="M119" i="164"/>
  <c r="J119" i="164"/>
  <c r="G119" i="164"/>
  <c r="D119" i="164"/>
  <c r="P118" i="164"/>
  <c r="M118" i="164"/>
  <c r="J118" i="164"/>
  <c r="G118" i="164"/>
  <c r="D118" i="164"/>
  <c r="P117" i="164"/>
  <c r="M117" i="164"/>
  <c r="J117" i="164"/>
  <c r="G117" i="164"/>
  <c r="D117" i="164"/>
  <c r="P116" i="164"/>
  <c r="M116" i="164"/>
  <c r="J116" i="164"/>
  <c r="G116" i="164"/>
  <c r="D116" i="164"/>
  <c r="P115" i="164"/>
  <c r="M115" i="164"/>
  <c r="J115" i="164"/>
  <c r="G115" i="164"/>
  <c r="D115" i="164"/>
  <c r="P114" i="164"/>
  <c r="M114" i="164"/>
  <c r="J114" i="164"/>
  <c r="G114" i="164"/>
  <c r="D114" i="164"/>
  <c r="P113" i="164"/>
  <c r="M113" i="164"/>
  <c r="J113" i="164"/>
  <c r="G113" i="164"/>
  <c r="D113" i="164"/>
  <c r="P112" i="164"/>
  <c r="M112" i="164"/>
  <c r="J112" i="164"/>
  <c r="G112" i="164"/>
  <c r="D112" i="164"/>
  <c r="P111" i="164"/>
  <c r="M111" i="164"/>
  <c r="J111" i="164"/>
  <c r="G111" i="164"/>
  <c r="D111" i="164"/>
  <c r="P110" i="164"/>
  <c r="M110" i="164"/>
  <c r="J110" i="164"/>
  <c r="G110" i="164"/>
  <c r="D110" i="164"/>
  <c r="P109" i="164"/>
  <c r="M109" i="164"/>
  <c r="J109" i="164"/>
  <c r="G109" i="164"/>
  <c r="D109" i="164"/>
  <c r="P108" i="164"/>
  <c r="M108" i="164"/>
  <c r="J108" i="164"/>
  <c r="G108" i="164"/>
  <c r="D108" i="164"/>
  <c r="P107" i="164"/>
  <c r="M107" i="164"/>
  <c r="J107" i="164"/>
  <c r="G107" i="164"/>
  <c r="D107" i="164"/>
  <c r="P106" i="164"/>
  <c r="M106" i="164"/>
  <c r="J106" i="164"/>
  <c r="G106" i="164"/>
  <c r="D106" i="164"/>
  <c r="P105" i="164"/>
  <c r="M105" i="164"/>
  <c r="J105" i="164"/>
  <c r="G105" i="164"/>
  <c r="D105" i="164"/>
  <c r="P104" i="164"/>
  <c r="M104" i="164"/>
  <c r="J104" i="164"/>
  <c r="G104" i="164"/>
  <c r="D104" i="164"/>
  <c r="P103" i="164"/>
  <c r="M103" i="164"/>
  <c r="J103" i="164"/>
  <c r="G103" i="164"/>
  <c r="D103" i="164"/>
  <c r="P102" i="164"/>
  <c r="M102" i="164"/>
  <c r="J102" i="164"/>
  <c r="G102" i="164"/>
  <c r="D102" i="164"/>
  <c r="P101" i="164"/>
  <c r="M101" i="164"/>
  <c r="J101" i="164"/>
  <c r="G101" i="164"/>
  <c r="D101" i="164"/>
  <c r="P100" i="164"/>
  <c r="M100" i="164"/>
  <c r="J100" i="164"/>
  <c r="G100" i="164"/>
  <c r="D100" i="164"/>
  <c r="P99" i="164"/>
  <c r="M99" i="164"/>
  <c r="J99" i="164"/>
  <c r="G99" i="164"/>
  <c r="D99" i="164"/>
  <c r="P98" i="164"/>
  <c r="M98" i="164"/>
  <c r="J98" i="164"/>
  <c r="G98" i="164"/>
  <c r="D98" i="164"/>
  <c r="P97" i="164"/>
  <c r="M97" i="164"/>
  <c r="J97" i="164"/>
  <c r="G97" i="164"/>
  <c r="D97" i="164"/>
  <c r="P96" i="164"/>
  <c r="M96" i="164"/>
  <c r="J96" i="164"/>
  <c r="G96" i="164"/>
  <c r="D96" i="164"/>
  <c r="P95" i="164"/>
  <c r="M95" i="164"/>
  <c r="J95" i="164"/>
  <c r="G95" i="164"/>
  <c r="D95" i="164"/>
  <c r="P94" i="164"/>
  <c r="M94" i="164"/>
  <c r="J94" i="164"/>
  <c r="G94" i="164"/>
  <c r="D94" i="164"/>
  <c r="P93" i="164"/>
  <c r="M93" i="164"/>
  <c r="J93" i="164"/>
  <c r="G93" i="164"/>
  <c r="D93" i="164"/>
  <c r="P92" i="164"/>
  <c r="M92" i="164"/>
  <c r="J92" i="164"/>
  <c r="G92" i="164"/>
  <c r="D92" i="164"/>
  <c r="P91" i="164"/>
  <c r="M91" i="164"/>
  <c r="J91" i="164"/>
  <c r="G91" i="164"/>
  <c r="D91" i="164"/>
  <c r="P90" i="164"/>
  <c r="M90" i="164"/>
  <c r="J90" i="164"/>
  <c r="G90" i="164"/>
  <c r="D90" i="164"/>
  <c r="P89" i="164"/>
  <c r="M89" i="164"/>
  <c r="J89" i="164"/>
  <c r="G89" i="164"/>
  <c r="D89" i="164"/>
  <c r="P88" i="164"/>
  <c r="M88" i="164"/>
  <c r="J88" i="164"/>
  <c r="G88" i="164"/>
  <c r="D88" i="164"/>
  <c r="P87" i="164"/>
  <c r="M87" i="164"/>
  <c r="J87" i="164"/>
  <c r="G87" i="164"/>
  <c r="D87" i="164"/>
  <c r="P86" i="164"/>
  <c r="M86" i="164"/>
  <c r="J86" i="164"/>
  <c r="G86" i="164"/>
  <c r="D86" i="164"/>
  <c r="P85" i="164"/>
  <c r="M85" i="164"/>
  <c r="J85" i="164"/>
  <c r="G85" i="164"/>
  <c r="D85" i="164"/>
  <c r="P84" i="164"/>
  <c r="M84" i="164"/>
  <c r="J84" i="164"/>
  <c r="G84" i="164"/>
  <c r="D84" i="164"/>
  <c r="P83" i="164"/>
  <c r="M83" i="164"/>
  <c r="J83" i="164"/>
  <c r="G83" i="164"/>
  <c r="D83" i="164"/>
  <c r="P82" i="164"/>
  <c r="M82" i="164"/>
  <c r="J82" i="164"/>
  <c r="G82" i="164"/>
  <c r="D82" i="164"/>
  <c r="P81" i="164"/>
  <c r="M81" i="164"/>
  <c r="J81" i="164"/>
  <c r="G81" i="164"/>
  <c r="D81" i="164"/>
  <c r="P80" i="164"/>
  <c r="M80" i="164"/>
  <c r="J80" i="164"/>
  <c r="G80" i="164"/>
  <c r="D80" i="164"/>
  <c r="P79" i="164"/>
  <c r="M79" i="164"/>
  <c r="J79" i="164"/>
  <c r="G79" i="164"/>
  <c r="D79" i="164"/>
  <c r="P78" i="164"/>
  <c r="M78" i="164"/>
  <c r="J78" i="164"/>
  <c r="G78" i="164"/>
  <c r="D78" i="164"/>
  <c r="P77" i="164"/>
  <c r="M77" i="164"/>
  <c r="J77" i="164"/>
  <c r="G77" i="164"/>
  <c r="D77" i="164"/>
  <c r="P76" i="164"/>
  <c r="M76" i="164"/>
  <c r="J76" i="164"/>
  <c r="G76" i="164"/>
  <c r="D76" i="164"/>
  <c r="P75" i="164"/>
  <c r="M75" i="164"/>
  <c r="J75" i="164"/>
  <c r="G75" i="164"/>
  <c r="D75" i="164"/>
  <c r="P74" i="164"/>
  <c r="M74" i="164"/>
  <c r="J74" i="164"/>
  <c r="G74" i="164"/>
  <c r="D74" i="164"/>
  <c r="P73" i="164"/>
  <c r="M73" i="164"/>
  <c r="J73" i="164"/>
  <c r="G73" i="164"/>
  <c r="D73" i="164"/>
  <c r="P72" i="164"/>
  <c r="M72" i="164"/>
  <c r="J72" i="164"/>
  <c r="G72" i="164"/>
  <c r="D72" i="164"/>
  <c r="P71" i="164"/>
  <c r="M71" i="164"/>
  <c r="J71" i="164"/>
  <c r="G71" i="164"/>
  <c r="D71" i="164"/>
  <c r="P70" i="164"/>
  <c r="M70" i="164"/>
  <c r="J70" i="164"/>
  <c r="G70" i="164"/>
  <c r="D70" i="164"/>
  <c r="P69" i="164"/>
  <c r="M69" i="164"/>
  <c r="J69" i="164"/>
  <c r="G69" i="164"/>
  <c r="D69" i="164"/>
  <c r="P68" i="164"/>
  <c r="M68" i="164"/>
  <c r="J68" i="164"/>
  <c r="G68" i="164"/>
  <c r="D68" i="164"/>
  <c r="P67" i="164"/>
  <c r="M67" i="164"/>
  <c r="J67" i="164"/>
  <c r="G67" i="164"/>
  <c r="D67" i="164"/>
  <c r="P66" i="164"/>
  <c r="M66" i="164"/>
  <c r="J66" i="164"/>
  <c r="G66" i="164"/>
  <c r="D66" i="164"/>
  <c r="P65" i="164"/>
  <c r="M65" i="164"/>
  <c r="J65" i="164"/>
  <c r="G65" i="164"/>
  <c r="D65" i="164"/>
  <c r="P64" i="164"/>
  <c r="M64" i="164"/>
  <c r="J64" i="164"/>
  <c r="G64" i="164"/>
  <c r="D64" i="164"/>
  <c r="P63" i="164"/>
  <c r="M63" i="164"/>
  <c r="J63" i="164"/>
  <c r="G63" i="164"/>
  <c r="D63" i="164"/>
  <c r="P62" i="164"/>
  <c r="M62" i="164"/>
  <c r="J62" i="164"/>
  <c r="G62" i="164"/>
  <c r="D62" i="164"/>
  <c r="P61" i="164"/>
  <c r="M61" i="164"/>
  <c r="J61" i="164"/>
  <c r="G61" i="164"/>
  <c r="D61" i="164"/>
  <c r="P60" i="164"/>
  <c r="M60" i="164"/>
  <c r="J60" i="164"/>
  <c r="G60" i="164"/>
  <c r="D60" i="164"/>
  <c r="P59" i="164"/>
  <c r="M59" i="164"/>
  <c r="J59" i="164"/>
  <c r="G59" i="164"/>
  <c r="D59" i="164"/>
  <c r="P58" i="164"/>
  <c r="M58" i="164"/>
  <c r="J58" i="164"/>
  <c r="G58" i="164"/>
  <c r="D58" i="164"/>
  <c r="P57" i="164"/>
  <c r="M57" i="164"/>
  <c r="J57" i="164"/>
  <c r="G57" i="164"/>
  <c r="D57" i="164"/>
  <c r="P56" i="164"/>
  <c r="M56" i="164"/>
  <c r="J56" i="164"/>
  <c r="G56" i="164"/>
  <c r="D56" i="164"/>
  <c r="P55" i="164"/>
  <c r="M55" i="164"/>
  <c r="J55" i="164"/>
  <c r="G55" i="164"/>
  <c r="D55" i="164"/>
  <c r="P54" i="164"/>
  <c r="M54" i="164"/>
  <c r="J54" i="164"/>
  <c r="G54" i="164"/>
  <c r="D54" i="164"/>
  <c r="P53" i="164"/>
  <c r="M53" i="164"/>
  <c r="J53" i="164"/>
  <c r="G53" i="164"/>
  <c r="D53" i="164"/>
  <c r="P52" i="164"/>
  <c r="M52" i="164"/>
  <c r="J52" i="164"/>
  <c r="G52" i="164"/>
  <c r="D52" i="164"/>
  <c r="P51" i="164"/>
  <c r="M51" i="164"/>
  <c r="J51" i="164"/>
  <c r="G51" i="164"/>
  <c r="D51" i="164"/>
  <c r="P50" i="164"/>
  <c r="M50" i="164"/>
  <c r="J50" i="164"/>
  <c r="G50" i="164"/>
  <c r="D50" i="164"/>
  <c r="P49" i="164"/>
  <c r="M49" i="164"/>
  <c r="J49" i="164"/>
  <c r="G49" i="164"/>
  <c r="D49" i="164"/>
  <c r="P48" i="164"/>
  <c r="M48" i="164"/>
  <c r="J48" i="164"/>
  <c r="G48" i="164"/>
  <c r="D48" i="164"/>
  <c r="P47" i="164"/>
  <c r="M47" i="164"/>
  <c r="J47" i="164"/>
  <c r="G47" i="164"/>
  <c r="D47" i="164"/>
  <c r="P46" i="164"/>
  <c r="M46" i="164"/>
  <c r="J46" i="164"/>
  <c r="G46" i="164"/>
  <c r="D46" i="164"/>
  <c r="P45" i="164"/>
  <c r="M45" i="164"/>
  <c r="J45" i="164"/>
  <c r="G45" i="164"/>
  <c r="D45" i="164"/>
  <c r="P44" i="164"/>
  <c r="M44" i="164"/>
  <c r="J44" i="164"/>
  <c r="G44" i="164"/>
  <c r="D44" i="164"/>
  <c r="P43" i="164"/>
  <c r="M43" i="164"/>
  <c r="J43" i="164"/>
  <c r="G43" i="164"/>
  <c r="D43" i="164"/>
  <c r="P42" i="164"/>
  <c r="M42" i="164"/>
  <c r="J42" i="164"/>
  <c r="G42" i="164"/>
  <c r="D42" i="164"/>
  <c r="P41" i="164"/>
  <c r="M41" i="164"/>
  <c r="J41" i="164"/>
  <c r="G41" i="164"/>
  <c r="D41" i="164"/>
  <c r="P40" i="164"/>
  <c r="M40" i="164"/>
  <c r="J40" i="164"/>
  <c r="G40" i="164"/>
  <c r="D40" i="164"/>
  <c r="P39" i="164"/>
  <c r="M39" i="164"/>
  <c r="J39" i="164"/>
  <c r="G39" i="164"/>
  <c r="D39" i="164"/>
  <c r="P38" i="164"/>
  <c r="M38" i="164"/>
  <c r="J38" i="164"/>
  <c r="G38" i="164"/>
  <c r="D38" i="164"/>
  <c r="P37" i="164"/>
  <c r="M37" i="164"/>
  <c r="J37" i="164"/>
  <c r="G37" i="164"/>
  <c r="D37" i="164"/>
  <c r="P36" i="164"/>
  <c r="M36" i="164"/>
  <c r="J36" i="164"/>
  <c r="G36" i="164"/>
  <c r="D36" i="164"/>
  <c r="P35" i="164"/>
  <c r="M35" i="164"/>
  <c r="J35" i="164"/>
  <c r="G35" i="164"/>
  <c r="D35" i="164"/>
  <c r="P34" i="164"/>
  <c r="M34" i="164"/>
  <c r="J34" i="164"/>
  <c r="G34" i="164"/>
  <c r="D34" i="164"/>
  <c r="P33" i="164"/>
  <c r="M33" i="164"/>
  <c r="J33" i="164"/>
  <c r="G33" i="164"/>
  <c r="D33" i="164"/>
  <c r="P32" i="164"/>
  <c r="M32" i="164"/>
  <c r="J32" i="164"/>
  <c r="G32" i="164"/>
  <c r="D32" i="164"/>
  <c r="P31" i="164"/>
  <c r="M31" i="164"/>
  <c r="J31" i="164"/>
  <c r="G31" i="164"/>
  <c r="D31" i="164"/>
  <c r="P30" i="164"/>
  <c r="M30" i="164"/>
  <c r="J30" i="164"/>
  <c r="G30" i="164"/>
  <c r="D30" i="164"/>
  <c r="P29" i="164"/>
  <c r="M29" i="164"/>
  <c r="J29" i="164"/>
  <c r="G29" i="164"/>
  <c r="D29" i="164"/>
  <c r="P28" i="164"/>
  <c r="M28" i="164"/>
  <c r="J28" i="164"/>
  <c r="G28" i="164"/>
  <c r="D28" i="164"/>
  <c r="P27" i="164"/>
  <c r="M27" i="164"/>
  <c r="J27" i="164"/>
  <c r="G27" i="164"/>
  <c r="D27" i="164"/>
  <c r="P26" i="164"/>
  <c r="M26" i="164"/>
  <c r="J26" i="164"/>
  <c r="G26" i="164"/>
  <c r="D26" i="164"/>
  <c r="P25" i="164"/>
  <c r="M25" i="164"/>
  <c r="J25" i="164"/>
  <c r="G25" i="164"/>
  <c r="D25" i="164"/>
  <c r="P24" i="164"/>
  <c r="M24" i="164"/>
  <c r="J24" i="164"/>
  <c r="G24" i="164"/>
  <c r="D24" i="164"/>
  <c r="P23" i="164"/>
  <c r="M23" i="164"/>
  <c r="J23" i="164"/>
  <c r="G23" i="164"/>
  <c r="D23" i="164"/>
  <c r="P22" i="164"/>
  <c r="M22" i="164"/>
  <c r="J22" i="164"/>
  <c r="G22" i="164"/>
  <c r="D22" i="164"/>
  <c r="P21" i="164"/>
  <c r="M21" i="164"/>
  <c r="J21" i="164"/>
  <c r="G21" i="164"/>
  <c r="D21" i="164"/>
  <c r="P20" i="164"/>
  <c r="M20" i="164"/>
  <c r="J20" i="164"/>
  <c r="G20" i="164"/>
  <c r="D20" i="164"/>
  <c r="I14" i="164"/>
  <c r="H14" i="164"/>
  <c r="D13" i="164"/>
  <c r="D12" i="164"/>
  <c r="P228" i="163"/>
  <c r="M228" i="163"/>
  <c r="J228" i="163"/>
  <c r="G228" i="163"/>
  <c r="D228" i="163"/>
  <c r="P227" i="163"/>
  <c r="M227" i="163"/>
  <c r="J227" i="163"/>
  <c r="G227" i="163"/>
  <c r="D227" i="163"/>
  <c r="P226" i="163"/>
  <c r="M226" i="163"/>
  <c r="J226" i="163"/>
  <c r="G226" i="163"/>
  <c r="D226" i="163"/>
  <c r="P225" i="163"/>
  <c r="M225" i="163"/>
  <c r="J225" i="163"/>
  <c r="G225" i="163"/>
  <c r="D225" i="163"/>
  <c r="P224" i="163"/>
  <c r="M224" i="163"/>
  <c r="J224" i="163"/>
  <c r="G224" i="163"/>
  <c r="D224" i="163"/>
  <c r="P223" i="163"/>
  <c r="M223" i="163"/>
  <c r="J223" i="163"/>
  <c r="G223" i="163"/>
  <c r="D223" i="163"/>
  <c r="P222" i="163"/>
  <c r="M222" i="163"/>
  <c r="J222" i="163"/>
  <c r="G222" i="163"/>
  <c r="D222" i="163"/>
  <c r="P221" i="163"/>
  <c r="M221" i="163"/>
  <c r="J221" i="163"/>
  <c r="G221" i="163"/>
  <c r="D221" i="163"/>
  <c r="P220" i="163"/>
  <c r="M220" i="163"/>
  <c r="J220" i="163"/>
  <c r="G220" i="163"/>
  <c r="D220" i="163"/>
  <c r="P219" i="163"/>
  <c r="M219" i="163"/>
  <c r="J219" i="163"/>
  <c r="G219" i="163"/>
  <c r="D219" i="163"/>
  <c r="P218" i="163"/>
  <c r="M218" i="163"/>
  <c r="J218" i="163"/>
  <c r="G218" i="163"/>
  <c r="D218" i="163"/>
  <c r="P217" i="163"/>
  <c r="M217" i="163"/>
  <c r="J217" i="163"/>
  <c r="G217" i="163"/>
  <c r="D217" i="163"/>
  <c r="P216" i="163"/>
  <c r="M216" i="163"/>
  <c r="J216" i="163"/>
  <c r="G216" i="163"/>
  <c r="D216" i="163"/>
  <c r="P215" i="163"/>
  <c r="M215" i="163"/>
  <c r="J215" i="163"/>
  <c r="G215" i="163"/>
  <c r="D215" i="163"/>
  <c r="P214" i="163"/>
  <c r="M214" i="163"/>
  <c r="J214" i="163"/>
  <c r="G214" i="163"/>
  <c r="D214" i="163"/>
  <c r="P213" i="163"/>
  <c r="M213" i="163"/>
  <c r="J213" i="163"/>
  <c r="G213" i="163"/>
  <c r="D213" i="163"/>
  <c r="P212" i="163"/>
  <c r="M212" i="163"/>
  <c r="J212" i="163"/>
  <c r="G212" i="163"/>
  <c r="D212" i="163"/>
  <c r="P211" i="163"/>
  <c r="M211" i="163"/>
  <c r="J211" i="163"/>
  <c r="G211" i="163"/>
  <c r="D211" i="163"/>
  <c r="P210" i="163"/>
  <c r="M210" i="163"/>
  <c r="J210" i="163"/>
  <c r="G210" i="163"/>
  <c r="D210" i="163"/>
  <c r="P209" i="163"/>
  <c r="M209" i="163"/>
  <c r="J209" i="163"/>
  <c r="G209" i="163"/>
  <c r="D209" i="163"/>
  <c r="P208" i="163"/>
  <c r="M208" i="163"/>
  <c r="J208" i="163"/>
  <c r="G208" i="163"/>
  <c r="D208" i="163"/>
  <c r="P207" i="163"/>
  <c r="M207" i="163"/>
  <c r="J207" i="163"/>
  <c r="G207" i="163"/>
  <c r="D207" i="163"/>
  <c r="P206" i="163"/>
  <c r="M206" i="163"/>
  <c r="J206" i="163"/>
  <c r="G206" i="163"/>
  <c r="D206" i="163"/>
  <c r="P205" i="163"/>
  <c r="M205" i="163"/>
  <c r="J205" i="163"/>
  <c r="G205" i="163"/>
  <c r="D205" i="163"/>
  <c r="P204" i="163"/>
  <c r="M204" i="163"/>
  <c r="J204" i="163"/>
  <c r="G204" i="163"/>
  <c r="D204" i="163"/>
  <c r="P203" i="163"/>
  <c r="M203" i="163"/>
  <c r="J203" i="163"/>
  <c r="G203" i="163"/>
  <c r="D203" i="163"/>
  <c r="P202" i="163"/>
  <c r="M202" i="163"/>
  <c r="J202" i="163"/>
  <c r="G202" i="163"/>
  <c r="D202" i="163"/>
  <c r="P201" i="163"/>
  <c r="M201" i="163"/>
  <c r="J201" i="163"/>
  <c r="G201" i="163"/>
  <c r="D201" i="163"/>
  <c r="P200" i="163"/>
  <c r="M200" i="163"/>
  <c r="J200" i="163"/>
  <c r="G200" i="163"/>
  <c r="D200" i="163"/>
  <c r="P199" i="163"/>
  <c r="M199" i="163"/>
  <c r="J199" i="163"/>
  <c r="G199" i="163"/>
  <c r="D199" i="163"/>
  <c r="P198" i="163"/>
  <c r="M198" i="163"/>
  <c r="J198" i="163"/>
  <c r="G198" i="163"/>
  <c r="D198" i="163"/>
  <c r="P197" i="163"/>
  <c r="M197" i="163"/>
  <c r="J197" i="163"/>
  <c r="G197" i="163"/>
  <c r="D197" i="163"/>
  <c r="P196" i="163"/>
  <c r="M196" i="163"/>
  <c r="J196" i="163"/>
  <c r="G196" i="163"/>
  <c r="D196" i="163"/>
  <c r="P195" i="163"/>
  <c r="M195" i="163"/>
  <c r="J195" i="163"/>
  <c r="G195" i="163"/>
  <c r="D195" i="163"/>
  <c r="P194" i="163"/>
  <c r="M194" i="163"/>
  <c r="J194" i="163"/>
  <c r="G194" i="163"/>
  <c r="D194" i="163"/>
  <c r="P193" i="163"/>
  <c r="M193" i="163"/>
  <c r="J193" i="163"/>
  <c r="G193" i="163"/>
  <c r="D193" i="163"/>
  <c r="P192" i="163"/>
  <c r="M192" i="163"/>
  <c r="J192" i="163"/>
  <c r="G192" i="163"/>
  <c r="D192" i="163"/>
  <c r="P191" i="163"/>
  <c r="M191" i="163"/>
  <c r="J191" i="163"/>
  <c r="G191" i="163"/>
  <c r="D191" i="163"/>
  <c r="P190" i="163"/>
  <c r="M190" i="163"/>
  <c r="J190" i="163"/>
  <c r="G190" i="163"/>
  <c r="D190" i="163"/>
  <c r="P189" i="163"/>
  <c r="M189" i="163"/>
  <c r="J189" i="163"/>
  <c r="G189" i="163"/>
  <c r="D189" i="163"/>
  <c r="P188" i="163"/>
  <c r="M188" i="163"/>
  <c r="J188" i="163"/>
  <c r="G188" i="163"/>
  <c r="D188" i="163"/>
  <c r="P187" i="163"/>
  <c r="M187" i="163"/>
  <c r="J187" i="163"/>
  <c r="G187" i="163"/>
  <c r="D187" i="163"/>
  <c r="P186" i="163"/>
  <c r="M186" i="163"/>
  <c r="J186" i="163"/>
  <c r="G186" i="163"/>
  <c r="D186" i="163"/>
  <c r="P185" i="163"/>
  <c r="M185" i="163"/>
  <c r="J185" i="163"/>
  <c r="G185" i="163"/>
  <c r="D185" i="163"/>
  <c r="P184" i="163"/>
  <c r="M184" i="163"/>
  <c r="J184" i="163"/>
  <c r="G184" i="163"/>
  <c r="D184" i="163"/>
  <c r="P183" i="163"/>
  <c r="M183" i="163"/>
  <c r="J183" i="163"/>
  <c r="G183" i="163"/>
  <c r="D183" i="163"/>
  <c r="P182" i="163"/>
  <c r="M182" i="163"/>
  <c r="J182" i="163"/>
  <c r="G182" i="163"/>
  <c r="D182" i="163"/>
  <c r="P181" i="163"/>
  <c r="M181" i="163"/>
  <c r="J181" i="163"/>
  <c r="G181" i="163"/>
  <c r="D181" i="163"/>
  <c r="P180" i="163"/>
  <c r="M180" i="163"/>
  <c r="J180" i="163"/>
  <c r="G180" i="163"/>
  <c r="D180" i="163"/>
  <c r="P179" i="163"/>
  <c r="M179" i="163"/>
  <c r="J179" i="163"/>
  <c r="G179" i="163"/>
  <c r="D179" i="163"/>
  <c r="P178" i="163"/>
  <c r="M178" i="163"/>
  <c r="J178" i="163"/>
  <c r="G178" i="163"/>
  <c r="D178" i="163"/>
  <c r="P177" i="163"/>
  <c r="M177" i="163"/>
  <c r="J177" i="163"/>
  <c r="G177" i="163"/>
  <c r="D177" i="163"/>
  <c r="P176" i="163"/>
  <c r="M176" i="163"/>
  <c r="J176" i="163"/>
  <c r="G176" i="163"/>
  <c r="D176" i="163"/>
  <c r="P175" i="163"/>
  <c r="M175" i="163"/>
  <c r="J175" i="163"/>
  <c r="G175" i="163"/>
  <c r="D175" i="163"/>
  <c r="P174" i="163"/>
  <c r="M174" i="163"/>
  <c r="J174" i="163"/>
  <c r="G174" i="163"/>
  <c r="D174" i="163"/>
  <c r="P173" i="163"/>
  <c r="M173" i="163"/>
  <c r="J173" i="163"/>
  <c r="G173" i="163"/>
  <c r="D173" i="163"/>
  <c r="P172" i="163"/>
  <c r="M172" i="163"/>
  <c r="J172" i="163"/>
  <c r="G172" i="163"/>
  <c r="D172" i="163"/>
  <c r="P171" i="163"/>
  <c r="M171" i="163"/>
  <c r="J171" i="163"/>
  <c r="G171" i="163"/>
  <c r="D171" i="163"/>
  <c r="P170" i="163"/>
  <c r="M170" i="163"/>
  <c r="J170" i="163"/>
  <c r="G170" i="163"/>
  <c r="D170" i="163"/>
  <c r="P169" i="163"/>
  <c r="M169" i="163"/>
  <c r="J169" i="163"/>
  <c r="G169" i="163"/>
  <c r="D169" i="163"/>
  <c r="P168" i="163"/>
  <c r="M168" i="163"/>
  <c r="J168" i="163"/>
  <c r="G168" i="163"/>
  <c r="D168" i="163"/>
  <c r="P167" i="163"/>
  <c r="M167" i="163"/>
  <c r="J167" i="163"/>
  <c r="G167" i="163"/>
  <c r="D167" i="163"/>
  <c r="P166" i="163"/>
  <c r="M166" i="163"/>
  <c r="J166" i="163"/>
  <c r="G166" i="163"/>
  <c r="D166" i="163"/>
  <c r="P165" i="163"/>
  <c r="M165" i="163"/>
  <c r="J165" i="163"/>
  <c r="G165" i="163"/>
  <c r="D165" i="163"/>
  <c r="P164" i="163"/>
  <c r="M164" i="163"/>
  <c r="J164" i="163"/>
  <c r="G164" i="163"/>
  <c r="D164" i="163"/>
  <c r="P163" i="163"/>
  <c r="M163" i="163"/>
  <c r="J163" i="163"/>
  <c r="G163" i="163"/>
  <c r="D163" i="163"/>
  <c r="P162" i="163"/>
  <c r="M162" i="163"/>
  <c r="J162" i="163"/>
  <c r="G162" i="163"/>
  <c r="D162" i="163"/>
  <c r="P161" i="163"/>
  <c r="M161" i="163"/>
  <c r="J161" i="163"/>
  <c r="G161" i="163"/>
  <c r="D161" i="163"/>
  <c r="P160" i="163"/>
  <c r="M160" i="163"/>
  <c r="J160" i="163"/>
  <c r="G160" i="163"/>
  <c r="D160" i="163"/>
  <c r="P159" i="163"/>
  <c r="M159" i="163"/>
  <c r="J159" i="163"/>
  <c r="G159" i="163"/>
  <c r="D159" i="163"/>
  <c r="P158" i="163"/>
  <c r="M158" i="163"/>
  <c r="J158" i="163"/>
  <c r="G158" i="163"/>
  <c r="D158" i="163"/>
  <c r="P157" i="163"/>
  <c r="M157" i="163"/>
  <c r="J157" i="163"/>
  <c r="G157" i="163"/>
  <c r="D157" i="163"/>
  <c r="P156" i="163"/>
  <c r="M156" i="163"/>
  <c r="J156" i="163"/>
  <c r="G156" i="163"/>
  <c r="D156" i="163"/>
  <c r="P155" i="163"/>
  <c r="M155" i="163"/>
  <c r="J155" i="163"/>
  <c r="G155" i="163"/>
  <c r="D155" i="163"/>
  <c r="P154" i="163"/>
  <c r="M154" i="163"/>
  <c r="J154" i="163"/>
  <c r="G154" i="163"/>
  <c r="D154" i="163"/>
  <c r="P153" i="163"/>
  <c r="M153" i="163"/>
  <c r="J153" i="163"/>
  <c r="G153" i="163"/>
  <c r="D153" i="163"/>
  <c r="P152" i="163"/>
  <c r="M152" i="163"/>
  <c r="J152" i="163"/>
  <c r="G152" i="163"/>
  <c r="D152" i="163"/>
  <c r="P151" i="163"/>
  <c r="M151" i="163"/>
  <c r="J151" i="163"/>
  <c r="G151" i="163"/>
  <c r="D151" i="163"/>
  <c r="P150" i="163"/>
  <c r="M150" i="163"/>
  <c r="J150" i="163"/>
  <c r="G150" i="163"/>
  <c r="D150" i="163"/>
  <c r="P149" i="163"/>
  <c r="M149" i="163"/>
  <c r="J149" i="163"/>
  <c r="G149" i="163"/>
  <c r="D149" i="163"/>
  <c r="P148" i="163"/>
  <c r="M148" i="163"/>
  <c r="J148" i="163"/>
  <c r="G148" i="163"/>
  <c r="D148" i="163"/>
  <c r="P147" i="163"/>
  <c r="M147" i="163"/>
  <c r="J147" i="163"/>
  <c r="G147" i="163"/>
  <c r="D147" i="163"/>
  <c r="P146" i="163"/>
  <c r="M146" i="163"/>
  <c r="J146" i="163"/>
  <c r="G146" i="163"/>
  <c r="D146" i="163"/>
  <c r="P145" i="163"/>
  <c r="M145" i="163"/>
  <c r="J145" i="163"/>
  <c r="G145" i="163"/>
  <c r="D145" i="163"/>
  <c r="P144" i="163"/>
  <c r="M144" i="163"/>
  <c r="J144" i="163"/>
  <c r="G144" i="163"/>
  <c r="D144" i="163"/>
  <c r="P143" i="163"/>
  <c r="M143" i="163"/>
  <c r="J143" i="163"/>
  <c r="G143" i="163"/>
  <c r="D143" i="163"/>
  <c r="P142" i="163"/>
  <c r="M142" i="163"/>
  <c r="J142" i="163"/>
  <c r="G142" i="163"/>
  <c r="D142" i="163"/>
  <c r="P141" i="163"/>
  <c r="M141" i="163"/>
  <c r="J141" i="163"/>
  <c r="G141" i="163"/>
  <c r="D141" i="163"/>
  <c r="P140" i="163"/>
  <c r="M140" i="163"/>
  <c r="J140" i="163"/>
  <c r="G140" i="163"/>
  <c r="D140" i="163"/>
  <c r="P139" i="163"/>
  <c r="M139" i="163"/>
  <c r="J139" i="163"/>
  <c r="G139" i="163"/>
  <c r="D139" i="163"/>
  <c r="P138" i="163"/>
  <c r="M138" i="163"/>
  <c r="J138" i="163"/>
  <c r="G138" i="163"/>
  <c r="D138" i="163"/>
  <c r="P137" i="163"/>
  <c r="M137" i="163"/>
  <c r="J137" i="163"/>
  <c r="G137" i="163"/>
  <c r="D137" i="163"/>
  <c r="P136" i="163"/>
  <c r="M136" i="163"/>
  <c r="J136" i="163"/>
  <c r="G136" i="163"/>
  <c r="D136" i="163"/>
  <c r="P135" i="163"/>
  <c r="M135" i="163"/>
  <c r="J135" i="163"/>
  <c r="G135" i="163"/>
  <c r="D135" i="163"/>
  <c r="P134" i="163"/>
  <c r="M134" i="163"/>
  <c r="J134" i="163"/>
  <c r="G134" i="163"/>
  <c r="D134" i="163"/>
  <c r="P133" i="163"/>
  <c r="M133" i="163"/>
  <c r="J133" i="163"/>
  <c r="G133" i="163"/>
  <c r="D133" i="163"/>
  <c r="P132" i="163"/>
  <c r="M132" i="163"/>
  <c r="J132" i="163"/>
  <c r="G132" i="163"/>
  <c r="D132" i="163"/>
  <c r="P131" i="163"/>
  <c r="M131" i="163"/>
  <c r="J131" i="163"/>
  <c r="G131" i="163"/>
  <c r="D131" i="163"/>
  <c r="P130" i="163"/>
  <c r="M130" i="163"/>
  <c r="J130" i="163"/>
  <c r="G130" i="163"/>
  <c r="D130" i="163"/>
  <c r="P129" i="163"/>
  <c r="M129" i="163"/>
  <c r="J129" i="163"/>
  <c r="G129" i="163"/>
  <c r="D129" i="163"/>
  <c r="P128" i="163"/>
  <c r="M128" i="163"/>
  <c r="J128" i="163"/>
  <c r="G128" i="163"/>
  <c r="D128" i="163"/>
  <c r="P127" i="163"/>
  <c r="M127" i="163"/>
  <c r="J127" i="163"/>
  <c r="G127" i="163"/>
  <c r="D127" i="163"/>
  <c r="P126" i="163"/>
  <c r="M126" i="163"/>
  <c r="J126" i="163"/>
  <c r="G126" i="163"/>
  <c r="D126" i="163"/>
  <c r="P125" i="163"/>
  <c r="M125" i="163"/>
  <c r="J125" i="163"/>
  <c r="G125" i="163"/>
  <c r="D125" i="163"/>
  <c r="P124" i="163"/>
  <c r="M124" i="163"/>
  <c r="J124" i="163"/>
  <c r="G124" i="163"/>
  <c r="D124" i="163"/>
  <c r="P123" i="163"/>
  <c r="M123" i="163"/>
  <c r="J123" i="163"/>
  <c r="G123" i="163"/>
  <c r="D123" i="163"/>
  <c r="P122" i="163"/>
  <c r="M122" i="163"/>
  <c r="J122" i="163"/>
  <c r="G122" i="163"/>
  <c r="D122" i="163"/>
  <c r="P121" i="163"/>
  <c r="M121" i="163"/>
  <c r="J121" i="163"/>
  <c r="G121" i="163"/>
  <c r="D121" i="163"/>
  <c r="P120" i="163"/>
  <c r="M120" i="163"/>
  <c r="J120" i="163"/>
  <c r="G120" i="163"/>
  <c r="D120" i="163"/>
  <c r="P119" i="163"/>
  <c r="M119" i="163"/>
  <c r="J119" i="163"/>
  <c r="G119" i="163"/>
  <c r="D119" i="163"/>
  <c r="P118" i="163"/>
  <c r="M118" i="163"/>
  <c r="J118" i="163"/>
  <c r="G118" i="163"/>
  <c r="D118" i="163"/>
  <c r="P117" i="163"/>
  <c r="M117" i="163"/>
  <c r="J117" i="163"/>
  <c r="G117" i="163"/>
  <c r="D117" i="163"/>
  <c r="P116" i="163"/>
  <c r="M116" i="163"/>
  <c r="J116" i="163"/>
  <c r="G116" i="163"/>
  <c r="D116" i="163"/>
  <c r="P115" i="163"/>
  <c r="M115" i="163"/>
  <c r="J115" i="163"/>
  <c r="G115" i="163"/>
  <c r="D115" i="163"/>
  <c r="P114" i="163"/>
  <c r="M114" i="163"/>
  <c r="J114" i="163"/>
  <c r="G114" i="163"/>
  <c r="D114" i="163"/>
  <c r="P113" i="163"/>
  <c r="M113" i="163"/>
  <c r="J113" i="163"/>
  <c r="G113" i="163"/>
  <c r="D113" i="163"/>
  <c r="P112" i="163"/>
  <c r="M112" i="163"/>
  <c r="J112" i="163"/>
  <c r="G112" i="163"/>
  <c r="D112" i="163"/>
  <c r="P111" i="163"/>
  <c r="M111" i="163"/>
  <c r="J111" i="163"/>
  <c r="G111" i="163"/>
  <c r="D111" i="163"/>
  <c r="P110" i="163"/>
  <c r="M110" i="163"/>
  <c r="J110" i="163"/>
  <c r="G110" i="163"/>
  <c r="D110" i="163"/>
  <c r="P109" i="163"/>
  <c r="M109" i="163"/>
  <c r="J109" i="163"/>
  <c r="G109" i="163"/>
  <c r="D109" i="163"/>
  <c r="P108" i="163"/>
  <c r="M108" i="163"/>
  <c r="J108" i="163"/>
  <c r="G108" i="163"/>
  <c r="D108" i="163"/>
  <c r="P107" i="163"/>
  <c r="M107" i="163"/>
  <c r="J107" i="163"/>
  <c r="G107" i="163"/>
  <c r="D107" i="163"/>
  <c r="P106" i="163"/>
  <c r="M106" i="163"/>
  <c r="J106" i="163"/>
  <c r="G106" i="163"/>
  <c r="D106" i="163"/>
  <c r="P105" i="163"/>
  <c r="M105" i="163"/>
  <c r="J105" i="163"/>
  <c r="G105" i="163"/>
  <c r="D105" i="163"/>
  <c r="P104" i="163"/>
  <c r="M104" i="163"/>
  <c r="J104" i="163"/>
  <c r="G104" i="163"/>
  <c r="D104" i="163"/>
  <c r="P103" i="163"/>
  <c r="M103" i="163"/>
  <c r="J103" i="163"/>
  <c r="G103" i="163"/>
  <c r="D103" i="163"/>
  <c r="P102" i="163"/>
  <c r="M102" i="163"/>
  <c r="J102" i="163"/>
  <c r="G102" i="163"/>
  <c r="D102" i="163"/>
  <c r="P101" i="163"/>
  <c r="M101" i="163"/>
  <c r="J101" i="163"/>
  <c r="G101" i="163"/>
  <c r="D101" i="163"/>
  <c r="P100" i="163"/>
  <c r="M100" i="163"/>
  <c r="J100" i="163"/>
  <c r="G100" i="163"/>
  <c r="D100" i="163"/>
  <c r="P99" i="163"/>
  <c r="M99" i="163"/>
  <c r="J99" i="163"/>
  <c r="G99" i="163"/>
  <c r="D99" i="163"/>
  <c r="P98" i="163"/>
  <c r="M98" i="163"/>
  <c r="J98" i="163"/>
  <c r="G98" i="163"/>
  <c r="D98" i="163"/>
  <c r="P97" i="163"/>
  <c r="M97" i="163"/>
  <c r="J97" i="163"/>
  <c r="G97" i="163"/>
  <c r="D97" i="163"/>
  <c r="P96" i="163"/>
  <c r="M96" i="163"/>
  <c r="J96" i="163"/>
  <c r="G96" i="163"/>
  <c r="D96" i="163"/>
  <c r="P95" i="163"/>
  <c r="M95" i="163"/>
  <c r="J95" i="163"/>
  <c r="G95" i="163"/>
  <c r="D95" i="163"/>
  <c r="P94" i="163"/>
  <c r="M94" i="163"/>
  <c r="J94" i="163"/>
  <c r="G94" i="163"/>
  <c r="D94" i="163"/>
  <c r="P93" i="163"/>
  <c r="M93" i="163"/>
  <c r="J93" i="163"/>
  <c r="G93" i="163"/>
  <c r="D93" i="163"/>
  <c r="P92" i="163"/>
  <c r="M92" i="163"/>
  <c r="J92" i="163"/>
  <c r="G92" i="163"/>
  <c r="D92" i="163"/>
  <c r="P91" i="163"/>
  <c r="M91" i="163"/>
  <c r="J91" i="163"/>
  <c r="G91" i="163"/>
  <c r="D91" i="163"/>
  <c r="P90" i="163"/>
  <c r="M90" i="163"/>
  <c r="J90" i="163"/>
  <c r="G90" i="163"/>
  <c r="D90" i="163"/>
  <c r="P89" i="163"/>
  <c r="M89" i="163"/>
  <c r="J89" i="163"/>
  <c r="G89" i="163"/>
  <c r="D89" i="163"/>
  <c r="P88" i="163"/>
  <c r="M88" i="163"/>
  <c r="J88" i="163"/>
  <c r="G88" i="163"/>
  <c r="D88" i="163"/>
  <c r="P87" i="163"/>
  <c r="M87" i="163"/>
  <c r="J87" i="163"/>
  <c r="G87" i="163"/>
  <c r="D87" i="163"/>
  <c r="P86" i="163"/>
  <c r="M86" i="163"/>
  <c r="J86" i="163"/>
  <c r="G86" i="163"/>
  <c r="D86" i="163"/>
  <c r="P85" i="163"/>
  <c r="M85" i="163"/>
  <c r="J85" i="163"/>
  <c r="G85" i="163"/>
  <c r="D85" i="163"/>
  <c r="P84" i="163"/>
  <c r="M84" i="163"/>
  <c r="J84" i="163"/>
  <c r="G84" i="163"/>
  <c r="D84" i="163"/>
  <c r="P83" i="163"/>
  <c r="M83" i="163"/>
  <c r="J83" i="163"/>
  <c r="G83" i="163"/>
  <c r="D83" i="163"/>
  <c r="P82" i="163"/>
  <c r="M82" i="163"/>
  <c r="J82" i="163"/>
  <c r="G82" i="163"/>
  <c r="D82" i="163"/>
  <c r="P81" i="163"/>
  <c r="M81" i="163"/>
  <c r="J81" i="163"/>
  <c r="G81" i="163"/>
  <c r="D81" i="163"/>
  <c r="P80" i="163"/>
  <c r="M80" i="163"/>
  <c r="J80" i="163"/>
  <c r="G80" i="163"/>
  <c r="D80" i="163"/>
  <c r="P79" i="163"/>
  <c r="M79" i="163"/>
  <c r="J79" i="163"/>
  <c r="G79" i="163"/>
  <c r="D79" i="163"/>
  <c r="P78" i="163"/>
  <c r="M78" i="163"/>
  <c r="J78" i="163"/>
  <c r="G78" i="163"/>
  <c r="D78" i="163"/>
  <c r="P77" i="163"/>
  <c r="M77" i="163"/>
  <c r="J77" i="163"/>
  <c r="G77" i="163"/>
  <c r="D77" i="163"/>
  <c r="P76" i="163"/>
  <c r="M76" i="163"/>
  <c r="J76" i="163"/>
  <c r="G76" i="163"/>
  <c r="D76" i="163"/>
  <c r="P75" i="163"/>
  <c r="M75" i="163"/>
  <c r="J75" i="163"/>
  <c r="G75" i="163"/>
  <c r="D75" i="163"/>
  <c r="P74" i="163"/>
  <c r="M74" i="163"/>
  <c r="J74" i="163"/>
  <c r="G74" i="163"/>
  <c r="D74" i="163"/>
  <c r="P73" i="163"/>
  <c r="M73" i="163"/>
  <c r="J73" i="163"/>
  <c r="G73" i="163"/>
  <c r="D73" i="163"/>
  <c r="P72" i="163"/>
  <c r="M72" i="163"/>
  <c r="J72" i="163"/>
  <c r="G72" i="163"/>
  <c r="D72" i="163"/>
  <c r="P71" i="163"/>
  <c r="M71" i="163"/>
  <c r="J71" i="163"/>
  <c r="G71" i="163"/>
  <c r="D71" i="163"/>
  <c r="P70" i="163"/>
  <c r="M70" i="163"/>
  <c r="J70" i="163"/>
  <c r="G70" i="163"/>
  <c r="D70" i="163"/>
  <c r="P69" i="163"/>
  <c r="M69" i="163"/>
  <c r="J69" i="163"/>
  <c r="G69" i="163"/>
  <c r="D69" i="163"/>
  <c r="P68" i="163"/>
  <c r="M68" i="163"/>
  <c r="J68" i="163"/>
  <c r="G68" i="163"/>
  <c r="D68" i="163"/>
  <c r="P67" i="163"/>
  <c r="M67" i="163"/>
  <c r="J67" i="163"/>
  <c r="G67" i="163"/>
  <c r="D67" i="163"/>
  <c r="P66" i="163"/>
  <c r="M66" i="163"/>
  <c r="J66" i="163"/>
  <c r="G66" i="163"/>
  <c r="D66" i="163"/>
  <c r="P65" i="163"/>
  <c r="M65" i="163"/>
  <c r="J65" i="163"/>
  <c r="G65" i="163"/>
  <c r="D65" i="163"/>
  <c r="P64" i="163"/>
  <c r="M64" i="163"/>
  <c r="J64" i="163"/>
  <c r="G64" i="163"/>
  <c r="D64" i="163"/>
  <c r="P63" i="163"/>
  <c r="M63" i="163"/>
  <c r="J63" i="163"/>
  <c r="G63" i="163"/>
  <c r="D63" i="163"/>
  <c r="P62" i="163"/>
  <c r="M62" i="163"/>
  <c r="J62" i="163"/>
  <c r="G62" i="163"/>
  <c r="D62" i="163"/>
  <c r="P61" i="163"/>
  <c r="M61" i="163"/>
  <c r="J61" i="163"/>
  <c r="G61" i="163"/>
  <c r="D61" i="163"/>
  <c r="P60" i="163"/>
  <c r="M60" i="163"/>
  <c r="J60" i="163"/>
  <c r="G60" i="163"/>
  <c r="D60" i="163"/>
  <c r="P59" i="163"/>
  <c r="M59" i="163"/>
  <c r="J59" i="163"/>
  <c r="G59" i="163"/>
  <c r="D59" i="163"/>
  <c r="P58" i="163"/>
  <c r="M58" i="163"/>
  <c r="J58" i="163"/>
  <c r="G58" i="163"/>
  <c r="D58" i="163"/>
  <c r="P57" i="163"/>
  <c r="M57" i="163"/>
  <c r="J57" i="163"/>
  <c r="G57" i="163"/>
  <c r="D57" i="163"/>
  <c r="P56" i="163"/>
  <c r="M56" i="163"/>
  <c r="J56" i="163"/>
  <c r="G56" i="163"/>
  <c r="D56" i="163"/>
  <c r="P55" i="163"/>
  <c r="M55" i="163"/>
  <c r="J55" i="163"/>
  <c r="G55" i="163"/>
  <c r="D55" i="163"/>
  <c r="P54" i="163"/>
  <c r="M54" i="163"/>
  <c r="J54" i="163"/>
  <c r="G54" i="163"/>
  <c r="D54" i="163"/>
  <c r="P53" i="163"/>
  <c r="M53" i="163"/>
  <c r="J53" i="163"/>
  <c r="G53" i="163"/>
  <c r="D53" i="163"/>
  <c r="P52" i="163"/>
  <c r="M52" i="163"/>
  <c r="J52" i="163"/>
  <c r="G52" i="163"/>
  <c r="D52" i="163"/>
  <c r="P51" i="163"/>
  <c r="M51" i="163"/>
  <c r="J51" i="163"/>
  <c r="G51" i="163"/>
  <c r="D51" i="163"/>
  <c r="P50" i="163"/>
  <c r="M50" i="163"/>
  <c r="J50" i="163"/>
  <c r="G50" i="163"/>
  <c r="D50" i="163"/>
  <c r="P49" i="163"/>
  <c r="M49" i="163"/>
  <c r="J49" i="163"/>
  <c r="G49" i="163"/>
  <c r="D49" i="163"/>
  <c r="P48" i="163"/>
  <c r="M48" i="163"/>
  <c r="J48" i="163"/>
  <c r="G48" i="163"/>
  <c r="D48" i="163"/>
  <c r="P47" i="163"/>
  <c r="M47" i="163"/>
  <c r="J47" i="163"/>
  <c r="G47" i="163"/>
  <c r="D47" i="163"/>
  <c r="P46" i="163"/>
  <c r="M46" i="163"/>
  <c r="J46" i="163"/>
  <c r="G46" i="163"/>
  <c r="D46" i="163"/>
  <c r="P45" i="163"/>
  <c r="M45" i="163"/>
  <c r="J45" i="163"/>
  <c r="G45" i="163"/>
  <c r="D45" i="163"/>
  <c r="P44" i="163"/>
  <c r="M44" i="163"/>
  <c r="J44" i="163"/>
  <c r="G44" i="163"/>
  <c r="D44" i="163"/>
  <c r="P43" i="163"/>
  <c r="M43" i="163"/>
  <c r="J43" i="163"/>
  <c r="G43" i="163"/>
  <c r="D43" i="163"/>
  <c r="P42" i="163"/>
  <c r="M42" i="163"/>
  <c r="J42" i="163"/>
  <c r="G42" i="163"/>
  <c r="D42" i="163"/>
  <c r="P41" i="163"/>
  <c r="M41" i="163"/>
  <c r="J41" i="163"/>
  <c r="G41" i="163"/>
  <c r="D41" i="163"/>
  <c r="P40" i="163"/>
  <c r="M40" i="163"/>
  <c r="J40" i="163"/>
  <c r="G40" i="163"/>
  <c r="D40" i="163"/>
  <c r="P39" i="163"/>
  <c r="M39" i="163"/>
  <c r="J39" i="163"/>
  <c r="G39" i="163"/>
  <c r="D39" i="163"/>
  <c r="P38" i="163"/>
  <c r="M38" i="163"/>
  <c r="J38" i="163"/>
  <c r="G38" i="163"/>
  <c r="D38" i="163"/>
  <c r="P37" i="163"/>
  <c r="M37" i="163"/>
  <c r="J37" i="163"/>
  <c r="G37" i="163"/>
  <c r="D37" i="163"/>
  <c r="P36" i="163"/>
  <c r="M36" i="163"/>
  <c r="J36" i="163"/>
  <c r="G36" i="163"/>
  <c r="D36" i="163"/>
  <c r="P35" i="163"/>
  <c r="M35" i="163"/>
  <c r="J35" i="163"/>
  <c r="G35" i="163"/>
  <c r="D35" i="163"/>
  <c r="P34" i="163"/>
  <c r="M34" i="163"/>
  <c r="J34" i="163"/>
  <c r="G34" i="163"/>
  <c r="D34" i="163"/>
  <c r="P33" i="163"/>
  <c r="M33" i="163"/>
  <c r="J33" i="163"/>
  <c r="G33" i="163"/>
  <c r="D33" i="163"/>
  <c r="P32" i="163"/>
  <c r="M32" i="163"/>
  <c r="J32" i="163"/>
  <c r="G32" i="163"/>
  <c r="D32" i="163"/>
  <c r="P31" i="163"/>
  <c r="M31" i="163"/>
  <c r="J31" i="163"/>
  <c r="G31" i="163"/>
  <c r="D31" i="163"/>
  <c r="P30" i="163"/>
  <c r="M30" i="163"/>
  <c r="J30" i="163"/>
  <c r="G30" i="163"/>
  <c r="D30" i="163"/>
  <c r="P29" i="163"/>
  <c r="M29" i="163"/>
  <c r="J29" i="163"/>
  <c r="G29" i="163"/>
  <c r="D29" i="163"/>
  <c r="P28" i="163"/>
  <c r="M28" i="163"/>
  <c r="J28" i="163"/>
  <c r="G28" i="163"/>
  <c r="D28" i="163"/>
  <c r="P27" i="163"/>
  <c r="M27" i="163"/>
  <c r="J27" i="163"/>
  <c r="G27" i="163"/>
  <c r="D27" i="163"/>
  <c r="P26" i="163"/>
  <c r="M26" i="163"/>
  <c r="J26" i="163"/>
  <c r="G26" i="163"/>
  <c r="D26" i="163"/>
  <c r="P25" i="163"/>
  <c r="M25" i="163"/>
  <c r="J25" i="163"/>
  <c r="G25" i="163"/>
  <c r="D25" i="163"/>
  <c r="P24" i="163"/>
  <c r="M24" i="163"/>
  <c r="J24" i="163"/>
  <c r="G24" i="163"/>
  <c r="D24" i="163"/>
  <c r="P23" i="163"/>
  <c r="M23" i="163"/>
  <c r="J23" i="163"/>
  <c r="G23" i="163"/>
  <c r="D23" i="163"/>
  <c r="P22" i="163"/>
  <c r="M22" i="163"/>
  <c r="J22" i="163"/>
  <c r="G22" i="163"/>
  <c r="D22" i="163"/>
  <c r="P21" i="163"/>
  <c r="M21" i="163"/>
  <c r="J21" i="163"/>
  <c r="G21" i="163"/>
  <c r="D21" i="163"/>
  <c r="P20" i="163"/>
  <c r="M20" i="163"/>
  <c r="J20" i="163"/>
  <c r="G20" i="163"/>
  <c r="D20" i="163"/>
  <c r="I14" i="163"/>
  <c r="H14" i="163"/>
  <c r="D13" i="163"/>
  <c r="D12" i="163"/>
  <c r="P228" i="161"/>
  <c r="M228" i="161"/>
  <c r="J228" i="161"/>
  <c r="G228" i="161"/>
  <c r="P227" i="161"/>
  <c r="M227" i="161"/>
  <c r="J227" i="161"/>
  <c r="G227" i="161"/>
  <c r="P226" i="161"/>
  <c r="M226" i="161"/>
  <c r="J226" i="161"/>
  <c r="G226" i="161"/>
  <c r="P225" i="161"/>
  <c r="M225" i="161"/>
  <c r="J225" i="161"/>
  <c r="G225" i="161"/>
  <c r="P224" i="161"/>
  <c r="M224" i="161"/>
  <c r="J224" i="161"/>
  <c r="G224" i="161"/>
  <c r="P223" i="161"/>
  <c r="M223" i="161"/>
  <c r="J223" i="161"/>
  <c r="G223" i="161"/>
  <c r="P222" i="161"/>
  <c r="M222" i="161"/>
  <c r="J222" i="161"/>
  <c r="G222" i="161"/>
  <c r="P221" i="161"/>
  <c r="M221" i="161"/>
  <c r="J221" i="161"/>
  <c r="G221" i="161"/>
  <c r="P220" i="161"/>
  <c r="M220" i="161"/>
  <c r="J220" i="161"/>
  <c r="G220" i="161"/>
  <c r="P219" i="161"/>
  <c r="M219" i="161"/>
  <c r="J219" i="161"/>
  <c r="G219" i="161"/>
  <c r="P218" i="161"/>
  <c r="M218" i="161"/>
  <c r="J218" i="161"/>
  <c r="G218" i="161"/>
  <c r="P217" i="161"/>
  <c r="M217" i="161"/>
  <c r="J217" i="161"/>
  <c r="G217" i="161"/>
  <c r="P216" i="161"/>
  <c r="M216" i="161"/>
  <c r="J216" i="161"/>
  <c r="G216" i="161"/>
  <c r="P215" i="161"/>
  <c r="M215" i="161"/>
  <c r="J215" i="161"/>
  <c r="G215" i="161"/>
  <c r="P214" i="161"/>
  <c r="M214" i="161"/>
  <c r="J214" i="161"/>
  <c r="G214" i="161"/>
  <c r="P213" i="161"/>
  <c r="M213" i="161"/>
  <c r="J213" i="161"/>
  <c r="G213" i="161"/>
  <c r="P212" i="161"/>
  <c r="M212" i="161"/>
  <c r="J212" i="161"/>
  <c r="G212" i="161"/>
  <c r="P211" i="161"/>
  <c r="M211" i="161"/>
  <c r="J211" i="161"/>
  <c r="G211" i="161"/>
  <c r="P210" i="161"/>
  <c r="M210" i="161"/>
  <c r="J210" i="161"/>
  <c r="G210" i="161"/>
  <c r="P209" i="161"/>
  <c r="M209" i="161"/>
  <c r="J209" i="161"/>
  <c r="G209" i="161"/>
  <c r="P208" i="161"/>
  <c r="M208" i="161"/>
  <c r="J208" i="161"/>
  <c r="G208" i="161"/>
  <c r="P207" i="161"/>
  <c r="M207" i="161"/>
  <c r="J207" i="161"/>
  <c r="G207" i="161"/>
  <c r="P206" i="161"/>
  <c r="M206" i="161"/>
  <c r="J206" i="161"/>
  <c r="G206" i="161"/>
  <c r="P205" i="161"/>
  <c r="M205" i="161"/>
  <c r="J205" i="161"/>
  <c r="G205" i="161"/>
  <c r="P204" i="161"/>
  <c r="M204" i="161"/>
  <c r="J204" i="161"/>
  <c r="G204" i="161"/>
  <c r="P203" i="161"/>
  <c r="M203" i="161"/>
  <c r="J203" i="161"/>
  <c r="G203" i="161"/>
  <c r="P202" i="161"/>
  <c r="M202" i="161"/>
  <c r="J202" i="161"/>
  <c r="G202" i="161"/>
  <c r="P201" i="161"/>
  <c r="M201" i="161"/>
  <c r="J201" i="161"/>
  <c r="G201" i="161"/>
  <c r="P200" i="161"/>
  <c r="M200" i="161"/>
  <c r="J200" i="161"/>
  <c r="G200" i="161"/>
  <c r="P199" i="161"/>
  <c r="M199" i="161"/>
  <c r="J199" i="161"/>
  <c r="G199" i="161"/>
  <c r="P198" i="161"/>
  <c r="M198" i="161"/>
  <c r="J198" i="161"/>
  <c r="G198" i="161"/>
  <c r="P197" i="161"/>
  <c r="M197" i="161"/>
  <c r="J197" i="161"/>
  <c r="G197" i="161"/>
  <c r="P196" i="161"/>
  <c r="M196" i="161"/>
  <c r="J196" i="161"/>
  <c r="G196" i="161"/>
  <c r="P195" i="161"/>
  <c r="M195" i="161"/>
  <c r="J195" i="161"/>
  <c r="G195" i="161"/>
  <c r="P194" i="161"/>
  <c r="M194" i="161"/>
  <c r="J194" i="161"/>
  <c r="G194" i="161"/>
  <c r="P193" i="161"/>
  <c r="M193" i="161"/>
  <c r="J193" i="161"/>
  <c r="G193" i="161"/>
  <c r="P192" i="161"/>
  <c r="M192" i="161"/>
  <c r="J192" i="161"/>
  <c r="G192" i="161"/>
  <c r="P191" i="161"/>
  <c r="M191" i="161"/>
  <c r="J191" i="161"/>
  <c r="G191" i="161"/>
  <c r="P190" i="161"/>
  <c r="M190" i="161"/>
  <c r="J190" i="161"/>
  <c r="G190" i="161"/>
  <c r="P189" i="161"/>
  <c r="M189" i="161"/>
  <c r="J189" i="161"/>
  <c r="G189" i="161"/>
  <c r="P188" i="161"/>
  <c r="M188" i="161"/>
  <c r="J188" i="161"/>
  <c r="G188" i="161"/>
  <c r="P187" i="161"/>
  <c r="M187" i="161"/>
  <c r="J187" i="161"/>
  <c r="G187" i="161"/>
  <c r="P186" i="161"/>
  <c r="M186" i="161"/>
  <c r="J186" i="161"/>
  <c r="G186" i="161"/>
  <c r="P185" i="161"/>
  <c r="M185" i="161"/>
  <c r="J185" i="161"/>
  <c r="G185" i="161"/>
  <c r="P184" i="161"/>
  <c r="M184" i="161"/>
  <c r="J184" i="161"/>
  <c r="G184" i="161"/>
  <c r="P183" i="161"/>
  <c r="M183" i="161"/>
  <c r="J183" i="161"/>
  <c r="G183" i="161"/>
  <c r="P182" i="161"/>
  <c r="M182" i="161"/>
  <c r="J182" i="161"/>
  <c r="G182" i="161"/>
  <c r="P181" i="161"/>
  <c r="M181" i="161"/>
  <c r="J181" i="161"/>
  <c r="G181" i="161"/>
  <c r="P180" i="161"/>
  <c r="M180" i="161"/>
  <c r="J180" i="161"/>
  <c r="G180" i="161"/>
  <c r="P179" i="161"/>
  <c r="M179" i="161"/>
  <c r="J179" i="161"/>
  <c r="G179" i="161"/>
  <c r="P178" i="161"/>
  <c r="M178" i="161"/>
  <c r="J178" i="161"/>
  <c r="G178" i="161"/>
  <c r="P177" i="161"/>
  <c r="M177" i="161"/>
  <c r="J177" i="161"/>
  <c r="G177" i="161"/>
  <c r="P176" i="161"/>
  <c r="M176" i="161"/>
  <c r="J176" i="161"/>
  <c r="G176" i="161"/>
  <c r="P175" i="161"/>
  <c r="M175" i="161"/>
  <c r="J175" i="161"/>
  <c r="G175" i="161"/>
  <c r="P174" i="161"/>
  <c r="M174" i="161"/>
  <c r="J174" i="161"/>
  <c r="G174" i="161"/>
  <c r="P173" i="161"/>
  <c r="M173" i="161"/>
  <c r="J173" i="161"/>
  <c r="G173" i="161"/>
  <c r="P172" i="161"/>
  <c r="M172" i="161"/>
  <c r="J172" i="161"/>
  <c r="G172" i="161"/>
  <c r="P171" i="161"/>
  <c r="M171" i="161"/>
  <c r="J171" i="161"/>
  <c r="G171" i="161"/>
  <c r="P170" i="161"/>
  <c r="M170" i="161"/>
  <c r="J170" i="161"/>
  <c r="G170" i="161"/>
  <c r="P169" i="161"/>
  <c r="M169" i="161"/>
  <c r="J169" i="161"/>
  <c r="G169" i="161"/>
  <c r="P168" i="161"/>
  <c r="M168" i="161"/>
  <c r="J168" i="161"/>
  <c r="G168" i="161"/>
  <c r="P167" i="161"/>
  <c r="M167" i="161"/>
  <c r="J167" i="161"/>
  <c r="G167" i="161"/>
  <c r="P166" i="161"/>
  <c r="M166" i="161"/>
  <c r="J166" i="161"/>
  <c r="G166" i="161"/>
  <c r="P165" i="161"/>
  <c r="M165" i="161"/>
  <c r="J165" i="161"/>
  <c r="G165" i="161"/>
  <c r="P164" i="161"/>
  <c r="M164" i="161"/>
  <c r="J164" i="161"/>
  <c r="G164" i="161"/>
  <c r="P163" i="161"/>
  <c r="M163" i="161"/>
  <c r="J163" i="161"/>
  <c r="G163" i="161"/>
  <c r="P162" i="161"/>
  <c r="M162" i="161"/>
  <c r="J162" i="161"/>
  <c r="G162" i="161"/>
  <c r="P161" i="161"/>
  <c r="M161" i="161"/>
  <c r="J161" i="161"/>
  <c r="G161" i="161"/>
  <c r="P160" i="161"/>
  <c r="M160" i="161"/>
  <c r="J160" i="161"/>
  <c r="G160" i="161"/>
  <c r="P159" i="161"/>
  <c r="M159" i="161"/>
  <c r="J159" i="161"/>
  <c r="G159" i="161"/>
  <c r="P158" i="161"/>
  <c r="M158" i="161"/>
  <c r="J158" i="161"/>
  <c r="G158" i="161"/>
  <c r="P157" i="161"/>
  <c r="M157" i="161"/>
  <c r="J157" i="161"/>
  <c r="G157" i="161"/>
  <c r="P156" i="161"/>
  <c r="M156" i="161"/>
  <c r="J156" i="161"/>
  <c r="G156" i="161"/>
  <c r="P155" i="161"/>
  <c r="M155" i="161"/>
  <c r="J155" i="161"/>
  <c r="G155" i="161"/>
  <c r="P154" i="161"/>
  <c r="M154" i="161"/>
  <c r="J154" i="161"/>
  <c r="G154" i="161"/>
  <c r="P153" i="161"/>
  <c r="M153" i="161"/>
  <c r="J153" i="161"/>
  <c r="G153" i="161"/>
  <c r="P152" i="161"/>
  <c r="M152" i="161"/>
  <c r="J152" i="161"/>
  <c r="G152" i="161"/>
  <c r="P151" i="161"/>
  <c r="M151" i="161"/>
  <c r="J151" i="161"/>
  <c r="G151" i="161"/>
  <c r="P150" i="161"/>
  <c r="M150" i="161"/>
  <c r="J150" i="161"/>
  <c r="G150" i="161"/>
  <c r="P149" i="161"/>
  <c r="M149" i="161"/>
  <c r="J149" i="161"/>
  <c r="G149" i="161"/>
  <c r="P148" i="161"/>
  <c r="M148" i="161"/>
  <c r="J148" i="161"/>
  <c r="G148" i="161"/>
  <c r="P147" i="161"/>
  <c r="M147" i="161"/>
  <c r="J147" i="161"/>
  <c r="G147" i="161"/>
  <c r="P146" i="161"/>
  <c r="M146" i="161"/>
  <c r="J146" i="161"/>
  <c r="G146" i="161"/>
  <c r="P145" i="161"/>
  <c r="M145" i="161"/>
  <c r="J145" i="161"/>
  <c r="G145" i="161"/>
  <c r="P144" i="161"/>
  <c r="M144" i="161"/>
  <c r="J144" i="161"/>
  <c r="G144" i="161"/>
  <c r="P143" i="161"/>
  <c r="M143" i="161"/>
  <c r="J143" i="161"/>
  <c r="G143" i="161"/>
  <c r="P142" i="161"/>
  <c r="M142" i="161"/>
  <c r="J142" i="161"/>
  <c r="G142" i="161"/>
  <c r="P141" i="161"/>
  <c r="M141" i="161"/>
  <c r="J141" i="161"/>
  <c r="G141" i="161"/>
  <c r="P140" i="161"/>
  <c r="M140" i="161"/>
  <c r="J140" i="161"/>
  <c r="G140" i="161"/>
  <c r="P139" i="161"/>
  <c r="M139" i="161"/>
  <c r="J139" i="161"/>
  <c r="G139" i="161"/>
  <c r="P138" i="161"/>
  <c r="M138" i="161"/>
  <c r="J138" i="161"/>
  <c r="G138" i="161"/>
  <c r="P137" i="161"/>
  <c r="M137" i="161"/>
  <c r="J137" i="161"/>
  <c r="G137" i="161"/>
  <c r="P136" i="161"/>
  <c r="M136" i="161"/>
  <c r="J136" i="161"/>
  <c r="G136" i="161"/>
  <c r="P135" i="161"/>
  <c r="M135" i="161"/>
  <c r="J135" i="161"/>
  <c r="G135" i="161"/>
  <c r="P134" i="161"/>
  <c r="M134" i="161"/>
  <c r="J134" i="161"/>
  <c r="G134" i="161"/>
  <c r="P133" i="161"/>
  <c r="M133" i="161"/>
  <c r="J133" i="161"/>
  <c r="G133" i="161"/>
  <c r="P132" i="161"/>
  <c r="M132" i="161"/>
  <c r="J132" i="161"/>
  <c r="G132" i="161"/>
  <c r="P131" i="161"/>
  <c r="M131" i="161"/>
  <c r="J131" i="161"/>
  <c r="G131" i="161"/>
  <c r="P130" i="161"/>
  <c r="M130" i="161"/>
  <c r="J130" i="161"/>
  <c r="G130" i="161"/>
  <c r="P129" i="161"/>
  <c r="M129" i="161"/>
  <c r="J129" i="161"/>
  <c r="G129" i="161"/>
  <c r="P128" i="161"/>
  <c r="M128" i="161"/>
  <c r="J128" i="161"/>
  <c r="G128" i="161"/>
  <c r="P127" i="161"/>
  <c r="M127" i="161"/>
  <c r="J127" i="161"/>
  <c r="G127" i="161"/>
  <c r="P126" i="161"/>
  <c r="M126" i="161"/>
  <c r="J126" i="161"/>
  <c r="G126" i="161"/>
  <c r="P125" i="161"/>
  <c r="M125" i="161"/>
  <c r="J125" i="161"/>
  <c r="G125" i="161"/>
  <c r="P124" i="161"/>
  <c r="M124" i="161"/>
  <c r="J124" i="161"/>
  <c r="G124" i="161"/>
  <c r="P123" i="161"/>
  <c r="M123" i="161"/>
  <c r="J123" i="161"/>
  <c r="G123" i="161"/>
  <c r="P122" i="161"/>
  <c r="M122" i="161"/>
  <c r="J122" i="161"/>
  <c r="G122" i="161"/>
  <c r="P121" i="161"/>
  <c r="M121" i="161"/>
  <c r="J121" i="161"/>
  <c r="G121" i="161"/>
  <c r="P120" i="161"/>
  <c r="M120" i="161"/>
  <c r="J120" i="161"/>
  <c r="G120" i="161"/>
  <c r="P119" i="161"/>
  <c r="M119" i="161"/>
  <c r="J119" i="161"/>
  <c r="G119" i="161"/>
  <c r="P118" i="161"/>
  <c r="M118" i="161"/>
  <c r="J118" i="161"/>
  <c r="G118" i="161"/>
  <c r="P117" i="161"/>
  <c r="M117" i="161"/>
  <c r="J117" i="161"/>
  <c r="G117" i="161"/>
  <c r="P116" i="161"/>
  <c r="M116" i="161"/>
  <c r="J116" i="161"/>
  <c r="G116" i="161"/>
  <c r="P115" i="161"/>
  <c r="M115" i="161"/>
  <c r="J115" i="161"/>
  <c r="G115" i="161"/>
  <c r="P114" i="161"/>
  <c r="M114" i="161"/>
  <c r="J114" i="161"/>
  <c r="G114" i="161"/>
  <c r="P113" i="161"/>
  <c r="M113" i="161"/>
  <c r="J113" i="161"/>
  <c r="G113" i="161"/>
  <c r="P112" i="161"/>
  <c r="M112" i="161"/>
  <c r="J112" i="161"/>
  <c r="G112" i="161"/>
  <c r="P111" i="161"/>
  <c r="M111" i="161"/>
  <c r="J111" i="161"/>
  <c r="G111" i="161"/>
  <c r="P110" i="161"/>
  <c r="M110" i="161"/>
  <c r="J110" i="161"/>
  <c r="G110" i="161"/>
  <c r="P109" i="161"/>
  <c r="M109" i="161"/>
  <c r="J109" i="161"/>
  <c r="G109" i="161"/>
  <c r="P108" i="161"/>
  <c r="M108" i="161"/>
  <c r="J108" i="161"/>
  <c r="G108" i="161"/>
  <c r="P107" i="161"/>
  <c r="M107" i="161"/>
  <c r="J107" i="161"/>
  <c r="G107" i="161"/>
  <c r="P106" i="161"/>
  <c r="M106" i="161"/>
  <c r="J106" i="161"/>
  <c r="G106" i="161"/>
  <c r="P105" i="161"/>
  <c r="M105" i="161"/>
  <c r="J105" i="161"/>
  <c r="G105" i="161"/>
  <c r="P104" i="161"/>
  <c r="M104" i="161"/>
  <c r="J104" i="161"/>
  <c r="G104" i="161"/>
  <c r="P103" i="161"/>
  <c r="M103" i="161"/>
  <c r="J103" i="161"/>
  <c r="G103" i="161"/>
  <c r="P102" i="161"/>
  <c r="M102" i="161"/>
  <c r="J102" i="161"/>
  <c r="G102" i="161"/>
  <c r="P101" i="161"/>
  <c r="M101" i="161"/>
  <c r="J101" i="161"/>
  <c r="G101" i="161"/>
  <c r="P100" i="161"/>
  <c r="M100" i="161"/>
  <c r="J100" i="161"/>
  <c r="G100" i="161"/>
  <c r="P99" i="161"/>
  <c r="M99" i="161"/>
  <c r="J99" i="161"/>
  <c r="G99" i="161"/>
  <c r="P98" i="161"/>
  <c r="M98" i="161"/>
  <c r="J98" i="161"/>
  <c r="G98" i="161"/>
  <c r="P97" i="161"/>
  <c r="M97" i="161"/>
  <c r="J97" i="161"/>
  <c r="G97" i="161"/>
  <c r="P96" i="161"/>
  <c r="M96" i="161"/>
  <c r="J96" i="161"/>
  <c r="G96" i="161"/>
  <c r="P95" i="161"/>
  <c r="M95" i="161"/>
  <c r="J95" i="161"/>
  <c r="G95" i="161"/>
  <c r="P94" i="161"/>
  <c r="M94" i="161"/>
  <c r="J94" i="161"/>
  <c r="G94" i="161"/>
  <c r="P93" i="161"/>
  <c r="M93" i="161"/>
  <c r="J93" i="161"/>
  <c r="G93" i="161"/>
  <c r="P92" i="161"/>
  <c r="M92" i="161"/>
  <c r="J92" i="161"/>
  <c r="G92" i="161"/>
  <c r="P91" i="161"/>
  <c r="M91" i="161"/>
  <c r="J91" i="161"/>
  <c r="G91" i="161"/>
  <c r="P90" i="161"/>
  <c r="M90" i="161"/>
  <c r="J90" i="161"/>
  <c r="G90" i="161"/>
  <c r="P89" i="161"/>
  <c r="M89" i="161"/>
  <c r="J89" i="161"/>
  <c r="G89" i="161"/>
  <c r="P88" i="161"/>
  <c r="M88" i="161"/>
  <c r="J88" i="161"/>
  <c r="G88" i="161"/>
  <c r="P87" i="161"/>
  <c r="M87" i="161"/>
  <c r="J87" i="161"/>
  <c r="G87" i="161"/>
  <c r="P86" i="161"/>
  <c r="M86" i="161"/>
  <c r="J86" i="161"/>
  <c r="G86" i="161"/>
  <c r="P85" i="161"/>
  <c r="M85" i="161"/>
  <c r="J85" i="161"/>
  <c r="G85" i="161"/>
  <c r="P84" i="161"/>
  <c r="M84" i="161"/>
  <c r="J84" i="161"/>
  <c r="G84" i="161"/>
  <c r="P83" i="161"/>
  <c r="M83" i="161"/>
  <c r="J83" i="161"/>
  <c r="G83" i="161"/>
  <c r="P82" i="161"/>
  <c r="M82" i="161"/>
  <c r="J82" i="161"/>
  <c r="G82" i="161"/>
  <c r="P81" i="161"/>
  <c r="M81" i="161"/>
  <c r="J81" i="161"/>
  <c r="G81" i="161"/>
  <c r="P80" i="161"/>
  <c r="M80" i="161"/>
  <c r="J80" i="161"/>
  <c r="G80" i="161"/>
  <c r="P79" i="161"/>
  <c r="M79" i="161"/>
  <c r="J79" i="161"/>
  <c r="G79" i="161"/>
  <c r="P78" i="161"/>
  <c r="M78" i="161"/>
  <c r="J78" i="161"/>
  <c r="G78" i="161"/>
  <c r="P77" i="161"/>
  <c r="M77" i="161"/>
  <c r="J77" i="161"/>
  <c r="G77" i="161"/>
  <c r="P76" i="161"/>
  <c r="M76" i="161"/>
  <c r="J76" i="161"/>
  <c r="G76" i="161"/>
  <c r="P75" i="161"/>
  <c r="M75" i="161"/>
  <c r="J75" i="161"/>
  <c r="G75" i="161"/>
  <c r="P74" i="161"/>
  <c r="M74" i="161"/>
  <c r="J74" i="161"/>
  <c r="G74" i="161"/>
  <c r="P73" i="161"/>
  <c r="M73" i="161"/>
  <c r="J73" i="161"/>
  <c r="G73" i="161"/>
  <c r="P72" i="161"/>
  <c r="M72" i="161"/>
  <c r="J72" i="161"/>
  <c r="G72" i="161"/>
  <c r="P71" i="161"/>
  <c r="M71" i="161"/>
  <c r="J71" i="161"/>
  <c r="G71" i="161"/>
  <c r="P70" i="161"/>
  <c r="M70" i="161"/>
  <c r="J70" i="161"/>
  <c r="G70" i="161"/>
  <c r="P69" i="161"/>
  <c r="M69" i="161"/>
  <c r="J69" i="161"/>
  <c r="G69" i="161"/>
  <c r="P68" i="161"/>
  <c r="M68" i="161"/>
  <c r="J68" i="161"/>
  <c r="G68" i="161"/>
  <c r="P67" i="161"/>
  <c r="M67" i="161"/>
  <c r="J67" i="161"/>
  <c r="G67" i="161"/>
  <c r="P66" i="161"/>
  <c r="M66" i="161"/>
  <c r="J66" i="161"/>
  <c r="G66" i="161"/>
  <c r="P65" i="161"/>
  <c r="M65" i="161"/>
  <c r="J65" i="161"/>
  <c r="G65" i="161"/>
  <c r="P64" i="161"/>
  <c r="M64" i="161"/>
  <c r="J64" i="161"/>
  <c r="G64" i="161"/>
  <c r="P63" i="161"/>
  <c r="M63" i="161"/>
  <c r="J63" i="161"/>
  <c r="G63" i="161"/>
  <c r="P62" i="161"/>
  <c r="M62" i="161"/>
  <c r="J62" i="161"/>
  <c r="G62" i="161"/>
  <c r="P61" i="161"/>
  <c r="M61" i="161"/>
  <c r="J61" i="161"/>
  <c r="G61" i="161"/>
  <c r="P60" i="161"/>
  <c r="M60" i="161"/>
  <c r="J60" i="161"/>
  <c r="G60" i="161"/>
  <c r="P59" i="161"/>
  <c r="M59" i="161"/>
  <c r="J59" i="161"/>
  <c r="G59" i="161"/>
  <c r="P58" i="161"/>
  <c r="M58" i="161"/>
  <c r="J58" i="161"/>
  <c r="G58" i="161"/>
  <c r="P57" i="161"/>
  <c r="M57" i="161"/>
  <c r="J57" i="161"/>
  <c r="G57" i="161"/>
  <c r="P56" i="161"/>
  <c r="M56" i="161"/>
  <c r="J56" i="161"/>
  <c r="G56" i="161"/>
  <c r="P55" i="161"/>
  <c r="M55" i="161"/>
  <c r="J55" i="161"/>
  <c r="G55" i="161"/>
  <c r="P54" i="161"/>
  <c r="M54" i="161"/>
  <c r="J54" i="161"/>
  <c r="G54" i="161"/>
  <c r="P53" i="161"/>
  <c r="M53" i="161"/>
  <c r="J53" i="161"/>
  <c r="G53" i="161"/>
  <c r="P52" i="161"/>
  <c r="M52" i="161"/>
  <c r="J52" i="161"/>
  <c r="G52" i="161"/>
  <c r="P51" i="161"/>
  <c r="M51" i="161"/>
  <c r="J51" i="161"/>
  <c r="G51" i="161"/>
  <c r="P50" i="161"/>
  <c r="M50" i="161"/>
  <c r="J50" i="161"/>
  <c r="G50" i="161"/>
  <c r="P49" i="161"/>
  <c r="M49" i="161"/>
  <c r="J49" i="161"/>
  <c r="G49" i="161"/>
  <c r="P48" i="161"/>
  <c r="M48" i="161"/>
  <c r="J48" i="161"/>
  <c r="G48" i="161"/>
  <c r="P47" i="161"/>
  <c r="M47" i="161"/>
  <c r="J47" i="161"/>
  <c r="G47" i="161"/>
  <c r="P46" i="161"/>
  <c r="M46" i="161"/>
  <c r="J46" i="161"/>
  <c r="G46" i="161"/>
  <c r="P45" i="161"/>
  <c r="M45" i="161"/>
  <c r="J45" i="161"/>
  <c r="G45" i="161"/>
  <c r="P44" i="161"/>
  <c r="M44" i="161"/>
  <c r="J44" i="161"/>
  <c r="G44" i="161"/>
  <c r="P43" i="161"/>
  <c r="M43" i="161"/>
  <c r="J43" i="161"/>
  <c r="G43" i="161"/>
  <c r="P42" i="161"/>
  <c r="M42" i="161"/>
  <c r="J42" i="161"/>
  <c r="G42" i="161"/>
  <c r="P41" i="161"/>
  <c r="M41" i="161"/>
  <c r="J41" i="161"/>
  <c r="G41" i="161"/>
  <c r="P40" i="161"/>
  <c r="M40" i="161"/>
  <c r="J40" i="161"/>
  <c r="G40" i="161"/>
  <c r="P39" i="161"/>
  <c r="M39" i="161"/>
  <c r="J39" i="161"/>
  <c r="G39" i="161"/>
  <c r="P38" i="161"/>
  <c r="M38" i="161"/>
  <c r="J38" i="161"/>
  <c r="G38" i="161"/>
  <c r="P37" i="161"/>
  <c r="M37" i="161"/>
  <c r="J37" i="161"/>
  <c r="G37" i="161"/>
  <c r="P36" i="161"/>
  <c r="M36" i="161"/>
  <c r="J36" i="161"/>
  <c r="G36" i="161"/>
  <c r="P35" i="161"/>
  <c r="M35" i="161"/>
  <c r="J35" i="161"/>
  <c r="G35" i="161"/>
  <c r="P34" i="161"/>
  <c r="M34" i="161"/>
  <c r="J34" i="161"/>
  <c r="G34" i="161"/>
  <c r="P33" i="161"/>
  <c r="M33" i="161"/>
  <c r="J33" i="161"/>
  <c r="G33" i="161"/>
  <c r="P32" i="161"/>
  <c r="M32" i="161"/>
  <c r="J32" i="161"/>
  <c r="G32" i="161"/>
  <c r="P31" i="161"/>
  <c r="M31" i="161"/>
  <c r="J31" i="161"/>
  <c r="G31" i="161"/>
  <c r="P30" i="161"/>
  <c r="M30" i="161"/>
  <c r="J30" i="161"/>
  <c r="G30" i="161"/>
  <c r="P29" i="161"/>
  <c r="M29" i="161"/>
  <c r="J29" i="161"/>
  <c r="G29" i="161"/>
  <c r="P28" i="161"/>
  <c r="M28" i="161"/>
  <c r="J28" i="161"/>
  <c r="G28" i="161"/>
  <c r="P27" i="161"/>
  <c r="M27" i="161"/>
  <c r="J27" i="161"/>
  <c r="G27" i="161"/>
  <c r="P26" i="161"/>
  <c r="M26" i="161"/>
  <c r="J26" i="161"/>
  <c r="G26" i="161"/>
  <c r="P25" i="161"/>
  <c r="M25" i="161"/>
  <c r="J25" i="161"/>
  <c r="G25" i="161"/>
  <c r="P24" i="161"/>
  <c r="M24" i="161"/>
  <c r="J24" i="161"/>
  <c r="G24" i="161"/>
  <c r="P23" i="161"/>
  <c r="M23" i="161"/>
  <c r="J23" i="161"/>
  <c r="G23" i="161"/>
  <c r="P22" i="161"/>
  <c r="M22" i="161"/>
  <c r="J22" i="161"/>
  <c r="G22" i="161"/>
  <c r="P21" i="161"/>
  <c r="M21" i="161"/>
  <c r="J21" i="161"/>
  <c r="G21" i="161"/>
  <c r="P20" i="161"/>
  <c r="M20" i="161"/>
  <c r="J20" i="161"/>
  <c r="G20" i="161"/>
  <c r="I14" i="161"/>
  <c r="H14" i="161"/>
  <c r="D13" i="161"/>
  <c r="D12" i="161"/>
  <c r="P228" i="160"/>
  <c r="M228" i="160"/>
  <c r="J228" i="160"/>
  <c r="G228" i="160"/>
  <c r="D228" i="160"/>
  <c r="P227" i="160"/>
  <c r="M227" i="160"/>
  <c r="J227" i="160"/>
  <c r="G227" i="160"/>
  <c r="D227" i="160"/>
  <c r="P226" i="160"/>
  <c r="M226" i="160"/>
  <c r="J226" i="160"/>
  <c r="G226" i="160"/>
  <c r="D226" i="160"/>
  <c r="P225" i="160"/>
  <c r="M225" i="160"/>
  <c r="J225" i="160"/>
  <c r="G225" i="160"/>
  <c r="D225" i="160"/>
  <c r="P224" i="160"/>
  <c r="M224" i="160"/>
  <c r="J224" i="160"/>
  <c r="G224" i="160"/>
  <c r="D224" i="160"/>
  <c r="P223" i="160"/>
  <c r="M223" i="160"/>
  <c r="J223" i="160"/>
  <c r="G223" i="160"/>
  <c r="D223" i="160"/>
  <c r="P222" i="160"/>
  <c r="M222" i="160"/>
  <c r="J222" i="160"/>
  <c r="G222" i="160"/>
  <c r="D222" i="160"/>
  <c r="P221" i="160"/>
  <c r="M221" i="160"/>
  <c r="J221" i="160"/>
  <c r="G221" i="160"/>
  <c r="D221" i="160"/>
  <c r="P220" i="160"/>
  <c r="M220" i="160"/>
  <c r="J220" i="160"/>
  <c r="G220" i="160"/>
  <c r="D220" i="160"/>
  <c r="P219" i="160"/>
  <c r="M219" i="160"/>
  <c r="J219" i="160"/>
  <c r="G219" i="160"/>
  <c r="D219" i="160"/>
  <c r="P218" i="160"/>
  <c r="M218" i="160"/>
  <c r="J218" i="160"/>
  <c r="G218" i="160"/>
  <c r="D218" i="160"/>
  <c r="P217" i="160"/>
  <c r="M217" i="160"/>
  <c r="J217" i="160"/>
  <c r="G217" i="160"/>
  <c r="D217" i="160"/>
  <c r="P216" i="160"/>
  <c r="M216" i="160"/>
  <c r="J216" i="160"/>
  <c r="G216" i="160"/>
  <c r="D216" i="160"/>
  <c r="P215" i="160"/>
  <c r="M215" i="160"/>
  <c r="J215" i="160"/>
  <c r="G215" i="160"/>
  <c r="D215" i="160"/>
  <c r="P214" i="160"/>
  <c r="M214" i="160"/>
  <c r="J214" i="160"/>
  <c r="G214" i="160"/>
  <c r="D214" i="160"/>
  <c r="P213" i="160"/>
  <c r="M213" i="160"/>
  <c r="J213" i="160"/>
  <c r="G213" i="160"/>
  <c r="D213" i="160"/>
  <c r="P212" i="160"/>
  <c r="M212" i="160"/>
  <c r="J212" i="160"/>
  <c r="G212" i="160"/>
  <c r="D212" i="160"/>
  <c r="P211" i="160"/>
  <c r="M211" i="160"/>
  <c r="J211" i="160"/>
  <c r="G211" i="160"/>
  <c r="D211" i="160"/>
  <c r="P210" i="160"/>
  <c r="M210" i="160"/>
  <c r="J210" i="160"/>
  <c r="G210" i="160"/>
  <c r="D210" i="160"/>
  <c r="P209" i="160"/>
  <c r="M209" i="160"/>
  <c r="J209" i="160"/>
  <c r="G209" i="160"/>
  <c r="D209" i="160"/>
  <c r="P208" i="160"/>
  <c r="M208" i="160"/>
  <c r="J208" i="160"/>
  <c r="G208" i="160"/>
  <c r="D208" i="160"/>
  <c r="P207" i="160"/>
  <c r="M207" i="160"/>
  <c r="J207" i="160"/>
  <c r="G207" i="160"/>
  <c r="D207" i="160"/>
  <c r="P206" i="160"/>
  <c r="M206" i="160"/>
  <c r="J206" i="160"/>
  <c r="G206" i="160"/>
  <c r="D206" i="160"/>
  <c r="P205" i="160"/>
  <c r="M205" i="160"/>
  <c r="J205" i="160"/>
  <c r="G205" i="160"/>
  <c r="D205" i="160"/>
  <c r="P204" i="160"/>
  <c r="M204" i="160"/>
  <c r="J204" i="160"/>
  <c r="G204" i="160"/>
  <c r="D204" i="160"/>
  <c r="P203" i="160"/>
  <c r="M203" i="160"/>
  <c r="J203" i="160"/>
  <c r="G203" i="160"/>
  <c r="D203" i="160"/>
  <c r="P202" i="160"/>
  <c r="M202" i="160"/>
  <c r="J202" i="160"/>
  <c r="G202" i="160"/>
  <c r="D202" i="160"/>
  <c r="P201" i="160"/>
  <c r="M201" i="160"/>
  <c r="J201" i="160"/>
  <c r="G201" i="160"/>
  <c r="D201" i="160"/>
  <c r="P200" i="160"/>
  <c r="M200" i="160"/>
  <c r="J200" i="160"/>
  <c r="G200" i="160"/>
  <c r="D200" i="160"/>
  <c r="P199" i="160"/>
  <c r="M199" i="160"/>
  <c r="J199" i="160"/>
  <c r="G199" i="160"/>
  <c r="D199" i="160"/>
  <c r="P198" i="160"/>
  <c r="M198" i="160"/>
  <c r="J198" i="160"/>
  <c r="G198" i="160"/>
  <c r="D198" i="160"/>
  <c r="P197" i="160"/>
  <c r="M197" i="160"/>
  <c r="J197" i="160"/>
  <c r="G197" i="160"/>
  <c r="D197" i="160"/>
  <c r="P196" i="160"/>
  <c r="M196" i="160"/>
  <c r="J196" i="160"/>
  <c r="G196" i="160"/>
  <c r="D196" i="160"/>
  <c r="P195" i="160"/>
  <c r="M195" i="160"/>
  <c r="J195" i="160"/>
  <c r="G195" i="160"/>
  <c r="D195" i="160"/>
  <c r="P194" i="160"/>
  <c r="M194" i="160"/>
  <c r="J194" i="160"/>
  <c r="G194" i="160"/>
  <c r="D194" i="160"/>
  <c r="P193" i="160"/>
  <c r="M193" i="160"/>
  <c r="J193" i="160"/>
  <c r="G193" i="160"/>
  <c r="D193" i="160"/>
  <c r="P192" i="160"/>
  <c r="M192" i="160"/>
  <c r="J192" i="160"/>
  <c r="G192" i="160"/>
  <c r="D192" i="160"/>
  <c r="P191" i="160"/>
  <c r="M191" i="160"/>
  <c r="J191" i="160"/>
  <c r="G191" i="160"/>
  <c r="D191" i="160"/>
  <c r="P190" i="160"/>
  <c r="M190" i="160"/>
  <c r="J190" i="160"/>
  <c r="G190" i="160"/>
  <c r="D190" i="160"/>
  <c r="P189" i="160"/>
  <c r="M189" i="160"/>
  <c r="J189" i="160"/>
  <c r="G189" i="160"/>
  <c r="D189" i="160"/>
  <c r="P188" i="160"/>
  <c r="M188" i="160"/>
  <c r="J188" i="160"/>
  <c r="G188" i="160"/>
  <c r="D188" i="160"/>
  <c r="P187" i="160"/>
  <c r="M187" i="160"/>
  <c r="J187" i="160"/>
  <c r="G187" i="160"/>
  <c r="D187" i="160"/>
  <c r="P186" i="160"/>
  <c r="M186" i="160"/>
  <c r="J186" i="160"/>
  <c r="G186" i="160"/>
  <c r="D186" i="160"/>
  <c r="P185" i="160"/>
  <c r="M185" i="160"/>
  <c r="J185" i="160"/>
  <c r="G185" i="160"/>
  <c r="D185" i="160"/>
  <c r="P184" i="160"/>
  <c r="M184" i="160"/>
  <c r="J184" i="160"/>
  <c r="G184" i="160"/>
  <c r="D184" i="160"/>
  <c r="P183" i="160"/>
  <c r="M183" i="160"/>
  <c r="J183" i="160"/>
  <c r="G183" i="160"/>
  <c r="D183" i="160"/>
  <c r="P182" i="160"/>
  <c r="M182" i="160"/>
  <c r="J182" i="160"/>
  <c r="G182" i="160"/>
  <c r="D182" i="160"/>
  <c r="P181" i="160"/>
  <c r="M181" i="160"/>
  <c r="J181" i="160"/>
  <c r="G181" i="160"/>
  <c r="D181" i="160"/>
  <c r="P180" i="160"/>
  <c r="M180" i="160"/>
  <c r="J180" i="160"/>
  <c r="G180" i="160"/>
  <c r="D180" i="160"/>
  <c r="P179" i="160"/>
  <c r="M179" i="160"/>
  <c r="J179" i="160"/>
  <c r="G179" i="160"/>
  <c r="D179" i="160"/>
  <c r="P178" i="160"/>
  <c r="M178" i="160"/>
  <c r="J178" i="160"/>
  <c r="G178" i="160"/>
  <c r="D178" i="160"/>
  <c r="P177" i="160"/>
  <c r="M177" i="160"/>
  <c r="J177" i="160"/>
  <c r="G177" i="160"/>
  <c r="D177" i="160"/>
  <c r="P176" i="160"/>
  <c r="M176" i="160"/>
  <c r="J176" i="160"/>
  <c r="G176" i="160"/>
  <c r="D176" i="160"/>
  <c r="P175" i="160"/>
  <c r="M175" i="160"/>
  <c r="J175" i="160"/>
  <c r="G175" i="160"/>
  <c r="D175" i="160"/>
  <c r="P174" i="160"/>
  <c r="M174" i="160"/>
  <c r="J174" i="160"/>
  <c r="G174" i="160"/>
  <c r="D174" i="160"/>
  <c r="P173" i="160"/>
  <c r="M173" i="160"/>
  <c r="J173" i="160"/>
  <c r="G173" i="160"/>
  <c r="D173" i="160"/>
  <c r="P172" i="160"/>
  <c r="M172" i="160"/>
  <c r="J172" i="160"/>
  <c r="G172" i="160"/>
  <c r="D172" i="160"/>
  <c r="P171" i="160"/>
  <c r="M171" i="160"/>
  <c r="J171" i="160"/>
  <c r="G171" i="160"/>
  <c r="D171" i="160"/>
  <c r="P170" i="160"/>
  <c r="M170" i="160"/>
  <c r="J170" i="160"/>
  <c r="G170" i="160"/>
  <c r="D170" i="160"/>
  <c r="P169" i="160"/>
  <c r="M169" i="160"/>
  <c r="J169" i="160"/>
  <c r="G169" i="160"/>
  <c r="D169" i="160"/>
  <c r="P168" i="160"/>
  <c r="M168" i="160"/>
  <c r="J168" i="160"/>
  <c r="G168" i="160"/>
  <c r="D168" i="160"/>
  <c r="P167" i="160"/>
  <c r="M167" i="160"/>
  <c r="J167" i="160"/>
  <c r="G167" i="160"/>
  <c r="D167" i="160"/>
  <c r="P166" i="160"/>
  <c r="M166" i="160"/>
  <c r="J166" i="160"/>
  <c r="G166" i="160"/>
  <c r="D166" i="160"/>
  <c r="P165" i="160"/>
  <c r="M165" i="160"/>
  <c r="J165" i="160"/>
  <c r="G165" i="160"/>
  <c r="D165" i="160"/>
  <c r="P164" i="160"/>
  <c r="M164" i="160"/>
  <c r="J164" i="160"/>
  <c r="G164" i="160"/>
  <c r="D164" i="160"/>
  <c r="P163" i="160"/>
  <c r="M163" i="160"/>
  <c r="J163" i="160"/>
  <c r="G163" i="160"/>
  <c r="D163" i="160"/>
  <c r="P162" i="160"/>
  <c r="M162" i="160"/>
  <c r="J162" i="160"/>
  <c r="G162" i="160"/>
  <c r="D162" i="160"/>
  <c r="P161" i="160"/>
  <c r="M161" i="160"/>
  <c r="J161" i="160"/>
  <c r="G161" i="160"/>
  <c r="D161" i="160"/>
  <c r="P160" i="160"/>
  <c r="M160" i="160"/>
  <c r="J160" i="160"/>
  <c r="G160" i="160"/>
  <c r="D160" i="160"/>
  <c r="P159" i="160"/>
  <c r="M159" i="160"/>
  <c r="J159" i="160"/>
  <c r="G159" i="160"/>
  <c r="D159" i="160"/>
  <c r="P158" i="160"/>
  <c r="M158" i="160"/>
  <c r="J158" i="160"/>
  <c r="G158" i="160"/>
  <c r="D158" i="160"/>
  <c r="P157" i="160"/>
  <c r="M157" i="160"/>
  <c r="J157" i="160"/>
  <c r="G157" i="160"/>
  <c r="D157" i="160"/>
  <c r="P156" i="160"/>
  <c r="M156" i="160"/>
  <c r="J156" i="160"/>
  <c r="G156" i="160"/>
  <c r="D156" i="160"/>
  <c r="P155" i="160"/>
  <c r="M155" i="160"/>
  <c r="J155" i="160"/>
  <c r="G155" i="160"/>
  <c r="D155" i="160"/>
  <c r="P154" i="160"/>
  <c r="M154" i="160"/>
  <c r="J154" i="160"/>
  <c r="G154" i="160"/>
  <c r="D154" i="160"/>
  <c r="P153" i="160"/>
  <c r="M153" i="160"/>
  <c r="J153" i="160"/>
  <c r="G153" i="160"/>
  <c r="D153" i="160"/>
  <c r="P152" i="160"/>
  <c r="M152" i="160"/>
  <c r="J152" i="160"/>
  <c r="G152" i="160"/>
  <c r="D152" i="160"/>
  <c r="P151" i="160"/>
  <c r="M151" i="160"/>
  <c r="J151" i="160"/>
  <c r="G151" i="160"/>
  <c r="D151" i="160"/>
  <c r="P150" i="160"/>
  <c r="M150" i="160"/>
  <c r="J150" i="160"/>
  <c r="G150" i="160"/>
  <c r="D150" i="160"/>
  <c r="P149" i="160"/>
  <c r="M149" i="160"/>
  <c r="J149" i="160"/>
  <c r="G149" i="160"/>
  <c r="D149" i="160"/>
  <c r="P148" i="160"/>
  <c r="M148" i="160"/>
  <c r="J148" i="160"/>
  <c r="G148" i="160"/>
  <c r="D148" i="160"/>
  <c r="P147" i="160"/>
  <c r="M147" i="160"/>
  <c r="J147" i="160"/>
  <c r="G147" i="160"/>
  <c r="D147" i="160"/>
  <c r="P146" i="160"/>
  <c r="M146" i="160"/>
  <c r="J146" i="160"/>
  <c r="G146" i="160"/>
  <c r="D146" i="160"/>
  <c r="P145" i="160"/>
  <c r="M145" i="160"/>
  <c r="J145" i="160"/>
  <c r="G145" i="160"/>
  <c r="D145" i="160"/>
  <c r="P144" i="160"/>
  <c r="M144" i="160"/>
  <c r="J144" i="160"/>
  <c r="G144" i="160"/>
  <c r="D144" i="160"/>
  <c r="P143" i="160"/>
  <c r="M143" i="160"/>
  <c r="J143" i="160"/>
  <c r="G143" i="160"/>
  <c r="D143" i="160"/>
  <c r="P142" i="160"/>
  <c r="M142" i="160"/>
  <c r="J142" i="160"/>
  <c r="G142" i="160"/>
  <c r="D142" i="160"/>
  <c r="P141" i="160"/>
  <c r="M141" i="160"/>
  <c r="J141" i="160"/>
  <c r="G141" i="160"/>
  <c r="D141" i="160"/>
  <c r="P140" i="160"/>
  <c r="M140" i="160"/>
  <c r="J140" i="160"/>
  <c r="G140" i="160"/>
  <c r="D140" i="160"/>
  <c r="P139" i="160"/>
  <c r="M139" i="160"/>
  <c r="J139" i="160"/>
  <c r="G139" i="160"/>
  <c r="D139" i="160"/>
  <c r="P138" i="160"/>
  <c r="M138" i="160"/>
  <c r="J138" i="160"/>
  <c r="G138" i="160"/>
  <c r="D138" i="160"/>
  <c r="P137" i="160"/>
  <c r="M137" i="160"/>
  <c r="J137" i="160"/>
  <c r="G137" i="160"/>
  <c r="D137" i="160"/>
  <c r="P136" i="160"/>
  <c r="M136" i="160"/>
  <c r="J136" i="160"/>
  <c r="G136" i="160"/>
  <c r="D136" i="160"/>
  <c r="P135" i="160"/>
  <c r="M135" i="160"/>
  <c r="J135" i="160"/>
  <c r="G135" i="160"/>
  <c r="D135" i="160"/>
  <c r="P134" i="160"/>
  <c r="M134" i="160"/>
  <c r="J134" i="160"/>
  <c r="G134" i="160"/>
  <c r="D134" i="160"/>
  <c r="P133" i="160"/>
  <c r="M133" i="160"/>
  <c r="J133" i="160"/>
  <c r="G133" i="160"/>
  <c r="D133" i="160"/>
  <c r="P132" i="160"/>
  <c r="M132" i="160"/>
  <c r="J132" i="160"/>
  <c r="G132" i="160"/>
  <c r="D132" i="160"/>
  <c r="P131" i="160"/>
  <c r="M131" i="160"/>
  <c r="J131" i="160"/>
  <c r="G131" i="160"/>
  <c r="D131" i="160"/>
  <c r="P130" i="160"/>
  <c r="M130" i="160"/>
  <c r="J130" i="160"/>
  <c r="G130" i="160"/>
  <c r="D130" i="160"/>
  <c r="P129" i="160"/>
  <c r="M129" i="160"/>
  <c r="J129" i="160"/>
  <c r="G129" i="160"/>
  <c r="D129" i="160"/>
  <c r="P128" i="160"/>
  <c r="M128" i="160"/>
  <c r="J128" i="160"/>
  <c r="G128" i="160"/>
  <c r="D128" i="160"/>
  <c r="P127" i="160"/>
  <c r="M127" i="160"/>
  <c r="J127" i="160"/>
  <c r="G127" i="160"/>
  <c r="D127" i="160"/>
  <c r="P126" i="160"/>
  <c r="M126" i="160"/>
  <c r="J126" i="160"/>
  <c r="G126" i="160"/>
  <c r="D126" i="160"/>
  <c r="P125" i="160"/>
  <c r="M125" i="160"/>
  <c r="J125" i="160"/>
  <c r="G125" i="160"/>
  <c r="D125" i="160"/>
  <c r="P124" i="160"/>
  <c r="M124" i="160"/>
  <c r="J124" i="160"/>
  <c r="G124" i="160"/>
  <c r="D124" i="160"/>
  <c r="P123" i="160"/>
  <c r="M123" i="160"/>
  <c r="J123" i="160"/>
  <c r="G123" i="160"/>
  <c r="D123" i="160"/>
  <c r="P122" i="160"/>
  <c r="M122" i="160"/>
  <c r="J122" i="160"/>
  <c r="G122" i="160"/>
  <c r="D122" i="160"/>
  <c r="P121" i="160"/>
  <c r="M121" i="160"/>
  <c r="J121" i="160"/>
  <c r="G121" i="160"/>
  <c r="D121" i="160"/>
  <c r="P120" i="160"/>
  <c r="M120" i="160"/>
  <c r="J120" i="160"/>
  <c r="G120" i="160"/>
  <c r="D120" i="160"/>
  <c r="P119" i="160"/>
  <c r="M119" i="160"/>
  <c r="J119" i="160"/>
  <c r="G119" i="160"/>
  <c r="D119" i="160"/>
  <c r="P118" i="160"/>
  <c r="M118" i="160"/>
  <c r="J118" i="160"/>
  <c r="G118" i="160"/>
  <c r="D118" i="160"/>
  <c r="P117" i="160"/>
  <c r="M117" i="160"/>
  <c r="J117" i="160"/>
  <c r="G117" i="160"/>
  <c r="D117" i="160"/>
  <c r="P116" i="160"/>
  <c r="M116" i="160"/>
  <c r="J116" i="160"/>
  <c r="G116" i="160"/>
  <c r="D116" i="160"/>
  <c r="P115" i="160"/>
  <c r="M115" i="160"/>
  <c r="J115" i="160"/>
  <c r="G115" i="160"/>
  <c r="D115" i="160"/>
  <c r="P114" i="160"/>
  <c r="M114" i="160"/>
  <c r="J114" i="160"/>
  <c r="G114" i="160"/>
  <c r="D114" i="160"/>
  <c r="P113" i="160"/>
  <c r="M113" i="160"/>
  <c r="J113" i="160"/>
  <c r="G113" i="160"/>
  <c r="D113" i="160"/>
  <c r="P112" i="160"/>
  <c r="M112" i="160"/>
  <c r="J112" i="160"/>
  <c r="G112" i="160"/>
  <c r="D112" i="160"/>
  <c r="P111" i="160"/>
  <c r="M111" i="160"/>
  <c r="J111" i="160"/>
  <c r="G111" i="160"/>
  <c r="D111" i="160"/>
  <c r="P110" i="160"/>
  <c r="M110" i="160"/>
  <c r="J110" i="160"/>
  <c r="G110" i="160"/>
  <c r="D110" i="160"/>
  <c r="P109" i="160"/>
  <c r="M109" i="160"/>
  <c r="J109" i="160"/>
  <c r="G109" i="160"/>
  <c r="D109" i="160"/>
  <c r="P108" i="160"/>
  <c r="M108" i="160"/>
  <c r="J108" i="160"/>
  <c r="G108" i="160"/>
  <c r="D108" i="160"/>
  <c r="P107" i="160"/>
  <c r="M107" i="160"/>
  <c r="J107" i="160"/>
  <c r="G107" i="160"/>
  <c r="D107" i="160"/>
  <c r="P106" i="160"/>
  <c r="M106" i="160"/>
  <c r="J106" i="160"/>
  <c r="G106" i="160"/>
  <c r="D106" i="160"/>
  <c r="P105" i="160"/>
  <c r="M105" i="160"/>
  <c r="J105" i="160"/>
  <c r="G105" i="160"/>
  <c r="D105" i="160"/>
  <c r="P104" i="160"/>
  <c r="M104" i="160"/>
  <c r="J104" i="160"/>
  <c r="G104" i="160"/>
  <c r="D104" i="160"/>
  <c r="P103" i="160"/>
  <c r="M103" i="160"/>
  <c r="J103" i="160"/>
  <c r="G103" i="160"/>
  <c r="D103" i="160"/>
  <c r="P102" i="160"/>
  <c r="M102" i="160"/>
  <c r="J102" i="160"/>
  <c r="G102" i="160"/>
  <c r="D102" i="160"/>
  <c r="P101" i="160"/>
  <c r="M101" i="160"/>
  <c r="J101" i="160"/>
  <c r="G101" i="160"/>
  <c r="D101" i="160"/>
  <c r="P100" i="160"/>
  <c r="M100" i="160"/>
  <c r="J100" i="160"/>
  <c r="G100" i="160"/>
  <c r="D100" i="160"/>
  <c r="P99" i="160"/>
  <c r="M99" i="160"/>
  <c r="J99" i="160"/>
  <c r="G99" i="160"/>
  <c r="D99" i="160"/>
  <c r="P98" i="160"/>
  <c r="M98" i="160"/>
  <c r="J98" i="160"/>
  <c r="G98" i="160"/>
  <c r="D98" i="160"/>
  <c r="P97" i="160"/>
  <c r="M97" i="160"/>
  <c r="J97" i="160"/>
  <c r="G97" i="160"/>
  <c r="D97" i="160"/>
  <c r="P96" i="160"/>
  <c r="M96" i="160"/>
  <c r="J96" i="160"/>
  <c r="G96" i="160"/>
  <c r="D96" i="160"/>
  <c r="P95" i="160"/>
  <c r="M95" i="160"/>
  <c r="J95" i="160"/>
  <c r="G95" i="160"/>
  <c r="D95" i="160"/>
  <c r="P94" i="160"/>
  <c r="M94" i="160"/>
  <c r="J94" i="160"/>
  <c r="G94" i="160"/>
  <c r="D94" i="160"/>
  <c r="P93" i="160"/>
  <c r="M93" i="160"/>
  <c r="J93" i="160"/>
  <c r="G93" i="160"/>
  <c r="D93" i="160"/>
  <c r="P92" i="160"/>
  <c r="M92" i="160"/>
  <c r="J92" i="160"/>
  <c r="G92" i="160"/>
  <c r="D92" i="160"/>
  <c r="P91" i="160"/>
  <c r="M91" i="160"/>
  <c r="J91" i="160"/>
  <c r="G91" i="160"/>
  <c r="D91" i="160"/>
  <c r="P90" i="160"/>
  <c r="M90" i="160"/>
  <c r="J90" i="160"/>
  <c r="G90" i="160"/>
  <c r="D90" i="160"/>
  <c r="P89" i="160"/>
  <c r="M89" i="160"/>
  <c r="J89" i="160"/>
  <c r="G89" i="160"/>
  <c r="D89" i="160"/>
  <c r="P88" i="160"/>
  <c r="M88" i="160"/>
  <c r="J88" i="160"/>
  <c r="G88" i="160"/>
  <c r="D88" i="160"/>
  <c r="P87" i="160"/>
  <c r="M87" i="160"/>
  <c r="J87" i="160"/>
  <c r="G87" i="160"/>
  <c r="D87" i="160"/>
  <c r="P86" i="160"/>
  <c r="M86" i="160"/>
  <c r="J86" i="160"/>
  <c r="G86" i="160"/>
  <c r="D86" i="160"/>
  <c r="P85" i="160"/>
  <c r="M85" i="160"/>
  <c r="J85" i="160"/>
  <c r="G85" i="160"/>
  <c r="D85" i="160"/>
  <c r="P84" i="160"/>
  <c r="M84" i="160"/>
  <c r="J84" i="160"/>
  <c r="G84" i="160"/>
  <c r="D84" i="160"/>
  <c r="P83" i="160"/>
  <c r="M83" i="160"/>
  <c r="J83" i="160"/>
  <c r="G83" i="160"/>
  <c r="D83" i="160"/>
  <c r="P82" i="160"/>
  <c r="M82" i="160"/>
  <c r="J82" i="160"/>
  <c r="G82" i="160"/>
  <c r="D82" i="160"/>
  <c r="P81" i="160"/>
  <c r="M81" i="160"/>
  <c r="J81" i="160"/>
  <c r="G81" i="160"/>
  <c r="D81" i="160"/>
  <c r="P80" i="160"/>
  <c r="M80" i="160"/>
  <c r="J80" i="160"/>
  <c r="G80" i="160"/>
  <c r="D80" i="160"/>
  <c r="P79" i="160"/>
  <c r="M79" i="160"/>
  <c r="J79" i="160"/>
  <c r="G79" i="160"/>
  <c r="D79" i="160"/>
  <c r="P78" i="160"/>
  <c r="M78" i="160"/>
  <c r="J78" i="160"/>
  <c r="G78" i="160"/>
  <c r="D78" i="160"/>
  <c r="P77" i="160"/>
  <c r="M77" i="160"/>
  <c r="J77" i="160"/>
  <c r="G77" i="160"/>
  <c r="D77" i="160"/>
  <c r="P76" i="160"/>
  <c r="M76" i="160"/>
  <c r="J76" i="160"/>
  <c r="G76" i="160"/>
  <c r="D76" i="160"/>
  <c r="P75" i="160"/>
  <c r="M75" i="160"/>
  <c r="J75" i="160"/>
  <c r="G75" i="160"/>
  <c r="D75" i="160"/>
  <c r="P74" i="160"/>
  <c r="M74" i="160"/>
  <c r="J74" i="160"/>
  <c r="G74" i="160"/>
  <c r="D74" i="160"/>
  <c r="P73" i="160"/>
  <c r="M73" i="160"/>
  <c r="J73" i="160"/>
  <c r="G73" i="160"/>
  <c r="D73" i="160"/>
  <c r="P72" i="160"/>
  <c r="M72" i="160"/>
  <c r="J72" i="160"/>
  <c r="G72" i="160"/>
  <c r="D72" i="160"/>
  <c r="P71" i="160"/>
  <c r="M71" i="160"/>
  <c r="J71" i="160"/>
  <c r="G71" i="160"/>
  <c r="D71" i="160"/>
  <c r="P70" i="160"/>
  <c r="M70" i="160"/>
  <c r="J70" i="160"/>
  <c r="G70" i="160"/>
  <c r="D70" i="160"/>
  <c r="P69" i="160"/>
  <c r="M69" i="160"/>
  <c r="J69" i="160"/>
  <c r="G69" i="160"/>
  <c r="D69" i="160"/>
  <c r="P68" i="160"/>
  <c r="M68" i="160"/>
  <c r="J68" i="160"/>
  <c r="G68" i="160"/>
  <c r="D68" i="160"/>
  <c r="P67" i="160"/>
  <c r="M67" i="160"/>
  <c r="J67" i="160"/>
  <c r="G67" i="160"/>
  <c r="D67" i="160"/>
  <c r="P66" i="160"/>
  <c r="M66" i="160"/>
  <c r="J66" i="160"/>
  <c r="G66" i="160"/>
  <c r="D66" i="160"/>
  <c r="P65" i="160"/>
  <c r="M65" i="160"/>
  <c r="J65" i="160"/>
  <c r="G65" i="160"/>
  <c r="D65" i="160"/>
  <c r="P64" i="160"/>
  <c r="M64" i="160"/>
  <c r="J64" i="160"/>
  <c r="G64" i="160"/>
  <c r="D64" i="160"/>
  <c r="P63" i="160"/>
  <c r="M63" i="160"/>
  <c r="J63" i="160"/>
  <c r="G63" i="160"/>
  <c r="D63" i="160"/>
  <c r="P62" i="160"/>
  <c r="M62" i="160"/>
  <c r="J62" i="160"/>
  <c r="G62" i="160"/>
  <c r="D62" i="160"/>
  <c r="P61" i="160"/>
  <c r="M61" i="160"/>
  <c r="J61" i="160"/>
  <c r="G61" i="160"/>
  <c r="D61" i="160"/>
  <c r="P60" i="160"/>
  <c r="M60" i="160"/>
  <c r="J60" i="160"/>
  <c r="G60" i="160"/>
  <c r="D60" i="160"/>
  <c r="P59" i="160"/>
  <c r="M59" i="160"/>
  <c r="J59" i="160"/>
  <c r="G59" i="160"/>
  <c r="D59" i="160"/>
  <c r="P58" i="160"/>
  <c r="M58" i="160"/>
  <c r="J58" i="160"/>
  <c r="G58" i="160"/>
  <c r="D58" i="160"/>
  <c r="P57" i="160"/>
  <c r="M57" i="160"/>
  <c r="J57" i="160"/>
  <c r="G57" i="160"/>
  <c r="D57" i="160"/>
  <c r="P56" i="160"/>
  <c r="M56" i="160"/>
  <c r="J56" i="160"/>
  <c r="G56" i="160"/>
  <c r="D56" i="160"/>
  <c r="P55" i="160"/>
  <c r="M55" i="160"/>
  <c r="J55" i="160"/>
  <c r="G55" i="160"/>
  <c r="D55" i="160"/>
  <c r="P54" i="160"/>
  <c r="M54" i="160"/>
  <c r="J54" i="160"/>
  <c r="G54" i="160"/>
  <c r="D54" i="160"/>
  <c r="P53" i="160"/>
  <c r="M53" i="160"/>
  <c r="J53" i="160"/>
  <c r="G53" i="160"/>
  <c r="D53" i="160"/>
  <c r="P52" i="160"/>
  <c r="M52" i="160"/>
  <c r="J52" i="160"/>
  <c r="G52" i="160"/>
  <c r="D52" i="160"/>
  <c r="P51" i="160"/>
  <c r="M51" i="160"/>
  <c r="J51" i="160"/>
  <c r="G51" i="160"/>
  <c r="D51" i="160"/>
  <c r="P50" i="160"/>
  <c r="M50" i="160"/>
  <c r="J50" i="160"/>
  <c r="G50" i="160"/>
  <c r="D50" i="160"/>
  <c r="P49" i="160"/>
  <c r="M49" i="160"/>
  <c r="J49" i="160"/>
  <c r="G49" i="160"/>
  <c r="D49" i="160"/>
  <c r="P48" i="160"/>
  <c r="M48" i="160"/>
  <c r="J48" i="160"/>
  <c r="G48" i="160"/>
  <c r="D48" i="160"/>
  <c r="P47" i="160"/>
  <c r="M47" i="160"/>
  <c r="J47" i="160"/>
  <c r="G47" i="160"/>
  <c r="D47" i="160"/>
  <c r="P46" i="160"/>
  <c r="M46" i="160"/>
  <c r="J46" i="160"/>
  <c r="G46" i="160"/>
  <c r="D46" i="160"/>
  <c r="P45" i="160"/>
  <c r="M45" i="160"/>
  <c r="J45" i="160"/>
  <c r="G45" i="160"/>
  <c r="D45" i="160"/>
  <c r="P44" i="160"/>
  <c r="M44" i="160"/>
  <c r="J44" i="160"/>
  <c r="G44" i="160"/>
  <c r="D44" i="160"/>
  <c r="P43" i="160"/>
  <c r="M43" i="160"/>
  <c r="J43" i="160"/>
  <c r="G43" i="160"/>
  <c r="D43" i="160"/>
  <c r="P42" i="160"/>
  <c r="M42" i="160"/>
  <c r="J42" i="160"/>
  <c r="G42" i="160"/>
  <c r="D42" i="160"/>
  <c r="P41" i="160"/>
  <c r="M41" i="160"/>
  <c r="J41" i="160"/>
  <c r="G41" i="160"/>
  <c r="D41" i="160"/>
  <c r="P40" i="160"/>
  <c r="M40" i="160"/>
  <c r="J40" i="160"/>
  <c r="G40" i="160"/>
  <c r="D40" i="160"/>
  <c r="P39" i="160"/>
  <c r="M39" i="160"/>
  <c r="J39" i="160"/>
  <c r="G39" i="160"/>
  <c r="D39" i="160"/>
  <c r="P38" i="160"/>
  <c r="M38" i="160"/>
  <c r="J38" i="160"/>
  <c r="G38" i="160"/>
  <c r="D38" i="160"/>
  <c r="P37" i="160"/>
  <c r="M37" i="160"/>
  <c r="J37" i="160"/>
  <c r="G37" i="160"/>
  <c r="D37" i="160"/>
  <c r="P36" i="160"/>
  <c r="M36" i="160"/>
  <c r="J36" i="160"/>
  <c r="G36" i="160"/>
  <c r="D36" i="160"/>
  <c r="P35" i="160"/>
  <c r="M35" i="160"/>
  <c r="J35" i="160"/>
  <c r="G35" i="160"/>
  <c r="D35" i="160"/>
  <c r="P34" i="160"/>
  <c r="M34" i="160"/>
  <c r="J34" i="160"/>
  <c r="G34" i="160"/>
  <c r="D34" i="160"/>
  <c r="P33" i="160"/>
  <c r="M33" i="160"/>
  <c r="J33" i="160"/>
  <c r="G33" i="160"/>
  <c r="D33" i="160"/>
  <c r="P32" i="160"/>
  <c r="M32" i="160"/>
  <c r="J32" i="160"/>
  <c r="G32" i="160"/>
  <c r="D32" i="160"/>
  <c r="P31" i="160"/>
  <c r="M31" i="160"/>
  <c r="J31" i="160"/>
  <c r="G31" i="160"/>
  <c r="D31" i="160"/>
  <c r="P30" i="160"/>
  <c r="M30" i="160"/>
  <c r="J30" i="160"/>
  <c r="G30" i="160"/>
  <c r="D30" i="160"/>
  <c r="P29" i="160"/>
  <c r="M29" i="160"/>
  <c r="J29" i="160"/>
  <c r="G29" i="160"/>
  <c r="D29" i="160"/>
  <c r="P28" i="160"/>
  <c r="M28" i="160"/>
  <c r="J28" i="160"/>
  <c r="G28" i="160"/>
  <c r="D28" i="160"/>
  <c r="P27" i="160"/>
  <c r="M27" i="160"/>
  <c r="J27" i="160"/>
  <c r="G27" i="160"/>
  <c r="D27" i="160"/>
  <c r="P26" i="160"/>
  <c r="M26" i="160"/>
  <c r="J26" i="160"/>
  <c r="G26" i="160"/>
  <c r="D26" i="160"/>
  <c r="P25" i="160"/>
  <c r="M25" i="160"/>
  <c r="J25" i="160"/>
  <c r="G25" i="160"/>
  <c r="D25" i="160"/>
  <c r="P24" i="160"/>
  <c r="M24" i="160"/>
  <c r="J24" i="160"/>
  <c r="G24" i="160"/>
  <c r="D24" i="160"/>
  <c r="P23" i="160"/>
  <c r="M23" i="160"/>
  <c r="J23" i="160"/>
  <c r="G23" i="160"/>
  <c r="D23" i="160"/>
  <c r="P22" i="160"/>
  <c r="M22" i="160"/>
  <c r="J22" i="160"/>
  <c r="G22" i="160"/>
  <c r="D22" i="160"/>
  <c r="P21" i="160"/>
  <c r="M21" i="160"/>
  <c r="J21" i="160"/>
  <c r="G21" i="160"/>
  <c r="D21" i="160"/>
  <c r="P20" i="160"/>
  <c r="M20" i="160"/>
  <c r="J20" i="160"/>
  <c r="G20" i="160"/>
  <c r="D20" i="160"/>
  <c r="I14" i="160"/>
  <c r="H14" i="160"/>
  <c r="D13" i="160"/>
  <c r="D12" i="160"/>
  <c r="P228" i="159"/>
  <c r="M228" i="159"/>
  <c r="J228" i="159"/>
  <c r="G228" i="159"/>
  <c r="D228" i="159"/>
  <c r="P227" i="159"/>
  <c r="M227" i="159"/>
  <c r="J227" i="159"/>
  <c r="G227" i="159"/>
  <c r="D227" i="159"/>
  <c r="P226" i="159"/>
  <c r="M226" i="159"/>
  <c r="J226" i="159"/>
  <c r="G226" i="159"/>
  <c r="D226" i="159"/>
  <c r="P225" i="159"/>
  <c r="M225" i="159"/>
  <c r="J225" i="159"/>
  <c r="G225" i="159"/>
  <c r="D225" i="159"/>
  <c r="P224" i="159"/>
  <c r="M224" i="159"/>
  <c r="J224" i="159"/>
  <c r="G224" i="159"/>
  <c r="D224" i="159"/>
  <c r="P223" i="159"/>
  <c r="M223" i="159"/>
  <c r="J223" i="159"/>
  <c r="G223" i="159"/>
  <c r="D223" i="159"/>
  <c r="P222" i="159"/>
  <c r="M222" i="159"/>
  <c r="J222" i="159"/>
  <c r="G222" i="159"/>
  <c r="D222" i="159"/>
  <c r="P221" i="159"/>
  <c r="M221" i="159"/>
  <c r="J221" i="159"/>
  <c r="G221" i="159"/>
  <c r="D221" i="159"/>
  <c r="P220" i="159"/>
  <c r="M220" i="159"/>
  <c r="J220" i="159"/>
  <c r="G220" i="159"/>
  <c r="D220" i="159"/>
  <c r="P219" i="159"/>
  <c r="M219" i="159"/>
  <c r="J219" i="159"/>
  <c r="G219" i="159"/>
  <c r="D219" i="159"/>
  <c r="P218" i="159"/>
  <c r="M218" i="159"/>
  <c r="J218" i="159"/>
  <c r="G218" i="159"/>
  <c r="D218" i="159"/>
  <c r="P217" i="159"/>
  <c r="M217" i="159"/>
  <c r="J217" i="159"/>
  <c r="G217" i="159"/>
  <c r="D217" i="159"/>
  <c r="P216" i="159"/>
  <c r="M216" i="159"/>
  <c r="J216" i="159"/>
  <c r="G216" i="159"/>
  <c r="D216" i="159"/>
  <c r="P215" i="159"/>
  <c r="M215" i="159"/>
  <c r="J215" i="159"/>
  <c r="G215" i="159"/>
  <c r="D215" i="159"/>
  <c r="P214" i="159"/>
  <c r="M214" i="159"/>
  <c r="J214" i="159"/>
  <c r="G214" i="159"/>
  <c r="D214" i="159"/>
  <c r="P213" i="159"/>
  <c r="M213" i="159"/>
  <c r="J213" i="159"/>
  <c r="G213" i="159"/>
  <c r="D213" i="159"/>
  <c r="P212" i="159"/>
  <c r="M212" i="159"/>
  <c r="J212" i="159"/>
  <c r="G212" i="159"/>
  <c r="D212" i="159"/>
  <c r="P211" i="159"/>
  <c r="M211" i="159"/>
  <c r="J211" i="159"/>
  <c r="G211" i="159"/>
  <c r="D211" i="159"/>
  <c r="P210" i="159"/>
  <c r="M210" i="159"/>
  <c r="J210" i="159"/>
  <c r="G210" i="159"/>
  <c r="D210" i="159"/>
  <c r="P209" i="159"/>
  <c r="M209" i="159"/>
  <c r="J209" i="159"/>
  <c r="G209" i="159"/>
  <c r="D209" i="159"/>
  <c r="P208" i="159"/>
  <c r="M208" i="159"/>
  <c r="J208" i="159"/>
  <c r="G208" i="159"/>
  <c r="D208" i="159"/>
  <c r="P207" i="159"/>
  <c r="M207" i="159"/>
  <c r="J207" i="159"/>
  <c r="G207" i="159"/>
  <c r="D207" i="159"/>
  <c r="P206" i="159"/>
  <c r="M206" i="159"/>
  <c r="J206" i="159"/>
  <c r="G206" i="159"/>
  <c r="D206" i="159"/>
  <c r="P205" i="159"/>
  <c r="M205" i="159"/>
  <c r="J205" i="159"/>
  <c r="G205" i="159"/>
  <c r="D205" i="159"/>
  <c r="P204" i="159"/>
  <c r="M204" i="159"/>
  <c r="J204" i="159"/>
  <c r="G204" i="159"/>
  <c r="D204" i="159"/>
  <c r="P203" i="159"/>
  <c r="M203" i="159"/>
  <c r="J203" i="159"/>
  <c r="G203" i="159"/>
  <c r="D203" i="159"/>
  <c r="P202" i="159"/>
  <c r="M202" i="159"/>
  <c r="J202" i="159"/>
  <c r="G202" i="159"/>
  <c r="D202" i="159"/>
  <c r="P201" i="159"/>
  <c r="M201" i="159"/>
  <c r="J201" i="159"/>
  <c r="G201" i="159"/>
  <c r="D201" i="159"/>
  <c r="P200" i="159"/>
  <c r="M200" i="159"/>
  <c r="J200" i="159"/>
  <c r="G200" i="159"/>
  <c r="D200" i="159"/>
  <c r="P199" i="159"/>
  <c r="M199" i="159"/>
  <c r="J199" i="159"/>
  <c r="G199" i="159"/>
  <c r="D199" i="159"/>
  <c r="P198" i="159"/>
  <c r="M198" i="159"/>
  <c r="J198" i="159"/>
  <c r="G198" i="159"/>
  <c r="D198" i="159"/>
  <c r="P197" i="159"/>
  <c r="M197" i="159"/>
  <c r="J197" i="159"/>
  <c r="G197" i="159"/>
  <c r="D197" i="159"/>
  <c r="P196" i="159"/>
  <c r="M196" i="159"/>
  <c r="J196" i="159"/>
  <c r="G196" i="159"/>
  <c r="D196" i="159"/>
  <c r="P195" i="159"/>
  <c r="M195" i="159"/>
  <c r="J195" i="159"/>
  <c r="G195" i="159"/>
  <c r="D195" i="159"/>
  <c r="P194" i="159"/>
  <c r="M194" i="159"/>
  <c r="J194" i="159"/>
  <c r="G194" i="159"/>
  <c r="D194" i="159"/>
  <c r="P193" i="159"/>
  <c r="M193" i="159"/>
  <c r="J193" i="159"/>
  <c r="G193" i="159"/>
  <c r="D193" i="159"/>
  <c r="P192" i="159"/>
  <c r="M192" i="159"/>
  <c r="J192" i="159"/>
  <c r="G192" i="159"/>
  <c r="D192" i="159"/>
  <c r="P191" i="159"/>
  <c r="M191" i="159"/>
  <c r="J191" i="159"/>
  <c r="G191" i="159"/>
  <c r="D191" i="159"/>
  <c r="P190" i="159"/>
  <c r="M190" i="159"/>
  <c r="J190" i="159"/>
  <c r="G190" i="159"/>
  <c r="D190" i="159"/>
  <c r="P189" i="159"/>
  <c r="M189" i="159"/>
  <c r="J189" i="159"/>
  <c r="G189" i="159"/>
  <c r="D189" i="159"/>
  <c r="P188" i="159"/>
  <c r="M188" i="159"/>
  <c r="J188" i="159"/>
  <c r="G188" i="159"/>
  <c r="D188" i="159"/>
  <c r="P187" i="159"/>
  <c r="M187" i="159"/>
  <c r="J187" i="159"/>
  <c r="G187" i="159"/>
  <c r="D187" i="159"/>
  <c r="P186" i="159"/>
  <c r="M186" i="159"/>
  <c r="J186" i="159"/>
  <c r="G186" i="159"/>
  <c r="D186" i="159"/>
  <c r="P185" i="159"/>
  <c r="M185" i="159"/>
  <c r="J185" i="159"/>
  <c r="G185" i="159"/>
  <c r="D185" i="159"/>
  <c r="P184" i="159"/>
  <c r="M184" i="159"/>
  <c r="J184" i="159"/>
  <c r="G184" i="159"/>
  <c r="D184" i="159"/>
  <c r="P183" i="159"/>
  <c r="M183" i="159"/>
  <c r="J183" i="159"/>
  <c r="G183" i="159"/>
  <c r="D183" i="159"/>
  <c r="P182" i="159"/>
  <c r="M182" i="159"/>
  <c r="J182" i="159"/>
  <c r="G182" i="159"/>
  <c r="D182" i="159"/>
  <c r="P181" i="159"/>
  <c r="M181" i="159"/>
  <c r="J181" i="159"/>
  <c r="G181" i="159"/>
  <c r="D181" i="159"/>
  <c r="P180" i="159"/>
  <c r="M180" i="159"/>
  <c r="J180" i="159"/>
  <c r="G180" i="159"/>
  <c r="D180" i="159"/>
  <c r="P179" i="159"/>
  <c r="M179" i="159"/>
  <c r="J179" i="159"/>
  <c r="G179" i="159"/>
  <c r="D179" i="159"/>
  <c r="P178" i="159"/>
  <c r="M178" i="159"/>
  <c r="J178" i="159"/>
  <c r="G178" i="159"/>
  <c r="D178" i="159"/>
  <c r="P177" i="159"/>
  <c r="M177" i="159"/>
  <c r="J177" i="159"/>
  <c r="G177" i="159"/>
  <c r="D177" i="159"/>
  <c r="P176" i="159"/>
  <c r="M176" i="159"/>
  <c r="J176" i="159"/>
  <c r="G176" i="159"/>
  <c r="D176" i="159"/>
  <c r="P175" i="159"/>
  <c r="M175" i="159"/>
  <c r="J175" i="159"/>
  <c r="G175" i="159"/>
  <c r="D175" i="159"/>
  <c r="P174" i="159"/>
  <c r="M174" i="159"/>
  <c r="J174" i="159"/>
  <c r="G174" i="159"/>
  <c r="D174" i="159"/>
  <c r="P173" i="159"/>
  <c r="M173" i="159"/>
  <c r="J173" i="159"/>
  <c r="G173" i="159"/>
  <c r="D173" i="159"/>
  <c r="P172" i="159"/>
  <c r="M172" i="159"/>
  <c r="J172" i="159"/>
  <c r="G172" i="159"/>
  <c r="D172" i="159"/>
  <c r="P171" i="159"/>
  <c r="M171" i="159"/>
  <c r="J171" i="159"/>
  <c r="G171" i="159"/>
  <c r="D171" i="159"/>
  <c r="P170" i="159"/>
  <c r="M170" i="159"/>
  <c r="J170" i="159"/>
  <c r="G170" i="159"/>
  <c r="D170" i="159"/>
  <c r="P169" i="159"/>
  <c r="M169" i="159"/>
  <c r="J169" i="159"/>
  <c r="G169" i="159"/>
  <c r="D169" i="159"/>
  <c r="P168" i="159"/>
  <c r="M168" i="159"/>
  <c r="J168" i="159"/>
  <c r="G168" i="159"/>
  <c r="D168" i="159"/>
  <c r="P167" i="159"/>
  <c r="M167" i="159"/>
  <c r="J167" i="159"/>
  <c r="G167" i="159"/>
  <c r="D167" i="159"/>
  <c r="P166" i="159"/>
  <c r="M166" i="159"/>
  <c r="J166" i="159"/>
  <c r="G166" i="159"/>
  <c r="D166" i="159"/>
  <c r="P165" i="159"/>
  <c r="M165" i="159"/>
  <c r="J165" i="159"/>
  <c r="G165" i="159"/>
  <c r="D165" i="159"/>
  <c r="P164" i="159"/>
  <c r="M164" i="159"/>
  <c r="J164" i="159"/>
  <c r="G164" i="159"/>
  <c r="D164" i="159"/>
  <c r="P163" i="159"/>
  <c r="M163" i="159"/>
  <c r="J163" i="159"/>
  <c r="G163" i="159"/>
  <c r="D163" i="159"/>
  <c r="P162" i="159"/>
  <c r="M162" i="159"/>
  <c r="J162" i="159"/>
  <c r="G162" i="159"/>
  <c r="D162" i="159"/>
  <c r="P161" i="159"/>
  <c r="M161" i="159"/>
  <c r="J161" i="159"/>
  <c r="G161" i="159"/>
  <c r="D161" i="159"/>
  <c r="P160" i="159"/>
  <c r="M160" i="159"/>
  <c r="J160" i="159"/>
  <c r="G160" i="159"/>
  <c r="D160" i="159"/>
  <c r="P159" i="159"/>
  <c r="M159" i="159"/>
  <c r="J159" i="159"/>
  <c r="G159" i="159"/>
  <c r="D159" i="159"/>
  <c r="P158" i="159"/>
  <c r="M158" i="159"/>
  <c r="J158" i="159"/>
  <c r="G158" i="159"/>
  <c r="D158" i="159"/>
  <c r="P157" i="159"/>
  <c r="M157" i="159"/>
  <c r="J157" i="159"/>
  <c r="G157" i="159"/>
  <c r="D157" i="159"/>
  <c r="P156" i="159"/>
  <c r="M156" i="159"/>
  <c r="J156" i="159"/>
  <c r="G156" i="159"/>
  <c r="D156" i="159"/>
  <c r="P155" i="159"/>
  <c r="M155" i="159"/>
  <c r="J155" i="159"/>
  <c r="G155" i="159"/>
  <c r="D155" i="159"/>
  <c r="P154" i="159"/>
  <c r="M154" i="159"/>
  <c r="J154" i="159"/>
  <c r="G154" i="159"/>
  <c r="D154" i="159"/>
  <c r="P153" i="159"/>
  <c r="M153" i="159"/>
  <c r="J153" i="159"/>
  <c r="G153" i="159"/>
  <c r="D153" i="159"/>
  <c r="P152" i="159"/>
  <c r="M152" i="159"/>
  <c r="J152" i="159"/>
  <c r="G152" i="159"/>
  <c r="D152" i="159"/>
  <c r="P151" i="159"/>
  <c r="M151" i="159"/>
  <c r="J151" i="159"/>
  <c r="G151" i="159"/>
  <c r="D151" i="159"/>
  <c r="P150" i="159"/>
  <c r="M150" i="159"/>
  <c r="J150" i="159"/>
  <c r="G150" i="159"/>
  <c r="D150" i="159"/>
  <c r="P149" i="159"/>
  <c r="M149" i="159"/>
  <c r="J149" i="159"/>
  <c r="G149" i="159"/>
  <c r="D149" i="159"/>
  <c r="P148" i="159"/>
  <c r="M148" i="159"/>
  <c r="J148" i="159"/>
  <c r="G148" i="159"/>
  <c r="D148" i="159"/>
  <c r="P147" i="159"/>
  <c r="M147" i="159"/>
  <c r="J147" i="159"/>
  <c r="G147" i="159"/>
  <c r="D147" i="159"/>
  <c r="P146" i="159"/>
  <c r="M146" i="159"/>
  <c r="J146" i="159"/>
  <c r="G146" i="159"/>
  <c r="D146" i="159"/>
  <c r="P145" i="159"/>
  <c r="M145" i="159"/>
  <c r="J145" i="159"/>
  <c r="G145" i="159"/>
  <c r="D145" i="159"/>
  <c r="P144" i="159"/>
  <c r="M144" i="159"/>
  <c r="J144" i="159"/>
  <c r="G144" i="159"/>
  <c r="D144" i="159"/>
  <c r="P143" i="159"/>
  <c r="M143" i="159"/>
  <c r="J143" i="159"/>
  <c r="G143" i="159"/>
  <c r="D143" i="159"/>
  <c r="P142" i="159"/>
  <c r="M142" i="159"/>
  <c r="J142" i="159"/>
  <c r="G142" i="159"/>
  <c r="D142" i="159"/>
  <c r="P141" i="159"/>
  <c r="M141" i="159"/>
  <c r="J141" i="159"/>
  <c r="G141" i="159"/>
  <c r="D141" i="159"/>
  <c r="P140" i="159"/>
  <c r="M140" i="159"/>
  <c r="J140" i="159"/>
  <c r="G140" i="159"/>
  <c r="D140" i="159"/>
  <c r="P139" i="159"/>
  <c r="M139" i="159"/>
  <c r="J139" i="159"/>
  <c r="G139" i="159"/>
  <c r="D139" i="159"/>
  <c r="P138" i="159"/>
  <c r="M138" i="159"/>
  <c r="J138" i="159"/>
  <c r="G138" i="159"/>
  <c r="D138" i="159"/>
  <c r="P137" i="159"/>
  <c r="M137" i="159"/>
  <c r="J137" i="159"/>
  <c r="G137" i="159"/>
  <c r="D137" i="159"/>
  <c r="P136" i="159"/>
  <c r="M136" i="159"/>
  <c r="J136" i="159"/>
  <c r="G136" i="159"/>
  <c r="D136" i="159"/>
  <c r="P135" i="159"/>
  <c r="M135" i="159"/>
  <c r="J135" i="159"/>
  <c r="G135" i="159"/>
  <c r="D135" i="159"/>
  <c r="P134" i="159"/>
  <c r="M134" i="159"/>
  <c r="J134" i="159"/>
  <c r="G134" i="159"/>
  <c r="D134" i="159"/>
  <c r="P133" i="159"/>
  <c r="M133" i="159"/>
  <c r="J133" i="159"/>
  <c r="G133" i="159"/>
  <c r="D133" i="159"/>
  <c r="P132" i="159"/>
  <c r="M132" i="159"/>
  <c r="J132" i="159"/>
  <c r="G132" i="159"/>
  <c r="D132" i="159"/>
  <c r="P131" i="159"/>
  <c r="M131" i="159"/>
  <c r="J131" i="159"/>
  <c r="G131" i="159"/>
  <c r="D131" i="159"/>
  <c r="P130" i="159"/>
  <c r="M130" i="159"/>
  <c r="J130" i="159"/>
  <c r="G130" i="159"/>
  <c r="D130" i="159"/>
  <c r="P129" i="159"/>
  <c r="M129" i="159"/>
  <c r="J129" i="159"/>
  <c r="G129" i="159"/>
  <c r="D129" i="159"/>
  <c r="P128" i="159"/>
  <c r="M128" i="159"/>
  <c r="J128" i="159"/>
  <c r="G128" i="159"/>
  <c r="D128" i="159"/>
  <c r="P127" i="159"/>
  <c r="M127" i="159"/>
  <c r="J127" i="159"/>
  <c r="G127" i="159"/>
  <c r="D127" i="159"/>
  <c r="P126" i="159"/>
  <c r="M126" i="159"/>
  <c r="J126" i="159"/>
  <c r="G126" i="159"/>
  <c r="D126" i="159"/>
  <c r="P125" i="159"/>
  <c r="M125" i="159"/>
  <c r="J125" i="159"/>
  <c r="G125" i="159"/>
  <c r="D125" i="159"/>
  <c r="P124" i="159"/>
  <c r="M124" i="159"/>
  <c r="J124" i="159"/>
  <c r="G124" i="159"/>
  <c r="D124" i="159"/>
  <c r="P123" i="159"/>
  <c r="M123" i="159"/>
  <c r="J123" i="159"/>
  <c r="G123" i="159"/>
  <c r="D123" i="159"/>
  <c r="P122" i="159"/>
  <c r="M122" i="159"/>
  <c r="J122" i="159"/>
  <c r="G122" i="159"/>
  <c r="D122" i="159"/>
  <c r="P121" i="159"/>
  <c r="M121" i="159"/>
  <c r="J121" i="159"/>
  <c r="G121" i="159"/>
  <c r="D121" i="159"/>
  <c r="P120" i="159"/>
  <c r="M120" i="159"/>
  <c r="J120" i="159"/>
  <c r="G120" i="159"/>
  <c r="D120" i="159"/>
  <c r="P119" i="159"/>
  <c r="M119" i="159"/>
  <c r="J119" i="159"/>
  <c r="G119" i="159"/>
  <c r="D119" i="159"/>
  <c r="P118" i="159"/>
  <c r="M118" i="159"/>
  <c r="J118" i="159"/>
  <c r="G118" i="159"/>
  <c r="D118" i="159"/>
  <c r="P117" i="159"/>
  <c r="M117" i="159"/>
  <c r="J117" i="159"/>
  <c r="G117" i="159"/>
  <c r="D117" i="159"/>
  <c r="P116" i="159"/>
  <c r="M116" i="159"/>
  <c r="J116" i="159"/>
  <c r="G116" i="159"/>
  <c r="D116" i="159"/>
  <c r="P115" i="159"/>
  <c r="M115" i="159"/>
  <c r="J115" i="159"/>
  <c r="G115" i="159"/>
  <c r="D115" i="159"/>
  <c r="P114" i="159"/>
  <c r="M114" i="159"/>
  <c r="J114" i="159"/>
  <c r="G114" i="159"/>
  <c r="D114" i="159"/>
  <c r="P113" i="159"/>
  <c r="M113" i="159"/>
  <c r="J113" i="159"/>
  <c r="G113" i="159"/>
  <c r="D113" i="159"/>
  <c r="P112" i="159"/>
  <c r="M112" i="159"/>
  <c r="J112" i="159"/>
  <c r="G112" i="159"/>
  <c r="D112" i="159"/>
  <c r="P111" i="159"/>
  <c r="M111" i="159"/>
  <c r="J111" i="159"/>
  <c r="G111" i="159"/>
  <c r="D111" i="159"/>
  <c r="P110" i="159"/>
  <c r="M110" i="159"/>
  <c r="J110" i="159"/>
  <c r="G110" i="159"/>
  <c r="D110" i="159"/>
  <c r="P109" i="159"/>
  <c r="M109" i="159"/>
  <c r="J109" i="159"/>
  <c r="G109" i="159"/>
  <c r="D109" i="159"/>
  <c r="P108" i="159"/>
  <c r="M108" i="159"/>
  <c r="J108" i="159"/>
  <c r="G108" i="159"/>
  <c r="D108" i="159"/>
  <c r="P107" i="159"/>
  <c r="M107" i="159"/>
  <c r="J107" i="159"/>
  <c r="G107" i="159"/>
  <c r="D107" i="159"/>
  <c r="P106" i="159"/>
  <c r="M106" i="159"/>
  <c r="J106" i="159"/>
  <c r="G106" i="159"/>
  <c r="D106" i="159"/>
  <c r="P105" i="159"/>
  <c r="M105" i="159"/>
  <c r="J105" i="159"/>
  <c r="G105" i="159"/>
  <c r="D105" i="159"/>
  <c r="P104" i="159"/>
  <c r="M104" i="159"/>
  <c r="J104" i="159"/>
  <c r="G104" i="159"/>
  <c r="D104" i="159"/>
  <c r="P103" i="159"/>
  <c r="M103" i="159"/>
  <c r="J103" i="159"/>
  <c r="G103" i="159"/>
  <c r="D103" i="159"/>
  <c r="P102" i="159"/>
  <c r="M102" i="159"/>
  <c r="J102" i="159"/>
  <c r="G102" i="159"/>
  <c r="D102" i="159"/>
  <c r="P101" i="159"/>
  <c r="M101" i="159"/>
  <c r="J101" i="159"/>
  <c r="G101" i="159"/>
  <c r="D101" i="159"/>
  <c r="P100" i="159"/>
  <c r="M100" i="159"/>
  <c r="J100" i="159"/>
  <c r="G100" i="159"/>
  <c r="D100" i="159"/>
  <c r="P99" i="159"/>
  <c r="M99" i="159"/>
  <c r="J99" i="159"/>
  <c r="G99" i="159"/>
  <c r="D99" i="159"/>
  <c r="P98" i="159"/>
  <c r="M98" i="159"/>
  <c r="J98" i="159"/>
  <c r="G98" i="159"/>
  <c r="D98" i="159"/>
  <c r="P97" i="159"/>
  <c r="M97" i="159"/>
  <c r="J97" i="159"/>
  <c r="G97" i="159"/>
  <c r="D97" i="159"/>
  <c r="P96" i="159"/>
  <c r="M96" i="159"/>
  <c r="J96" i="159"/>
  <c r="G96" i="159"/>
  <c r="D96" i="159"/>
  <c r="P95" i="159"/>
  <c r="M95" i="159"/>
  <c r="J95" i="159"/>
  <c r="G95" i="159"/>
  <c r="D95" i="159"/>
  <c r="P94" i="159"/>
  <c r="M94" i="159"/>
  <c r="J94" i="159"/>
  <c r="G94" i="159"/>
  <c r="D94" i="159"/>
  <c r="P93" i="159"/>
  <c r="M93" i="159"/>
  <c r="J93" i="159"/>
  <c r="G93" i="159"/>
  <c r="D93" i="159"/>
  <c r="P92" i="159"/>
  <c r="M92" i="159"/>
  <c r="J92" i="159"/>
  <c r="G92" i="159"/>
  <c r="D92" i="159"/>
  <c r="P91" i="159"/>
  <c r="M91" i="159"/>
  <c r="J91" i="159"/>
  <c r="G91" i="159"/>
  <c r="D91" i="159"/>
  <c r="P90" i="159"/>
  <c r="M90" i="159"/>
  <c r="J90" i="159"/>
  <c r="G90" i="159"/>
  <c r="D90" i="159"/>
  <c r="P89" i="159"/>
  <c r="M89" i="159"/>
  <c r="J89" i="159"/>
  <c r="G89" i="159"/>
  <c r="D89" i="159"/>
  <c r="P88" i="159"/>
  <c r="M88" i="159"/>
  <c r="J88" i="159"/>
  <c r="G88" i="159"/>
  <c r="D88" i="159"/>
  <c r="P87" i="159"/>
  <c r="M87" i="159"/>
  <c r="J87" i="159"/>
  <c r="G87" i="159"/>
  <c r="D87" i="159"/>
  <c r="P86" i="159"/>
  <c r="M86" i="159"/>
  <c r="J86" i="159"/>
  <c r="G86" i="159"/>
  <c r="D86" i="159"/>
  <c r="P85" i="159"/>
  <c r="M85" i="159"/>
  <c r="J85" i="159"/>
  <c r="G85" i="159"/>
  <c r="D85" i="159"/>
  <c r="P84" i="159"/>
  <c r="M84" i="159"/>
  <c r="J84" i="159"/>
  <c r="G84" i="159"/>
  <c r="D84" i="159"/>
  <c r="P83" i="159"/>
  <c r="M83" i="159"/>
  <c r="J83" i="159"/>
  <c r="G83" i="159"/>
  <c r="D83" i="159"/>
  <c r="P82" i="159"/>
  <c r="M82" i="159"/>
  <c r="J82" i="159"/>
  <c r="G82" i="159"/>
  <c r="D82" i="159"/>
  <c r="P81" i="159"/>
  <c r="M81" i="159"/>
  <c r="J81" i="159"/>
  <c r="G81" i="159"/>
  <c r="D81" i="159"/>
  <c r="P80" i="159"/>
  <c r="M80" i="159"/>
  <c r="J80" i="159"/>
  <c r="G80" i="159"/>
  <c r="D80" i="159"/>
  <c r="P79" i="159"/>
  <c r="M79" i="159"/>
  <c r="J79" i="159"/>
  <c r="G79" i="159"/>
  <c r="D79" i="159"/>
  <c r="P78" i="159"/>
  <c r="M78" i="159"/>
  <c r="J78" i="159"/>
  <c r="G78" i="159"/>
  <c r="D78" i="159"/>
  <c r="P77" i="159"/>
  <c r="M77" i="159"/>
  <c r="J77" i="159"/>
  <c r="G77" i="159"/>
  <c r="D77" i="159"/>
  <c r="P76" i="159"/>
  <c r="M76" i="159"/>
  <c r="J76" i="159"/>
  <c r="G76" i="159"/>
  <c r="D76" i="159"/>
  <c r="P75" i="159"/>
  <c r="M75" i="159"/>
  <c r="J75" i="159"/>
  <c r="G75" i="159"/>
  <c r="D75" i="159"/>
  <c r="P74" i="159"/>
  <c r="M74" i="159"/>
  <c r="J74" i="159"/>
  <c r="G74" i="159"/>
  <c r="D74" i="159"/>
  <c r="P73" i="159"/>
  <c r="M73" i="159"/>
  <c r="J73" i="159"/>
  <c r="G73" i="159"/>
  <c r="D73" i="159"/>
  <c r="P72" i="159"/>
  <c r="M72" i="159"/>
  <c r="J72" i="159"/>
  <c r="G72" i="159"/>
  <c r="D72" i="159"/>
  <c r="P71" i="159"/>
  <c r="M71" i="159"/>
  <c r="J71" i="159"/>
  <c r="G71" i="159"/>
  <c r="D71" i="159"/>
  <c r="P70" i="159"/>
  <c r="M70" i="159"/>
  <c r="J70" i="159"/>
  <c r="G70" i="159"/>
  <c r="D70" i="159"/>
  <c r="P69" i="159"/>
  <c r="M69" i="159"/>
  <c r="J69" i="159"/>
  <c r="G69" i="159"/>
  <c r="D69" i="159"/>
  <c r="P68" i="159"/>
  <c r="M68" i="159"/>
  <c r="J68" i="159"/>
  <c r="G68" i="159"/>
  <c r="D68" i="159"/>
  <c r="P67" i="159"/>
  <c r="M67" i="159"/>
  <c r="J67" i="159"/>
  <c r="G67" i="159"/>
  <c r="D67" i="159"/>
  <c r="P66" i="159"/>
  <c r="M66" i="159"/>
  <c r="J66" i="159"/>
  <c r="G66" i="159"/>
  <c r="D66" i="159"/>
  <c r="P65" i="159"/>
  <c r="M65" i="159"/>
  <c r="J65" i="159"/>
  <c r="G65" i="159"/>
  <c r="D65" i="159"/>
  <c r="P64" i="159"/>
  <c r="M64" i="159"/>
  <c r="J64" i="159"/>
  <c r="G64" i="159"/>
  <c r="D64" i="159"/>
  <c r="P63" i="159"/>
  <c r="M63" i="159"/>
  <c r="J63" i="159"/>
  <c r="G63" i="159"/>
  <c r="D63" i="159"/>
  <c r="P62" i="159"/>
  <c r="M62" i="159"/>
  <c r="J62" i="159"/>
  <c r="G62" i="159"/>
  <c r="D62" i="159"/>
  <c r="P61" i="159"/>
  <c r="M61" i="159"/>
  <c r="J61" i="159"/>
  <c r="G61" i="159"/>
  <c r="D61" i="159"/>
  <c r="P60" i="159"/>
  <c r="M60" i="159"/>
  <c r="J60" i="159"/>
  <c r="G60" i="159"/>
  <c r="D60" i="159"/>
  <c r="P59" i="159"/>
  <c r="M59" i="159"/>
  <c r="J59" i="159"/>
  <c r="G59" i="159"/>
  <c r="D59" i="159"/>
  <c r="P58" i="159"/>
  <c r="M58" i="159"/>
  <c r="J58" i="159"/>
  <c r="G58" i="159"/>
  <c r="D58" i="159"/>
  <c r="P57" i="159"/>
  <c r="M57" i="159"/>
  <c r="J57" i="159"/>
  <c r="G57" i="159"/>
  <c r="D57" i="159"/>
  <c r="P56" i="159"/>
  <c r="M56" i="159"/>
  <c r="J56" i="159"/>
  <c r="G56" i="159"/>
  <c r="D56" i="159"/>
  <c r="P55" i="159"/>
  <c r="M55" i="159"/>
  <c r="J55" i="159"/>
  <c r="G55" i="159"/>
  <c r="D55" i="159"/>
  <c r="P54" i="159"/>
  <c r="M54" i="159"/>
  <c r="J54" i="159"/>
  <c r="G54" i="159"/>
  <c r="D54" i="159"/>
  <c r="P53" i="159"/>
  <c r="M53" i="159"/>
  <c r="J53" i="159"/>
  <c r="G53" i="159"/>
  <c r="D53" i="159"/>
  <c r="P52" i="159"/>
  <c r="M52" i="159"/>
  <c r="J52" i="159"/>
  <c r="G52" i="159"/>
  <c r="D52" i="159"/>
  <c r="P51" i="159"/>
  <c r="M51" i="159"/>
  <c r="J51" i="159"/>
  <c r="G51" i="159"/>
  <c r="D51" i="159"/>
  <c r="P50" i="159"/>
  <c r="M50" i="159"/>
  <c r="J50" i="159"/>
  <c r="G50" i="159"/>
  <c r="D50" i="159"/>
  <c r="P49" i="159"/>
  <c r="M49" i="159"/>
  <c r="J49" i="159"/>
  <c r="G49" i="159"/>
  <c r="D49" i="159"/>
  <c r="P48" i="159"/>
  <c r="M48" i="159"/>
  <c r="J48" i="159"/>
  <c r="G48" i="159"/>
  <c r="D48" i="159"/>
  <c r="P47" i="159"/>
  <c r="M47" i="159"/>
  <c r="J47" i="159"/>
  <c r="G47" i="159"/>
  <c r="D47" i="159"/>
  <c r="P46" i="159"/>
  <c r="M46" i="159"/>
  <c r="J46" i="159"/>
  <c r="G46" i="159"/>
  <c r="D46" i="159"/>
  <c r="P45" i="159"/>
  <c r="M45" i="159"/>
  <c r="J45" i="159"/>
  <c r="G45" i="159"/>
  <c r="D45" i="159"/>
  <c r="P44" i="159"/>
  <c r="M44" i="159"/>
  <c r="J44" i="159"/>
  <c r="G44" i="159"/>
  <c r="D44" i="159"/>
  <c r="P43" i="159"/>
  <c r="M43" i="159"/>
  <c r="J43" i="159"/>
  <c r="G43" i="159"/>
  <c r="D43" i="159"/>
  <c r="P42" i="159"/>
  <c r="M42" i="159"/>
  <c r="J42" i="159"/>
  <c r="G42" i="159"/>
  <c r="D42" i="159"/>
  <c r="P41" i="159"/>
  <c r="M41" i="159"/>
  <c r="J41" i="159"/>
  <c r="G41" i="159"/>
  <c r="D41" i="159"/>
  <c r="P40" i="159"/>
  <c r="M40" i="159"/>
  <c r="J40" i="159"/>
  <c r="G40" i="159"/>
  <c r="D40" i="159"/>
  <c r="P39" i="159"/>
  <c r="M39" i="159"/>
  <c r="J39" i="159"/>
  <c r="G39" i="159"/>
  <c r="D39" i="159"/>
  <c r="P38" i="159"/>
  <c r="M38" i="159"/>
  <c r="J38" i="159"/>
  <c r="G38" i="159"/>
  <c r="D38" i="159"/>
  <c r="P37" i="159"/>
  <c r="M37" i="159"/>
  <c r="J37" i="159"/>
  <c r="G37" i="159"/>
  <c r="D37" i="159"/>
  <c r="P36" i="159"/>
  <c r="M36" i="159"/>
  <c r="J36" i="159"/>
  <c r="G36" i="159"/>
  <c r="D36" i="159"/>
  <c r="P35" i="159"/>
  <c r="M35" i="159"/>
  <c r="J35" i="159"/>
  <c r="G35" i="159"/>
  <c r="D35" i="159"/>
  <c r="P34" i="159"/>
  <c r="M34" i="159"/>
  <c r="J34" i="159"/>
  <c r="G34" i="159"/>
  <c r="D34" i="159"/>
  <c r="P33" i="159"/>
  <c r="M33" i="159"/>
  <c r="J33" i="159"/>
  <c r="G33" i="159"/>
  <c r="D33" i="159"/>
  <c r="P32" i="159"/>
  <c r="M32" i="159"/>
  <c r="J32" i="159"/>
  <c r="G32" i="159"/>
  <c r="D32" i="159"/>
  <c r="P31" i="159"/>
  <c r="M31" i="159"/>
  <c r="J31" i="159"/>
  <c r="G31" i="159"/>
  <c r="D31" i="159"/>
  <c r="P30" i="159"/>
  <c r="M30" i="159"/>
  <c r="J30" i="159"/>
  <c r="G30" i="159"/>
  <c r="D30" i="159"/>
  <c r="P29" i="159"/>
  <c r="M29" i="159"/>
  <c r="J29" i="159"/>
  <c r="G29" i="159"/>
  <c r="D29" i="159"/>
  <c r="P28" i="159"/>
  <c r="M28" i="159"/>
  <c r="J28" i="159"/>
  <c r="G28" i="159"/>
  <c r="D28" i="159"/>
  <c r="P27" i="159"/>
  <c r="M27" i="159"/>
  <c r="J27" i="159"/>
  <c r="G27" i="159"/>
  <c r="D27" i="159"/>
  <c r="P26" i="159"/>
  <c r="M26" i="159"/>
  <c r="J26" i="159"/>
  <c r="G26" i="159"/>
  <c r="D26" i="159"/>
  <c r="P25" i="159"/>
  <c r="M25" i="159"/>
  <c r="J25" i="159"/>
  <c r="G25" i="159"/>
  <c r="D25" i="159"/>
  <c r="P24" i="159"/>
  <c r="M24" i="159"/>
  <c r="J24" i="159"/>
  <c r="G24" i="159"/>
  <c r="D24" i="159"/>
  <c r="P23" i="159"/>
  <c r="M23" i="159"/>
  <c r="J23" i="159"/>
  <c r="G23" i="159"/>
  <c r="D23" i="159"/>
  <c r="P22" i="159"/>
  <c r="M22" i="159"/>
  <c r="J22" i="159"/>
  <c r="G22" i="159"/>
  <c r="D22" i="159"/>
  <c r="P21" i="159"/>
  <c r="M21" i="159"/>
  <c r="J21" i="159"/>
  <c r="G21" i="159"/>
  <c r="D21" i="159"/>
  <c r="P20" i="159"/>
  <c r="M20" i="159"/>
  <c r="J20" i="159"/>
  <c r="G20" i="159"/>
  <c r="D20" i="159"/>
  <c r="I14" i="159"/>
  <c r="H14" i="159"/>
  <c r="D13" i="159"/>
  <c r="D12" i="159"/>
</calcChain>
</file>

<file path=xl/sharedStrings.xml><?xml version="1.0" encoding="utf-8"?>
<sst xmlns="http://schemas.openxmlformats.org/spreadsheetml/2006/main" count="7329" uniqueCount="373">
  <si>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</si>
  <si>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</si>
  <si>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</si>
  <si>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</si>
  <si>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</si>
  <si>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</si>
  <si>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</si>
  <si>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</si>
  <si>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</si>
  <si>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</si>
  <si>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</si>
  <si>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</si>
  <si>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</si>
  <si>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t>SRIM-2013.00</t>
  </si>
  <si>
    <t>== Target  Composition ==</t>
  </si>
  <si>
    <t>Atomic</t>
  </si>
  <si>
    <t>Numb</t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</si>
  <si>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</si>
  <si>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</si>
  <si>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</si>
  <si>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</si>
  <si>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</si>
  <si>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</si>
  <si>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</si>
  <si>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</si>
  <si>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</si>
  <si>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</si>
  <si>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</si>
  <si>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</si>
  <si>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</si>
  <si>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</si>
  <si>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</si>
  <si>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</si>
  <si>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</si>
  <si>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</si>
  <si>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</si>
  <si>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</si>
  <si>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</si>
  <si>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</si>
  <si>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</si>
  <si>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</si>
  <si>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</si>
  <si>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</si>
  <si>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</si>
  <si>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</si>
  <si>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</si>
  <si>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</si>
  <si>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Kapton</t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</si>
  <si>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</si>
  <si>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</si>
  <si>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Au</t>
  </si>
  <si>
    <t>Polyvinyltoluene C10H11 rho=1.023</t>
    <phoneticPr fontId="37"/>
  </si>
  <si>
    <t>10eV/A</t>
  </si>
  <si>
    <t>10eV/A</t>
    <phoneticPr fontId="27"/>
  </si>
  <si>
    <t>1GeV/A</t>
  </si>
  <si>
    <t>1GeV/A</t>
    <phoneticPr fontId="27"/>
  </si>
  <si>
    <t>Plastics / Polymers : Kapton Polyimide Film (ICRU-179)</t>
    <phoneticPr fontId="37"/>
  </si>
  <si>
    <t>ref) http://www.eljentechnology.com/index.php/products/plastic-scintillators/64-ej-212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</si>
  <si>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</si>
  <si>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</si>
  <si>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</si>
  <si>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</si>
  <si>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</si>
  <si>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</si>
  <si>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</si>
  <si>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</si>
  <si>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</si>
  <si>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</si>
  <si>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</si>
  <si>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</si>
  <si>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</si>
  <si>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</si>
  <si>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Si</t>
    <phoneticPr fontId="27"/>
  </si>
  <si>
    <t>short name</t>
    <phoneticPr fontId="27"/>
  </si>
  <si>
    <t>eV / Angstrom</t>
    <phoneticPr fontId="27"/>
  </si>
  <si>
    <t>Silicon</t>
    <phoneticPr fontId="27"/>
  </si>
  <si>
    <t>keV / micron</t>
    <phoneticPr fontId="27"/>
  </si>
  <si>
    <t>Trg.Dens=</t>
    <phoneticPr fontId="27"/>
  </si>
  <si>
    <t>MeV / mm</t>
    <phoneticPr fontId="27"/>
  </si>
  <si>
    <t>10eV/A</t>
    <phoneticPr fontId="27"/>
  </si>
  <si>
    <t>eV / (1E15 atoms/cm2)</t>
    <phoneticPr fontId="27"/>
  </si>
  <si>
    <t>Emax=</t>
    <phoneticPr fontId="27"/>
  </si>
  <si>
    <t>1GeV/A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</si>
  <si>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</si>
  <si>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</si>
  <si>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</si>
  <si>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dE/dx Elec</t>
    <phoneticPr fontId="27"/>
  </si>
  <si>
    <t>dE/dx Nucl</t>
    <phoneticPr fontId="27"/>
  </si>
  <si>
    <t>dE/dx tot</t>
    <phoneticPr fontId="27"/>
  </si>
  <si>
    <t>[MeV/u]</t>
    <phoneticPr fontId="37"/>
  </si>
  <si>
    <t>[MeV/(mg/cm2)]</t>
    <phoneticPr fontId="27"/>
  </si>
  <si>
    <t>[um]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</si>
  <si>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</si>
  <si>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</si>
  <si>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</si>
  <si>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</si>
  <si>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</si>
  <si>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</si>
  <si>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</si>
  <si>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</si>
  <si>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</si>
  <si>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</si>
  <si>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</si>
  <si>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</si>
  <si>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</si>
  <si>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</si>
  <si>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</si>
  <si>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</si>
  <si>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</si>
  <si>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</si>
  <si>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</si>
  <si>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</si>
  <si>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</si>
  <si>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</si>
  <si>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</si>
  <si>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</si>
  <si>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</si>
  <si>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</si>
  <si>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</si>
  <si>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</si>
  <si>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</si>
  <si>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</si>
  <si>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</si>
  <si>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</si>
  <si>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</si>
  <si>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</si>
  <si>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</si>
  <si>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</si>
  <si>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</si>
  <si>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</si>
  <si>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</si>
  <si>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</si>
  <si>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</si>
  <si>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</si>
  <si>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</si>
  <si>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</si>
  <si>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</si>
  <si>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Au</t>
    <phoneticPr fontId="27"/>
  </si>
  <si>
    <t>short name</t>
    <phoneticPr fontId="27"/>
  </si>
  <si>
    <t>eV / Angstrom</t>
    <phoneticPr fontId="27"/>
  </si>
  <si>
    <t>Gold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</si>
  <si>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</si>
  <si>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</si>
  <si>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</si>
  <si>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</si>
  <si>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</si>
  <si>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</si>
  <si>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</si>
  <si>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</si>
  <si>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</si>
  <si>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</si>
  <si>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[Vol %]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</si>
  <si>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</si>
  <si>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</si>
  <si>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</si>
  <si>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</si>
  <si>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</si>
  <si>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</si>
  <si>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</si>
  <si>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</si>
  <si>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</si>
  <si>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</si>
  <si>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</si>
  <si>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</si>
  <si>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</si>
  <si>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</si>
  <si>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short name</t>
    <phoneticPr fontId="27"/>
  </si>
  <si>
    <t>eV / Angstrom</t>
    <phoneticPr fontId="27"/>
  </si>
  <si>
    <t>Kapton(Polyimide Film ICRU-179)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</si>
  <si>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</si>
  <si>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</si>
  <si>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</si>
  <si>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</si>
  <si>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</si>
  <si>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</si>
  <si>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</si>
  <si>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</si>
  <si>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</si>
  <si>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</si>
  <si>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</si>
  <si>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</si>
  <si>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</si>
  <si>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</si>
  <si>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</si>
  <si>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</si>
  <si>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</si>
  <si>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</si>
  <si>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</si>
  <si>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</si>
  <si>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</si>
  <si>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</si>
  <si>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</si>
  <si>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</si>
  <si>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Mylar</t>
    <phoneticPr fontId="23"/>
  </si>
  <si>
    <t>short name</t>
    <phoneticPr fontId="27"/>
  </si>
  <si>
    <t>eV / Angstrom</t>
    <phoneticPr fontId="27"/>
  </si>
  <si>
    <t>Mylar, Melinex (ICRU-222)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</si>
  <si>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</si>
  <si>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</si>
  <si>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</si>
  <si>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</si>
  <si>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</si>
  <si>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</si>
  <si>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</si>
  <si>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</si>
  <si>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</si>
  <si>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</si>
  <si>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10eV/A</t>
    <phoneticPr fontId="27"/>
  </si>
  <si>
    <t>eV / (1E15 atoms/cm2)</t>
    <phoneticPr fontId="27"/>
  </si>
  <si>
    <t>Emax=</t>
    <phoneticPr fontId="27"/>
  </si>
  <si>
    <t>1GeV/A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</si>
  <si>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</si>
  <si>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</si>
  <si>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</si>
  <si>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Common Target Materials: Mylar, Melinex (ICRU-222)</t>
    <phoneticPr fontId="37"/>
  </si>
  <si>
    <t>dE/dx Elec</t>
    <phoneticPr fontId="27"/>
  </si>
  <si>
    <t>dE/dx Nucl</t>
    <phoneticPr fontId="27"/>
  </si>
  <si>
    <t>dE/dx tot</t>
    <phoneticPr fontId="27"/>
  </si>
  <si>
    <t>[MeV/u]</t>
    <phoneticPr fontId="37"/>
  </si>
  <si>
    <t>[MeV/(mg/cm2)]</t>
    <phoneticPr fontId="27"/>
  </si>
  <si>
    <t>[um]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</si>
  <si>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</si>
  <si>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</si>
  <si>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</si>
  <si>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</si>
  <si>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</si>
  <si>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</si>
  <si>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</si>
  <si>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</si>
  <si>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</si>
  <si>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</si>
  <si>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</si>
  <si>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</si>
  <si>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</si>
  <si>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</si>
  <si>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EJ212</t>
    <phoneticPr fontId="23"/>
  </si>
  <si>
    <t>short name</t>
    <phoneticPr fontId="27"/>
  </si>
  <si>
    <t>eV / Angstrom</t>
    <phoneticPr fontId="27"/>
  </si>
  <si>
    <t>EJ-212 PL-Scinti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</si>
  <si>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</si>
  <si>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</si>
  <si>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</si>
  <si>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</si>
  <si>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</si>
  <si>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</si>
  <si>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</si>
  <si>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</si>
  <si>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</si>
  <si>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</si>
  <si>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Corded</t>
    <phoneticPr fontId="23"/>
  </si>
  <si>
    <t>ThisWSname</t>
    <phoneticPr fontId="23"/>
  </si>
  <si>
    <t>Ayoshida.RIKEN 2015.07</t>
  </si>
  <si>
    <t>Ayoshida.RIKEN 2015.07</t>
    <phoneticPr fontId="23"/>
  </si>
  <si>
    <t>Gas?</t>
    <phoneticPr fontId="23"/>
  </si>
  <si>
    <t>Carbon</t>
  </si>
  <si>
    <t>Ayoshida.RIKEN 2017.06</t>
  </si>
  <si>
    <t>確認　SRIM-2013の[Compound Dictionary]で用いている組成表のチェック</t>
    <phoneticPr fontId="23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</si>
  <si>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</si>
  <si>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</si>
  <si>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</si>
  <si>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</si>
  <si>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Gas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</si>
  <si>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</si>
  <si>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</si>
  <si>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</si>
  <si>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</si>
  <si>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</si>
  <si>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</si>
  <si>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</si>
  <si>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</si>
  <si>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</si>
  <si>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</si>
  <si>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</si>
  <si>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</si>
  <si>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</si>
  <si>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</si>
  <si>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</si>
  <si>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ThisWSname</t>
    <phoneticPr fontId="23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</si>
  <si>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</si>
  <si>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</si>
  <si>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</si>
  <si>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</si>
  <si>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</si>
  <si>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</si>
  <si>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</si>
  <si>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</si>
  <si>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</si>
  <si>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</si>
  <si>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</si>
  <si>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</si>
  <si>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</si>
  <si>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</si>
  <si>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</si>
  <si>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</si>
  <si>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</si>
  <si>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</si>
  <si>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</si>
  <si>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</si>
  <si>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</si>
  <si>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</si>
  <si>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</si>
  <si>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</si>
  <si>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</si>
  <si>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</si>
  <si>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</si>
  <si>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</si>
  <si>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</si>
  <si>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</si>
  <si>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</si>
  <si>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</si>
  <si>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</si>
  <si>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</si>
  <si>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</si>
  <si>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</si>
  <si>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</si>
  <si>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</si>
  <si>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</si>
  <si>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 xml:space="preserve"> == 5 : MeV/(mg/cm2)</t>
    <phoneticPr fontId="27"/>
  </si>
  <si>
    <t>compound.dat に記載されている密度 1.2048E-3 に</t>
    <rPh sb="14" eb="16">
      <t>キサイ</t>
    </rPh>
    <rPh sb="21" eb="23">
      <t>ミツド</t>
    </rPh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</si>
  <si>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</si>
  <si>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</si>
  <si>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</si>
  <si>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</si>
  <si>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</si>
  <si>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</si>
  <si>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</si>
  <si>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</si>
  <si>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</si>
  <si>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dE/dx tot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</si>
  <si>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</si>
  <si>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</si>
  <si>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</si>
  <si>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</si>
  <si>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</si>
  <si>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</si>
  <si>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</si>
  <si>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</si>
  <si>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</si>
  <si>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</si>
  <si>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</si>
  <si>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</si>
  <si>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</si>
  <si>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</si>
  <si>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</si>
  <si>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</si>
  <si>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</si>
  <si>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</si>
  <si>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</si>
  <si>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</si>
  <si>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</si>
  <si>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</si>
  <si>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</si>
  <si>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</si>
  <si>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</si>
  <si>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</si>
  <si>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</si>
  <si>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</si>
  <si>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</si>
  <si>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Pa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</si>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</sst>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45" fillId="0" borderId="0" xfId="0" applyFont="1">
      <alignment vertical="center"/>
    </xf>
    <xf numFmtId="178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9" fontId="31" fillId="0" borderId="0" xfId="87" applyNumberFormat="1" applyFont="1" applyFill="1" applyBorder="1">
      <alignment vertical="center"/>
    </xf>
    <xf numFmtId="185" fontId="31" fillId="0" borderId="0" xfId="87" applyNumberFormat="1" applyFont="1" applyFill="1" applyBorder="1">
      <alignment vertical="center"/>
    </xf>
    <xf numFmtId="182" fontId="20" fillId="0" borderId="0" xfId="88" applyNumberFormat="1" applyFont="1" applyFill="1">
      <alignment vertical="center"/>
    </xf>
    <xf numFmtId="179" fontId="20" fillId="0" borderId="0" xfId="88" applyNumberFormat="1" applyFont="1" applyFill="1">
      <alignment vertical="center"/>
    </xf>
    <xf numFmtId="186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2" fontId="21" fillId="2" borderId="2" xfId="88" applyNumberFormat="1" applyFont="1" applyFill="1" applyBorder="1">
      <alignment vertical="center"/>
    </xf>
    <xf numFmtId="182" fontId="21" fillId="2" borderId="4" xfId="88" applyNumberFormat="1" applyFont="1" applyFill="1" applyBorder="1">
      <alignment vertical="center"/>
    </xf>
    <xf numFmtId="182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2" fontId="21" fillId="2" borderId="5" xfId="88" applyNumberFormat="1" applyFont="1" applyFill="1" applyBorder="1">
      <alignment vertical="center"/>
    </xf>
    <xf numFmtId="182" fontId="21" fillId="2" borderId="6" xfId="88" applyNumberFormat="1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182" fontId="20" fillId="0" borderId="0" xfId="87" applyNumberFormat="1" applyFont="1" applyFill="1">
      <alignment vertical="center"/>
    </xf>
    <xf numFmtId="179" fontId="20" fillId="0" borderId="0" xfId="87" applyNumberFormat="1" applyFont="1" applyFill="1">
      <alignment vertical="center"/>
    </xf>
    <xf numFmtId="186" fontId="20" fillId="0" borderId="0" xfId="87" applyNumberFormat="1" applyFont="1" applyFill="1">
      <alignment vertical="center"/>
    </xf>
    <xf numFmtId="178" fontId="38" fillId="3" borderId="0" xfId="14" applyNumberFormat="1" applyFont="1" applyFill="1">
      <alignment vertical="center"/>
    </xf>
    <xf numFmtId="0" fontId="21" fillId="3" borderId="6" xfId="88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182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0000FF"/>
      <color rgb="FFCCFF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srim132Xe_Si!$P$5</c:f>
          <c:strCache>
            <c:ptCount val="1"/>
            <c:pt idx="0">
              <c:v>srim132Xe_Si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srim132Xe_Si!$D$20:$D$228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srim132Xe_Si!$E$20:$E$228</c:f>
              <c:numCache>
                <c:formatCode>0.000E+00</c:formatCode>
                <c:ptCount val="209"/>
                <c:pt idx="0">
                  <c:v>0.1482</c:v>
                </c:pt>
                <c:pt idx="1">
                  <c:v>0.15340000000000001</c:v>
                </c:pt>
                <c:pt idx="2">
                  <c:v>0.15840000000000001</c:v>
                </c:pt>
                <c:pt idx="3">
                  <c:v>0.1633</c:v>
                </c:pt>
                <c:pt idx="4">
                  <c:v>0.16800000000000001</c:v>
                </c:pt>
                <c:pt idx="5">
                  <c:v>0.17710000000000001</c:v>
                </c:pt>
                <c:pt idx="6">
                  <c:v>0.18779999999999999</c:v>
                </c:pt>
                <c:pt idx="7">
                  <c:v>0.19800000000000001</c:v>
                </c:pt>
                <c:pt idx="8">
                  <c:v>0.2077</c:v>
                </c:pt>
                <c:pt idx="9">
                  <c:v>0.21690000000000001</c:v>
                </c:pt>
                <c:pt idx="10">
                  <c:v>0.22570000000000001</c:v>
                </c:pt>
                <c:pt idx="11">
                  <c:v>0.23430000000000001</c:v>
                </c:pt>
                <c:pt idx="12">
                  <c:v>0.24249999999999999</c:v>
                </c:pt>
                <c:pt idx="13">
                  <c:v>0.25040000000000001</c:v>
                </c:pt>
                <c:pt idx="14">
                  <c:v>0.2656</c:v>
                </c:pt>
                <c:pt idx="15">
                  <c:v>0.28000000000000003</c:v>
                </c:pt>
                <c:pt idx="16">
                  <c:v>0.29370000000000002</c:v>
                </c:pt>
                <c:pt idx="17">
                  <c:v>0.30669999999999997</c:v>
                </c:pt>
                <c:pt idx="18">
                  <c:v>0.31929999999999997</c:v>
                </c:pt>
                <c:pt idx="19">
                  <c:v>0.33129999999999998</c:v>
                </c:pt>
                <c:pt idx="20">
                  <c:v>0.35420000000000001</c:v>
                </c:pt>
                <c:pt idx="21">
                  <c:v>0.37569999999999998</c:v>
                </c:pt>
                <c:pt idx="22">
                  <c:v>0.39600000000000002</c:v>
                </c:pt>
                <c:pt idx="23">
                  <c:v>0.4153</c:v>
                </c:pt>
                <c:pt idx="24">
                  <c:v>0.43380000000000002</c:v>
                </c:pt>
                <c:pt idx="25">
                  <c:v>0.45150000000000001</c:v>
                </c:pt>
                <c:pt idx="26">
                  <c:v>0.46850000000000003</c:v>
                </c:pt>
                <c:pt idx="27">
                  <c:v>0.48499999999999999</c:v>
                </c:pt>
                <c:pt idx="28">
                  <c:v>0.50090000000000001</c:v>
                </c:pt>
                <c:pt idx="29">
                  <c:v>0.51629999999999998</c:v>
                </c:pt>
                <c:pt idx="30">
                  <c:v>0.53129999999999999</c:v>
                </c:pt>
                <c:pt idx="31">
                  <c:v>0.56000000000000005</c:v>
                </c:pt>
                <c:pt idx="32">
                  <c:v>0.59399999999999997</c:v>
                </c:pt>
                <c:pt idx="33">
                  <c:v>0.62609999999999999</c:v>
                </c:pt>
                <c:pt idx="34">
                  <c:v>0.65669999999999995</c:v>
                </c:pt>
                <c:pt idx="35">
                  <c:v>0.68589999999999995</c:v>
                </c:pt>
                <c:pt idx="36">
                  <c:v>0.71389999999999998</c:v>
                </c:pt>
                <c:pt idx="37">
                  <c:v>0.74080000000000001</c:v>
                </c:pt>
                <c:pt idx="38">
                  <c:v>0.76680000000000004</c:v>
                </c:pt>
                <c:pt idx="39">
                  <c:v>0.79200000000000004</c:v>
                </c:pt>
                <c:pt idx="40">
                  <c:v>0.84</c:v>
                </c:pt>
                <c:pt idx="41">
                  <c:v>0.88549999999999995</c:v>
                </c:pt>
                <c:pt idx="42">
                  <c:v>0.92869999999999997</c:v>
                </c:pt>
                <c:pt idx="43">
                  <c:v>0.97</c:v>
                </c:pt>
                <c:pt idx="44">
                  <c:v>1.01</c:v>
                </c:pt>
                <c:pt idx="45">
                  <c:v>1.048</c:v>
                </c:pt>
                <c:pt idx="46">
                  <c:v>1.1200000000000001</c:v>
                </c:pt>
                <c:pt idx="47">
                  <c:v>1.1879999999999999</c:v>
                </c:pt>
                <c:pt idx="48">
                  <c:v>1.252</c:v>
                </c:pt>
                <c:pt idx="49">
                  <c:v>1.3129999999999999</c:v>
                </c:pt>
                <c:pt idx="50">
                  <c:v>1.3720000000000001</c:v>
                </c:pt>
                <c:pt idx="51">
                  <c:v>1.4279999999999999</c:v>
                </c:pt>
                <c:pt idx="52">
                  <c:v>1.482</c:v>
                </c:pt>
                <c:pt idx="53">
                  <c:v>1.534</c:v>
                </c:pt>
                <c:pt idx="54">
                  <c:v>1.5840000000000001</c:v>
                </c:pt>
                <c:pt idx="55">
                  <c:v>1.633</c:v>
                </c:pt>
                <c:pt idx="56">
                  <c:v>1.68</c:v>
                </c:pt>
                <c:pt idx="57">
                  <c:v>1.7709999999999999</c:v>
                </c:pt>
                <c:pt idx="58">
                  <c:v>1.8779999999999999</c:v>
                </c:pt>
                <c:pt idx="59">
                  <c:v>1.98</c:v>
                </c:pt>
                <c:pt idx="60">
                  <c:v>2.0979999999999999</c:v>
                </c:pt>
                <c:pt idx="61">
                  <c:v>2.2280000000000002</c:v>
                </c:pt>
                <c:pt idx="62">
                  <c:v>2.3410000000000002</c:v>
                </c:pt>
                <c:pt idx="63">
                  <c:v>2.4390000000000001</c:v>
                </c:pt>
                <c:pt idx="64">
                  <c:v>2.524</c:v>
                </c:pt>
                <c:pt idx="65">
                  <c:v>2.5979999999999999</c:v>
                </c:pt>
                <c:pt idx="66">
                  <c:v>2.7240000000000002</c:v>
                </c:pt>
                <c:pt idx="67">
                  <c:v>2.831</c:v>
                </c:pt>
                <c:pt idx="68">
                  <c:v>2.927</c:v>
                </c:pt>
                <c:pt idx="69">
                  <c:v>3.0169999999999999</c:v>
                </c:pt>
                <c:pt idx="70">
                  <c:v>3.1019999999999999</c:v>
                </c:pt>
                <c:pt idx="71">
                  <c:v>3.1840000000000002</c:v>
                </c:pt>
                <c:pt idx="72">
                  <c:v>3.3410000000000002</c:v>
                </c:pt>
                <c:pt idx="73">
                  <c:v>3.4950000000000001</c:v>
                </c:pt>
                <c:pt idx="74">
                  <c:v>3.6480000000000001</c:v>
                </c:pt>
                <c:pt idx="75">
                  <c:v>3.802</c:v>
                </c:pt>
                <c:pt idx="76">
                  <c:v>3.9580000000000002</c:v>
                </c:pt>
                <c:pt idx="77">
                  <c:v>4.117</c:v>
                </c:pt>
                <c:pt idx="78">
                  <c:v>4.2779999999999996</c:v>
                </c:pt>
                <c:pt idx="79">
                  <c:v>4.4400000000000004</c:v>
                </c:pt>
                <c:pt idx="80">
                  <c:v>4.6050000000000004</c:v>
                </c:pt>
                <c:pt idx="81">
                  <c:v>4.7699999999999996</c:v>
                </c:pt>
                <c:pt idx="82">
                  <c:v>4.9370000000000003</c:v>
                </c:pt>
                <c:pt idx="83">
                  <c:v>5.2720000000000002</c:v>
                </c:pt>
                <c:pt idx="84">
                  <c:v>5.6890000000000001</c:v>
                </c:pt>
                <c:pt idx="85">
                  <c:v>6.1029999999999998</c:v>
                </c:pt>
                <c:pt idx="86">
                  <c:v>6.51</c:v>
                </c:pt>
                <c:pt idx="87">
                  <c:v>6.9080000000000004</c:v>
                </c:pt>
                <c:pt idx="88">
                  <c:v>7.2969999999999997</c:v>
                </c:pt>
                <c:pt idx="89">
                  <c:v>7.6749999999999998</c:v>
                </c:pt>
                <c:pt idx="90">
                  <c:v>8.0410000000000004</c:v>
                </c:pt>
                <c:pt idx="91">
                  <c:v>8.3970000000000002</c:v>
                </c:pt>
                <c:pt idx="92">
                  <c:v>9.077</c:v>
                </c:pt>
                <c:pt idx="93">
                  <c:v>9.7159999999999993</c:v>
                </c:pt>
                <c:pt idx="94">
                  <c:v>10.32</c:v>
                </c:pt>
                <c:pt idx="95">
                  <c:v>10.89</c:v>
                </c:pt>
                <c:pt idx="96">
                  <c:v>11.43</c:v>
                </c:pt>
                <c:pt idx="97">
                  <c:v>11.94</c:v>
                </c:pt>
                <c:pt idx="98">
                  <c:v>12.91</c:v>
                </c:pt>
                <c:pt idx="99">
                  <c:v>13.82</c:v>
                </c:pt>
                <c:pt idx="100">
                  <c:v>14.68</c:v>
                </c:pt>
                <c:pt idx="101">
                  <c:v>15.5</c:v>
                </c:pt>
                <c:pt idx="102">
                  <c:v>16.29</c:v>
                </c:pt>
                <c:pt idx="103">
                  <c:v>17.05</c:v>
                </c:pt>
                <c:pt idx="104">
                  <c:v>17.8</c:v>
                </c:pt>
                <c:pt idx="105">
                  <c:v>18.52</c:v>
                </c:pt>
                <c:pt idx="106">
                  <c:v>19.23</c:v>
                </c:pt>
                <c:pt idx="107">
                  <c:v>19.93</c:v>
                </c:pt>
                <c:pt idx="108">
                  <c:v>20.6</c:v>
                </c:pt>
                <c:pt idx="109">
                  <c:v>21.92</c:v>
                </c:pt>
                <c:pt idx="110">
                  <c:v>23.48</c:v>
                </c:pt>
                <c:pt idx="111">
                  <c:v>24.95</c:v>
                </c:pt>
                <c:pt idx="112">
                  <c:v>26.35</c:v>
                </c:pt>
                <c:pt idx="113">
                  <c:v>27.66</c:v>
                </c:pt>
                <c:pt idx="114">
                  <c:v>28.91</c:v>
                </c:pt>
                <c:pt idx="115">
                  <c:v>30.09</c:v>
                </c:pt>
                <c:pt idx="116">
                  <c:v>31.21</c:v>
                </c:pt>
                <c:pt idx="117">
                  <c:v>32.270000000000003</c:v>
                </c:pt>
                <c:pt idx="118">
                  <c:v>34.24</c:v>
                </c:pt>
                <c:pt idx="119">
                  <c:v>36.03</c:v>
                </c:pt>
                <c:pt idx="120">
                  <c:v>37.68</c:v>
                </c:pt>
                <c:pt idx="121">
                  <c:v>39.200000000000003</c:v>
                </c:pt>
                <c:pt idx="122">
                  <c:v>40.619999999999997</c:v>
                </c:pt>
                <c:pt idx="123">
                  <c:v>41.94</c:v>
                </c:pt>
                <c:pt idx="124">
                  <c:v>44.34</c:v>
                </c:pt>
                <c:pt idx="125">
                  <c:v>46.49</c:v>
                </c:pt>
                <c:pt idx="126">
                  <c:v>48.43</c:v>
                </c:pt>
                <c:pt idx="127">
                  <c:v>50.2</c:v>
                </c:pt>
                <c:pt idx="128">
                  <c:v>51.82</c:v>
                </c:pt>
                <c:pt idx="129">
                  <c:v>53.31</c:v>
                </c:pt>
                <c:pt idx="130">
                  <c:v>54.68</c:v>
                </c:pt>
                <c:pt idx="131">
                  <c:v>55.96</c:v>
                </c:pt>
                <c:pt idx="132">
                  <c:v>57.15</c:v>
                </c:pt>
                <c:pt idx="133">
                  <c:v>58.25</c:v>
                </c:pt>
                <c:pt idx="134">
                  <c:v>59.28</c:v>
                </c:pt>
                <c:pt idx="135">
                  <c:v>61.13</c:v>
                </c:pt>
                <c:pt idx="136">
                  <c:v>63.12</c:v>
                </c:pt>
                <c:pt idx="137">
                  <c:v>64.8</c:v>
                </c:pt>
                <c:pt idx="138">
                  <c:v>66.260000000000005</c:v>
                </c:pt>
                <c:pt idx="139">
                  <c:v>67.14</c:v>
                </c:pt>
                <c:pt idx="140">
                  <c:v>67.53</c:v>
                </c:pt>
                <c:pt idx="141">
                  <c:v>68.099999999999994</c:v>
                </c:pt>
                <c:pt idx="142">
                  <c:v>68.53</c:v>
                </c:pt>
                <c:pt idx="143">
                  <c:v>68.849999999999994</c:v>
                </c:pt>
                <c:pt idx="144">
                  <c:v>69.19</c:v>
                </c:pt>
                <c:pt idx="145">
                  <c:v>69.239999999999995</c:v>
                </c:pt>
                <c:pt idx="146">
                  <c:v>69.069999999999993</c:v>
                </c:pt>
                <c:pt idx="147">
                  <c:v>68.73</c:v>
                </c:pt>
                <c:pt idx="148">
                  <c:v>68.260000000000005</c:v>
                </c:pt>
                <c:pt idx="149">
                  <c:v>67.7</c:v>
                </c:pt>
                <c:pt idx="150">
                  <c:v>66.400000000000006</c:v>
                </c:pt>
                <c:pt idx="151">
                  <c:v>64.95</c:v>
                </c:pt>
                <c:pt idx="152">
                  <c:v>63.44</c:v>
                </c:pt>
                <c:pt idx="153">
                  <c:v>61.92</c:v>
                </c:pt>
                <c:pt idx="154">
                  <c:v>60.42</c:v>
                </c:pt>
                <c:pt idx="155">
                  <c:v>58.96</c:v>
                </c:pt>
                <c:pt idx="156">
                  <c:v>57.55</c:v>
                </c:pt>
                <c:pt idx="157">
                  <c:v>56.18</c:v>
                </c:pt>
                <c:pt idx="158">
                  <c:v>54.87</c:v>
                </c:pt>
                <c:pt idx="159">
                  <c:v>53.62</c:v>
                </c:pt>
                <c:pt idx="160">
                  <c:v>52.41</c:v>
                </c:pt>
                <c:pt idx="161">
                  <c:v>50.15</c:v>
                </c:pt>
                <c:pt idx="162">
                  <c:v>47.57</c:v>
                </c:pt>
                <c:pt idx="163">
                  <c:v>45.24</c:v>
                </c:pt>
                <c:pt idx="164">
                  <c:v>43.13</c:v>
                </c:pt>
                <c:pt idx="165">
                  <c:v>41.2</c:v>
                </c:pt>
                <c:pt idx="166">
                  <c:v>39.44</c:v>
                </c:pt>
                <c:pt idx="167">
                  <c:v>37.82</c:v>
                </c:pt>
                <c:pt idx="168">
                  <c:v>36.340000000000003</c:v>
                </c:pt>
                <c:pt idx="169">
                  <c:v>34.99</c:v>
                </c:pt>
                <c:pt idx="170">
                  <c:v>32.630000000000003</c:v>
                </c:pt>
                <c:pt idx="171">
                  <c:v>30.6</c:v>
                </c:pt>
                <c:pt idx="172">
                  <c:v>28.84</c:v>
                </c:pt>
                <c:pt idx="173">
                  <c:v>27.3</c:v>
                </c:pt>
                <c:pt idx="174">
                  <c:v>25.93</c:v>
                </c:pt>
                <c:pt idx="175">
                  <c:v>24.72</c:v>
                </c:pt>
                <c:pt idx="176">
                  <c:v>22.66</c:v>
                </c:pt>
                <c:pt idx="177">
                  <c:v>20.96</c:v>
                </c:pt>
                <c:pt idx="178">
                  <c:v>19.55</c:v>
                </c:pt>
                <c:pt idx="179">
                  <c:v>18.350000000000001</c:v>
                </c:pt>
                <c:pt idx="180">
                  <c:v>17.32</c:v>
                </c:pt>
                <c:pt idx="181">
                  <c:v>16.420000000000002</c:v>
                </c:pt>
                <c:pt idx="182">
                  <c:v>15.64</c:v>
                </c:pt>
                <c:pt idx="183">
                  <c:v>14.95</c:v>
                </c:pt>
                <c:pt idx="184">
                  <c:v>14.33</c:v>
                </c:pt>
                <c:pt idx="185">
                  <c:v>13.78</c:v>
                </c:pt>
                <c:pt idx="186">
                  <c:v>13.28</c:v>
                </c:pt>
                <c:pt idx="187">
                  <c:v>12.42</c:v>
                </c:pt>
                <c:pt idx="188">
                  <c:v>11.53</c:v>
                </c:pt>
                <c:pt idx="189">
                  <c:v>10.8</c:v>
                </c:pt>
                <c:pt idx="190">
                  <c:v>10.199999999999999</c:v>
                </c:pt>
                <c:pt idx="191">
                  <c:v>9.6850000000000005</c:v>
                </c:pt>
                <c:pt idx="192">
                  <c:v>9.2490000000000006</c:v>
                </c:pt>
                <c:pt idx="193">
                  <c:v>8.8719999999999999</c:v>
                </c:pt>
                <c:pt idx="194">
                  <c:v>8.5429999999999993</c:v>
                </c:pt>
                <c:pt idx="195">
                  <c:v>8.2539999999999996</c:v>
                </c:pt>
                <c:pt idx="196">
                  <c:v>7.7690000000000001</c:v>
                </c:pt>
                <c:pt idx="197">
                  <c:v>7.3810000000000002</c:v>
                </c:pt>
                <c:pt idx="198">
                  <c:v>7.0629999999999997</c:v>
                </c:pt>
                <c:pt idx="199">
                  <c:v>6.7990000000000004</c:v>
                </c:pt>
                <c:pt idx="200">
                  <c:v>6.577</c:v>
                </c:pt>
                <c:pt idx="201">
                  <c:v>6.3879999999999999</c:v>
                </c:pt>
                <c:pt idx="202">
                  <c:v>6.085</c:v>
                </c:pt>
                <c:pt idx="203">
                  <c:v>5.8540000000000001</c:v>
                </c:pt>
                <c:pt idx="204">
                  <c:v>5.6749999999999998</c:v>
                </c:pt>
                <c:pt idx="205">
                  <c:v>5.5339999999999998</c:v>
                </c:pt>
                <c:pt idx="206">
                  <c:v>5.42</c:v>
                </c:pt>
                <c:pt idx="207">
                  <c:v>5.3280000000000003</c:v>
                </c:pt>
                <c:pt idx="208">
                  <c:v>5.3129999999999997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A4-491D-BC3F-3E1D63D3670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srim132Xe_Si!$D$20:$D$228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srim132Xe_Si!$F$20:$F$228</c:f>
              <c:numCache>
                <c:formatCode>0.000E+00</c:formatCode>
                <c:ptCount val="209"/>
                <c:pt idx="0">
                  <c:v>2.2909999999999999</c:v>
                </c:pt>
                <c:pt idx="1">
                  <c:v>2.3690000000000002</c:v>
                </c:pt>
                <c:pt idx="2">
                  <c:v>2.444</c:v>
                </c:pt>
                <c:pt idx="3">
                  <c:v>2.516</c:v>
                </c:pt>
                <c:pt idx="4">
                  <c:v>2.5859999999999999</c:v>
                </c:pt>
                <c:pt idx="5">
                  <c:v>2.7170000000000001</c:v>
                </c:pt>
                <c:pt idx="6">
                  <c:v>2.8690000000000002</c:v>
                </c:pt>
                <c:pt idx="7">
                  <c:v>3.01</c:v>
                </c:pt>
                <c:pt idx="8">
                  <c:v>3.1419999999999999</c:v>
                </c:pt>
                <c:pt idx="9">
                  <c:v>3.2650000000000001</c:v>
                </c:pt>
                <c:pt idx="10">
                  <c:v>3.3809999999999998</c:v>
                </c:pt>
                <c:pt idx="11">
                  <c:v>3.4910000000000001</c:v>
                </c:pt>
                <c:pt idx="12">
                  <c:v>3.5950000000000002</c:v>
                </c:pt>
                <c:pt idx="13">
                  <c:v>3.694</c:v>
                </c:pt>
                <c:pt idx="14">
                  <c:v>3.879</c:v>
                </c:pt>
                <c:pt idx="15">
                  <c:v>4.048</c:v>
                </c:pt>
                <c:pt idx="16">
                  <c:v>4.2050000000000001</c:v>
                </c:pt>
                <c:pt idx="17">
                  <c:v>4.351</c:v>
                </c:pt>
                <c:pt idx="18">
                  <c:v>4.4859999999999998</c:v>
                </c:pt>
                <c:pt idx="19">
                  <c:v>4.6139999999999999</c:v>
                </c:pt>
                <c:pt idx="20">
                  <c:v>4.8470000000000004</c:v>
                </c:pt>
                <c:pt idx="21">
                  <c:v>5.0570000000000004</c:v>
                </c:pt>
                <c:pt idx="22">
                  <c:v>5.2469999999999999</c:v>
                </c:pt>
                <c:pt idx="23">
                  <c:v>5.42</c:v>
                </c:pt>
                <c:pt idx="24">
                  <c:v>5.5789999999999997</c:v>
                </c:pt>
                <c:pt idx="25">
                  <c:v>5.726</c:v>
                </c:pt>
                <c:pt idx="26">
                  <c:v>5.8630000000000004</c:v>
                </c:pt>
                <c:pt idx="27">
                  <c:v>5.99</c:v>
                </c:pt>
                <c:pt idx="28">
                  <c:v>6.11</c:v>
                </c:pt>
                <c:pt idx="29">
                  <c:v>6.2220000000000004</c:v>
                </c:pt>
                <c:pt idx="30">
                  <c:v>6.327</c:v>
                </c:pt>
                <c:pt idx="31">
                  <c:v>6.5209999999999999</c:v>
                </c:pt>
                <c:pt idx="32">
                  <c:v>6.7359999999999998</c:v>
                </c:pt>
                <c:pt idx="33">
                  <c:v>6.9260000000000002</c:v>
                </c:pt>
                <c:pt idx="34">
                  <c:v>7.0960000000000001</c:v>
                </c:pt>
                <c:pt idx="35">
                  <c:v>7.2489999999999997</c:v>
                </c:pt>
                <c:pt idx="36">
                  <c:v>7.3869999999999996</c:v>
                </c:pt>
                <c:pt idx="37">
                  <c:v>7.5129999999999999</c:v>
                </c:pt>
                <c:pt idx="38">
                  <c:v>7.6280000000000001</c:v>
                </c:pt>
                <c:pt idx="39">
                  <c:v>7.7329999999999997</c:v>
                </c:pt>
                <c:pt idx="40">
                  <c:v>7.92</c:v>
                </c:pt>
                <c:pt idx="41">
                  <c:v>8.0809999999999995</c:v>
                </c:pt>
                <c:pt idx="42">
                  <c:v>8.2189999999999994</c:v>
                </c:pt>
                <c:pt idx="43">
                  <c:v>8.34</c:v>
                </c:pt>
                <c:pt idx="44">
                  <c:v>8.4459999999999997</c:v>
                </c:pt>
                <c:pt idx="45">
                  <c:v>8.5389999999999997</c:v>
                </c:pt>
                <c:pt idx="46">
                  <c:v>8.6940000000000008</c:v>
                </c:pt>
                <c:pt idx="47">
                  <c:v>8.8170000000000002</c:v>
                </c:pt>
                <c:pt idx="48">
                  <c:v>8.9130000000000003</c:v>
                </c:pt>
                <c:pt idx="49">
                  <c:v>8.99</c:v>
                </c:pt>
                <c:pt idx="50">
                  <c:v>9.0500000000000007</c:v>
                </c:pt>
                <c:pt idx="51">
                  <c:v>9.0960000000000001</c:v>
                </c:pt>
                <c:pt idx="52">
                  <c:v>9.1319999999999997</c:v>
                </c:pt>
                <c:pt idx="53">
                  <c:v>9.1579999999999995</c:v>
                </c:pt>
                <c:pt idx="54">
                  <c:v>9.1769999999999996</c:v>
                </c:pt>
                <c:pt idx="55">
                  <c:v>9.1890000000000001</c:v>
                </c:pt>
                <c:pt idx="56">
                  <c:v>9.1950000000000003</c:v>
                </c:pt>
                <c:pt idx="57">
                  <c:v>9.1940000000000008</c:v>
                </c:pt>
                <c:pt idx="58">
                  <c:v>9.1709999999999994</c:v>
                </c:pt>
                <c:pt idx="59">
                  <c:v>9.1329999999999991</c:v>
                </c:pt>
                <c:pt idx="60">
                  <c:v>9.0830000000000002</c:v>
                </c:pt>
                <c:pt idx="61">
                  <c:v>9.0239999999999991</c:v>
                </c:pt>
                <c:pt idx="62">
                  <c:v>8.9589999999999996</c:v>
                </c:pt>
                <c:pt idx="63">
                  <c:v>8.89</c:v>
                </c:pt>
                <c:pt idx="64">
                  <c:v>8.8179999999999996</c:v>
                </c:pt>
                <c:pt idx="65">
                  <c:v>8.7430000000000003</c:v>
                </c:pt>
                <c:pt idx="66">
                  <c:v>8.5909999999999993</c:v>
                </c:pt>
                <c:pt idx="67">
                  <c:v>8.4369999999999994</c:v>
                </c:pt>
                <c:pt idx="68">
                  <c:v>8.2850000000000001</c:v>
                </c:pt>
                <c:pt idx="69">
                  <c:v>8.1349999999999998</c:v>
                </c:pt>
                <c:pt idx="70">
                  <c:v>7.9880000000000004</c:v>
                </c:pt>
                <c:pt idx="71">
                  <c:v>7.8460000000000001</c:v>
                </c:pt>
                <c:pt idx="72">
                  <c:v>7.5750000000000002</c:v>
                </c:pt>
                <c:pt idx="73">
                  <c:v>7.3209999999999997</c:v>
                </c:pt>
                <c:pt idx="74">
                  <c:v>7.085</c:v>
                </c:pt>
                <c:pt idx="75">
                  <c:v>6.8650000000000002</c:v>
                </c:pt>
                <c:pt idx="76">
                  <c:v>6.66</c:v>
                </c:pt>
                <c:pt idx="77">
                  <c:v>6.468</c:v>
                </c:pt>
                <c:pt idx="78">
                  <c:v>6.2889999999999997</c:v>
                </c:pt>
                <c:pt idx="79">
                  <c:v>6.1210000000000004</c:v>
                </c:pt>
                <c:pt idx="80">
                  <c:v>5.9630000000000001</c:v>
                </c:pt>
                <c:pt idx="81">
                  <c:v>5.8140000000000001</c:v>
                </c:pt>
                <c:pt idx="82">
                  <c:v>5.6740000000000004</c:v>
                </c:pt>
                <c:pt idx="83">
                  <c:v>5.4160000000000004</c:v>
                </c:pt>
                <c:pt idx="84">
                  <c:v>5.13</c:v>
                </c:pt>
                <c:pt idx="85">
                  <c:v>4.8769999999999998</c:v>
                </c:pt>
                <c:pt idx="86">
                  <c:v>4.6520000000000001</c:v>
                </c:pt>
                <c:pt idx="87">
                  <c:v>4.45</c:v>
                </c:pt>
                <c:pt idx="88">
                  <c:v>4.2679999999999998</c:v>
                </c:pt>
                <c:pt idx="89">
                  <c:v>4.1029999999999998</c:v>
                </c:pt>
                <c:pt idx="90">
                  <c:v>3.9510000000000001</c:v>
                </c:pt>
                <c:pt idx="91">
                  <c:v>3.8130000000000002</c:v>
                </c:pt>
                <c:pt idx="92">
                  <c:v>3.5670000000000002</c:v>
                </c:pt>
                <c:pt idx="93">
                  <c:v>3.355</c:v>
                </c:pt>
                <c:pt idx="94">
                  <c:v>3.1709999999999998</c:v>
                </c:pt>
                <c:pt idx="95">
                  <c:v>3.0089999999999999</c:v>
                </c:pt>
                <c:pt idx="96">
                  <c:v>2.8650000000000002</c:v>
                </c:pt>
                <c:pt idx="97">
                  <c:v>2.7349999999999999</c:v>
                </c:pt>
                <c:pt idx="98">
                  <c:v>2.5129999999999999</c:v>
                </c:pt>
                <c:pt idx="99">
                  <c:v>2.3290000000000002</c:v>
                </c:pt>
                <c:pt idx="100">
                  <c:v>2.173</c:v>
                </c:pt>
                <c:pt idx="101">
                  <c:v>2.0390000000000001</c:v>
                </c:pt>
                <c:pt idx="102">
                  <c:v>1.923</c:v>
                </c:pt>
                <c:pt idx="103">
                  <c:v>1.82</c:v>
                </c:pt>
                <c:pt idx="104">
                  <c:v>1.73</c:v>
                </c:pt>
                <c:pt idx="105">
                  <c:v>1.649</c:v>
                </c:pt>
                <c:pt idx="106">
                  <c:v>1.5760000000000001</c:v>
                </c:pt>
                <c:pt idx="107">
                  <c:v>1.51</c:v>
                </c:pt>
                <c:pt idx="108">
                  <c:v>1.45</c:v>
                </c:pt>
                <c:pt idx="109">
                  <c:v>1.3440000000000001</c:v>
                </c:pt>
                <c:pt idx="110">
                  <c:v>1.234</c:v>
                </c:pt>
                <c:pt idx="111">
                  <c:v>1.143</c:v>
                </c:pt>
                <c:pt idx="112">
                  <c:v>1.0649999999999999</c:v>
                </c:pt>
                <c:pt idx="113">
                  <c:v>0.99839999999999995</c:v>
                </c:pt>
                <c:pt idx="114">
                  <c:v>0.94030000000000002</c:v>
                </c:pt>
                <c:pt idx="115">
                  <c:v>0.88929999999999998</c:v>
                </c:pt>
                <c:pt idx="116">
                  <c:v>0.84399999999999997</c:v>
                </c:pt>
                <c:pt idx="117">
                  <c:v>0.80349999999999999</c:v>
                </c:pt>
                <c:pt idx="118">
                  <c:v>0.73419999999999996</c:v>
                </c:pt>
                <c:pt idx="119">
                  <c:v>0.67679999999999996</c:v>
                </c:pt>
                <c:pt idx="120">
                  <c:v>0.62849999999999995</c:v>
                </c:pt>
                <c:pt idx="121">
                  <c:v>0.58720000000000006</c:v>
                </c:pt>
                <c:pt idx="122">
                  <c:v>0.55149999999999999</c:v>
                </c:pt>
                <c:pt idx="123">
                  <c:v>0.5202</c:v>
                </c:pt>
                <c:pt idx="124">
                  <c:v>0.46789999999999998</c:v>
                </c:pt>
                <c:pt idx="125">
                  <c:v>0.4259</c:v>
                </c:pt>
                <c:pt idx="126">
                  <c:v>0.39140000000000003</c:v>
                </c:pt>
                <c:pt idx="127">
                  <c:v>0.36249999999999999</c:v>
                </c:pt>
                <c:pt idx="128">
                  <c:v>0.33779999999999999</c:v>
                </c:pt>
                <c:pt idx="129">
                  <c:v>0.3165</c:v>
                </c:pt>
                <c:pt idx="130">
                  <c:v>0.29799999999999999</c:v>
                </c:pt>
                <c:pt idx="131">
                  <c:v>0.28160000000000002</c:v>
                </c:pt>
                <c:pt idx="132">
                  <c:v>0.2671</c:v>
                </c:pt>
                <c:pt idx="133">
                  <c:v>0.25409999999999999</c:v>
                </c:pt>
                <c:pt idx="134">
                  <c:v>0.2424</c:v>
                </c:pt>
                <c:pt idx="135">
                  <c:v>0.22220000000000001</c:v>
                </c:pt>
                <c:pt idx="136">
                  <c:v>0.20150000000000001</c:v>
                </c:pt>
                <c:pt idx="137">
                  <c:v>0.18459999999999999</c:v>
                </c:pt>
                <c:pt idx="138">
                  <c:v>0.17050000000000001</c:v>
                </c:pt>
                <c:pt idx="139">
                  <c:v>0.1585</c:v>
                </c:pt>
                <c:pt idx="140">
                  <c:v>0.1482</c:v>
                </c:pt>
                <c:pt idx="141">
                  <c:v>0.13919999999999999</c:v>
                </c:pt>
                <c:pt idx="142">
                  <c:v>0.1313</c:v>
                </c:pt>
                <c:pt idx="143">
                  <c:v>0.12429999999999999</c:v>
                </c:pt>
                <c:pt idx="144">
                  <c:v>0.1125</c:v>
                </c:pt>
                <c:pt idx="145">
                  <c:v>0.10290000000000001</c:v>
                </c:pt>
                <c:pt idx="146">
                  <c:v>9.4839999999999994E-2</c:v>
                </c:pt>
                <c:pt idx="147">
                  <c:v>8.8039999999999993E-2</c:v>
                </c:pt>
                <c:pt idx="148">
                  <c:v>8.2199999999999995E-2</c:v>
                </c:pt>
                <c:pt idx="149">
                  <c:v>7.714E-2</c:v>
                </c:pt>
                <c:pt idx="150">
                  <c:v>6.8769999999999998E-2</c:v>
                </c:pt>
                <c:pt idx="151">
                  <c:v>6.2120000000000002E-2</c:v>
                </c:pt>
                <c:pt idx="152">
                  <c:v>5.6710000000000003E-2</c:v>
                </c:pt>
                <c:pt idx="153">
                  <c:v>5.2209999999999999E-2</c:v>
                </c:pt>
                <c:pt idx="154">
                  <c:v>4.8410000000000002E-2</c:v>
                </c:pt>
                <c:pt idx="155">
                  <c:v>4.5159999999999999E-2</c:v>
                </c:pt>
                <c:pt idx="156">
                  <c:v>4.233E-2</c:v>
                </c:pt>
                <c:pt idx="157">
                  <c:v>3.986E-2</c:v>
                </c:pt>
                <c:pt idx="158">
                  <c:v>3.7670000000000002E-2</c:v>
                </c:pt>
                <c:pt idx="159">
                  <c:v>3.5729999999999998E-2</c:v>
                </c:pt>
                <c:pt idx="160">
                  <c:v>3.3980000000000003E-2</c:v>
                </c:pt>
                <c:pt idx="161">
                  <c:v>3.099E-2</c:v>
                </c:pt>
                <c:pt idx="162">
                  <c:v>2.794E-2</c:v>
                </c:pt>
                <c:pt idx="163">
                  <c:v>2.546E-2</c:v>
                </c:pt>
                <c:pt idx="164">
                  <c:v>2.341E-2</c:v>
                </c:pt>
                <c:pt idx="165">
                  <c:v>2.1680000000000001E-2</c:v>
                </c:pt>
                <c:pt idx="166">
                  <c:v>2.0199999999999999E-2</c:v>
                </c:pt>
                <c:pt idx="167">
                  <c:v>1.8919999999999999E-2</c:v>
                </c:pt>
                <c:pt idx="168">
                  <c:v>1.78E-2</c:v>
                </c:pt>
                <c:pt idx="169">
                  <c:v>1.6809999999999999E-2</c:v>
                </c:pt>
                <c:pt idx="170">
                  <c:v>1.5140000000000001E-2</c:v>
                </c:pt>
                <c:pt idx="171">
                  <c:v>1.3780000000000001E-2</c:v>
                </c:pt>
                <c:pt idx="172">
                  <c:v>1.2659999999999999E-2</c:v>
                </c:pt>
                <c:pt idx="173">
                  <c:v>1.171E-2</c:v>
                </c:pt>
                <c:pt idx="174">
                  <c:v>1.091E-2</c:v>
                </c:pt>
                <c:pt idx="175">
                  <c:v>1.021E-2</c:v>
                </c:pt>
                <c:pt idx="176">
                  <c:v>9.0570000000000008E-3</c:v>
                </c:pt>
                <c:pt idx="177">
                  <c:v>8.1499999999999993E-3</c:v>
                </c:pt>
                <c:pt idx="178">
                  <c:v>7.4139999999999996E-3</c:v>
                </c:pt>
                <c:pt idx="179">
                  <c:v>6.8060000000000004E-3</c:v>
                </c:pt>
                <c:pt idx="180">
                  <c:v>6.293E-3</c:v>
                </c:pt>
                <c:pt idx="181">
                  <c:v>5.8560000000000001E-3</c:v>
                </c:pt>
                <c:pt idx="182">
                  <c:v>5.4770000000000001E-3</c:v>
                </c:pt>
                <c:pt idx="183">
                  <c:v>5.1469999999999997E-3</c:v>
                </c:pt>
                <c:pt idx="184">
                  <c:v>4.8560000000000001E-3</c:v>
                </c:pt>
                <c:pt idx="185">
                  <c:v>4.5970000000000004E-3</c:v>
                </c:pt>
                <c:pt idx="186">
                  <c:v>4.365E-3</c:v>
                </c:pt>
                <c:pt idx="187">
                  <c:v>3.9690000000000003E-3</c:v>
                </c:pt>
                <c:pt idx="188">
                  <c:v>3.5669999999999999E-3</c:v>
                </c:pt>
                <c:pt idx="189">
                  <c:v>3.2420000000000001E-3</c:v>
                </c:pt>
                <c:pt idx="190">
                  <c:v>2.9740000000000001E-3</c:v>
                </c:pt>
                <c:pt idx="191">
                  <c:v>2.748E-3</c:v>
                </c:pt>
                <c:pt idx="192">
                  <c:v>2.555E-3</c:v>
                </c:pt>
                <c:pt idx="193">
                  <c:v>2.3879999999999999E-3</c:v>
                </c:pt>
                <c:pt idx="194">
                  <c:v>2.2430000000000002E-3</c:v>
                </c:pt>
                <c:pt idx="195">
                  <c:v>2.1150000000000001E-3</c:v>
                </c:pt>
                <c:pt idx="196">
                  <c:v>1.9E-3</c:v>
                </c:pt>
                <c:pt idx="197">
                  <c:v>1.7260000000000001E-3</c:v>
                </c:pt>
                <c:pt idx="198">
                  <c:v>1.5820000000000001E-3</c:v>
                </c:pt>
                <c:pt idx="199">
                  <c:v>1.4610000000000001E-3</c:v>
                </c:pt>
                <c:pt idx="200">
                  <c:v>1.358E-3</c:v>
                </c:pt>
                <c:pt idx="201">
                  <c:v>1.2689999999999999E-3</c:v>
                </c:pt>
                <c:pt idx="202">
                  <c:v>1.1230000000000001E-3</c:v>
                </c:pt>
                <c:pt idx="203">
                  <c:v>1.008E-3</c:v>
                </c:pt>
                <c:pt idx="204">
                  <c:v>9.1489999999999996E-4</c:v>
                </c:pt>
                <c:pt idx="205">
                  <c:v>8.3830000000000005E-4</c:v>
                </c:pt>
                <c:pt idx="206">
                  <c:v>7.739E-4</c:v>
                </c:pt>
                <c:pt idx="207">
                  <c:v>7.1900000000000002E-4</c:v>
                </c:pt>
                <c:pt idx="208">
                  <c:v>7.0890000000000005E-4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A4-491D-BC3F-3E1D63D3670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srim132Xe_Si!$D$20:$D$228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srim132Xe_Si!$G$20:$G$228</c:f>
              <c:numCache>
                <c:formatCode>0.000E+00</c:formatCode>
                <c:ptCount val="209"/>
                <c:pt idx="0">
                  <c:v>2.4392</c:v>
                </c:pt>
                <c:pt idx="1">
                  <c:v>2.5224000000000002</c:v>
                </c:pt>
                <c:pt idx="2">
                  <c:v>2.6023999999999998</c:v>
                </c:pt>
                <c:pt idx="3">
                  <c:v>2.6793</c:v>
                </c:pt>
                <c:pt idx="4">
                  <c:v>2.754</c:v>
                </c:pt>
                <c:pt idx="5">
                  <c:v>2.8940999999999999</c:v>
                </c:pt>
                <c:pt idx="6">
                  <c:v>3.0568000000000004</c:v>
                </c:pt>
                <c:pt idx="7">
                  <c:v>3.2079999999999997</c:v>
                </c:pt>
                <c:pt idx="8">
                  <c:v>3.3496999999999999</c:v>
                </c:pt>
                <c:pt idx="9">
                  <c:v>3.4819</c:v>
                </c:pt>
                <c:pt idx="10">
                  <c:v>3.6067</c:v>
                </c:pt>
                <c:pt idx="11">
                  <c:v>3.7253000000000003</c:v>
                </c:pt>
                <c:pt idx="12">
                  <c:v>3.8375000000000004</c:v>
                </c:pt>
                <c:pt idx="13">
                  <c:v>3.9443999999999999</c:v>
                </c:pt>
                <c:pt idx="14">
                  <c:v>4.1445999999999996</c:v>
                </c:pt>
                <c:pt idx="15">
                  <c:v>4.3280000000000003</c:v>
                </c:pt>
                <c:pt idx="16">
                  <c:v>4.4987000000000004</c:v>
                </c:pt>
                <c:pt idx="17">
                  <c:v>4.6577000000000002</c:v>
                </c:pt>
                <c:pt idx="18">
                  <c:v>4.8052999999999999</c:v>
                </c:pt>
                <c:pt idx="19">
                  <c:v>4.9452999999999996</c:v>
                </c:pt>
                <c:pt idx="20">
                  <c:v>5.2012</c:v>
                </c:pt>
                <c:pt idx="21">
                  <c:v>5.4327000000000005</c:v>
                </c:pt>
                <c:pt idx="22">
                  <c:v>5.6429999999999998</c:v>
                </c:pt>
                <c:pt idx="23">
                  <c:v>5.8353000000000002</c:v>
                </c:pt>
                <c:pt idx="24">
                  <c:v>6.0127999999999995</c:v>
                </c:pt>
                <c:pt idx="25">
                  <c:v>6.1775000000000002</c:v>
                </c:pt>
                <c:pt idx="26">
                  <c:v>6.3315000000000001</c:v>
                </c:pt>
                <c:pt idx="27">
                  <c:v>6.4750000000000005</c:v>
                </c:pt>
                <c:pt idx="28">
                  <c:v>6.6109</c:v>
                </c:pt>
                <c:pt idx="29">
                  <c:v>6.7383000000000006</c:v>
                </c:pt>
                <c:pt idx="30">
                  <c:v>6.8582999999999998</c:v>
                </c:pt>
                <c:pt idx="31">
                  <c:v>7.0809999999999995</c:v>
                </c:pt>
                <c:pt idx="32">
                  <c:v>7.33</c:v>
                </c:pt>
                <c:pt idx="33">
                  <c:v>7.5521000000000003</c:v>
                </c:pt>
                <c:pt idx="34">
                  <c:v>7.7526999999999999</c:v>
                </c:pt>
                <c:pt idx="35">
                  <c:v>7.9348999999999998</c:v>
                </c:pt>
                <c:pt idx="36">
                  <c:v>8.1008999999999993</c:v>
                </c:pt>
                <c:pt idx="37">
                  <c:v>8.2538</c:v>
                </c:pt>
                <c:pt idx="38">
                  <c:v>8.3948</c:v>
                </c:pt>
                <c:pt idx="39">
                  <c:v>8.5250000000000004</c:v>
                </c:pt>
                <c:pt idx="40">
                  <c:v>8.76</c:v>
                </c:pt>
                <c:pt idx="41">
                  <c:v>8.9664999999999999</c:v>
                </c:pt>
                <c:pt idx="42">
                  <c:v>9.1476999999999986</c:v>
                </c:pt>
                <c:pt idx="43">
                  <c:v>9.31</c:v>
                </c:pt>
                <c:pt idx="44">
                  <c:v>9.4559999999999995</c:v>
                </c:pt>
                <c:pt idx="45">
                  <c:v>9.5869999999999997</c:v>
                </c:pt>
                <c:pt idx="46">
                  <c:v>9.8140000000000001</c:v>
                </c:pt>
                <c:pt idx="47">
                  <c:v>10.005000000000001</c:v>
                </c:pt>
                <c:pt idx="48">
                  <c:v>10.165000000000001</c:v>
                </c:pt>
                <c:pt idx="49">
                  <c:v>10.303000000000001</c:v>
                </c:pt>
                <c:pt idx="50">
                  <c:v>10.422000000000001</c:v>
                </c:pt>
                <c:pt idx="51">
                  <c:v>10.524000000000001</c:v>
                </c:pt>
                <c:pt idx="52">
                  <c:v>10.613999999999999</c:v>
                </c:pt>
                <c:pt idx="53">
                  <c:v>10.692</c:v>
                </c:pt>
                <c:pt idx="54">
                  <c:v>10.760999999999999</c:v>
                </c:pt>
                <c:pt idx="55">
                  <c:v>10.821999999999999</c:v>
                </c:pt>
                <c:pt idx="56">
                  <c:v>10.875</c:v>
                </c:pt>
                <c:pt idx="57">
                  <c:v>10.965</c:v>
                </c:pt>
                <c:pt idx="58">
                  <c:v>11.048999999999999</c:v>
                </c:pt>
                <c:pt idx="59">
                  <c:v>11.113</c:v>
                </c:pt>
                <c:pt idx="60">
                  <c:v>11.181000000000001</c:v>
                </c:pt>
                <c:pt idx="61">
                  <c:v>11.251999999999999</c:v>
                </c:pt>
                <c:pt idx="62">
                  <c:v>11.3</c:v>
                </c:pt>
                <c:pt idx="63">
                  <c:v>11.329000000000001</c:v>
                </c:pt>
                <c:pt idx="64">
                  <c:v>11.341999999999999</c:v>
                </c:pt>
                <c:pt idx="65">
                  <c:v>11.341000000000001</c:v>
                </c:pt>
                <c:pt idx="66">
                  <c:v>11.315</c:v>
                </c:pt>
                <c:pt idx="67">
                  <c:v>11.267999999999999</c:v>
                </c:pt>
                <c:pt idx="68">
                  <c:v>11.212</c:v>
                </c:pt>
                <c:pt idx="69">
                  <c:v>11.151999999999999</c:v>
                </c:pt>
                <c:pt idx="70">
                  <c:v>11.09</c:v>
                </c:pt>
                <c:pt idx="71">
                  <c:v>11.030000000000001</c:v>
                </c:pt>
                <c:pt idx="72">
                  <c:v>10.916</c:v>
                </c:pt>
                <c:pt idx="73">
                  <c:v>10.815999999999999</c:v>
                </c:pt>
                <c:pt idx="74">
                  <c:v>10.733000000000001</c:v>
                </c:pt>
                <c:pt idx="75">
                  <c:v>10.667</c:v>
                </c:pt>
                <c:pt idx="76">
                  <c:v>10.618</c:v>
                </c:pt>
                <c:pt idx="77">
                  <c:v>10.585000000000001</c:v>
                </c:pt>
                <c:pt idx="78">
                  <c:v>10.567</c:v>
                </c:pt>
                <c:pt idx="79">
                  <c:v>10.561</c:v>
                </c:pt>
                <c:pt idx="80">
                  <c:v>10.568000000000001</c:v>
                </c:pt>
                <c:pt idx="81">
                  <c:v>10.584</c:v>
                </c:pt>
                <c:pt idx="82">
                  <c:v>10.611000000000001</c:v>
                </c:pt>
                <c:pt idx="83">
                  <c:v>10.688000000000001</c:v>
                </c:pt>
                <c:pt idx="84">
                  <c:v>10.818999999999999</c:v>
                </c:pt>
                <c:pt idx="85">
                  <c:v>10.98</c:v>
                </c:pt>
                <c:pt idx="86">
                  <c:v>11.161999999999999</c:v>
                </c:pt>
                <c:pt idx="87">
                  <c:v>11.358000000000001</c:v>
                </c:pt>
                <c:pt idx="88">
                  <c:v>11.565</c:v>
                </c:pt>
                <c:pt idx="89">
                  <c:v>11.777999999999999</c:v>
                </c:pt>
                <c:pt idx="90">
                  <c:v>11.992000000000001</c:v>
                </c:pt>
                <c:pt idx="91">
                  <c:v>12.21</c:v>
                </c:pt>
                <c:pt idx="92">
                  <c:v>12.644</c:v>
                </c:pt>
                <c:pt idx="93">
                  <c:v>13.071</c:v>
                </c:pt>
                <c:pt idx="94">
                  <c:v>13.491</c:v>
                </c:pt>
                <c:pt idx="95">
                  <c:v>13.899000000000001</c:v>
                </c:pt>
                <c:pt idx="96">
                  <c:v>14.295</c:v>
                </c:pt>
                <c:pt idx="97">
                  <c:v>14.674999999999999</c:v>
                </c:pt>
                <c:pt idx="98">
                  <c:v>15.423</c:v>
                </c:pt>
                <c:pt idx="99">
                  <c:v>16.149000000000001</c:v>
                </c:pt>
                <c:pt idx="100">
                  <c:v>16.853000000000002</c:v>
                </c:pt>
                <c:pt idx="101">
                  <c:v>17.539000000000001</c:v>
                </c:pt>
                <c:pt idx="102">
                  <c:v>18.213000000000001</c:v>
                </c:pt>
                <c:pt idx="103">
                  <c:v>18.87</c:v>
                </c:pt>
                <c:pt idx="104">
                  <c:v>19.53</c:v>
                </c:pt>
                <c:pt idx="105">
                  <c:v>20.169</c:v>
                </c:pt>
                <c:pt idx="106">
                  <c:v>20.806000000000001</c:v>
                </c:pt>
                <c:pt idx="107">
                  <c:v>21.44</c:v>
                </c:pt>
                <c:pt idx="108">
                  <c:v>22.05</c:v>
                </c:pt>
                <c:pt idx="109">
                  <c:v>23.264000000000003</c:v>
                </c:pt>
                <c:pt idx="110">
                  <c:v>24.713999999999999</c:v>
                </c:pt>
                <c:pt idx="111">
                  <c:v>26.093</c:v>
                </c:pt>
                <c:pt idx="112">
                  <c:v>27.415000000000003</c:v>
                </c:pt>
                <c:pt idx="113">
                  <c:v>28.6584</c:v>
                </c:pt>
                <c:pt idx="114">
                  <c:v>29.850300000000001</c:v>
                </c:pt>
                <c:pt idx="115">
                  <c:v>30.979299999999999</c:v>
                </c:pt>
                <c:pt idx="116">
                  <c:v>32.054000000000002</c:v>
                </c:pt>
                <c:pt idx="117">
                  <c:v>33.073500000000003</c:v>
                </c:pt>
                <c:pt idx="118">
                  <c:v>34.974200000000003</c:v>
                </c:pt>
                <c:pt idx="119">
                  <c:v>36.706800000000001</c:v>
                </c:pt>
                <c:pt idx="120">
                  <c:v>38.308500000000002</c:v>
                </c:pt>
                <c:pt idx="121">
                  <c:v>39.787200000000006</c:v>
                </c:pt>
                <c:pt idx="122">
                  <c:v>41.171499999999995</c:v>
                </c:pt>
                <c:pt idx="123">
                  <c:v>42.4602</c:v>
                </c:pt>
                <c:pt idx="124">
                  <c:v>44.807900000000004</c:v>
                </c:pt>
                <c:pt idx="125">
                  <c:v>46.915900000000001</c:v>
                </c:pt>
                <c:pt idx="126">
                  <c:v>48.821399999999997</c:v>
                </c:pt>
                <c:pt idx="127">
                  <c:v>50.5625</c:v>
                </c:pt>
                <c:pt idx="128">
                  <c:v>52.157800000000002</c:v>
                </c:pt>
                <c:pt idx="129">
                  <c:v>53.6265</c:v>
                </c:pt>
                <c:pt idx="130">
                  <c:v>54.978000000000002</c:v>
                </c:pt>
                <c:pt idx="131">
                  <c:v>56.241599999999998</c:v>
                </c:pt>
                <c:pt idx="132">
                  <c:v>57.417099999999998</c:v>
                </c:pt>
                <c:pt idx="133">
                  <c:v>58.504100000000001</c:v>
                </c:pt>
                <c:pt idx="134">
                  <c:v>59.522400000000005</c:v>
                </c:pt>
                <c:pt idx="135">
                  <c:v>61.352200000000003</c:v>
                </c:pt>
                <c:pt idx="136">
                  <c:v>63.3215</c:v>
                </c:pt>
                <c:pt idx="137">
                  <c:v>64.9846</c:v>
                </c:pt>
                <c:pt idx="138">
                  <c:v>66.430500000000009</c:v>
                </c:pt>
                <c:pt idx="139">
                  <c:v>67.298500000000004</c:v>
                </c:pt>
                <c:pt idx="140">
                  <c:v>67.678200000000004</c:v>
                </c:pt>
                <c:pt idx="141">
                  <c:v>68.239199999999997</c:v>
                </c:pt>
                <c:pt idx="142">
                  <c:v>68.661299999999997</c:v>
                </c:pt>
                <c:pt idx="143">
                  <c:v>68.974299999999999</c:v>
                </c:pt>
                <c:pt idx="144">
                  <c:v>69.302499999999995</c:v>
                </c:pt>
                <c:pt idx="145">
                  <c:v>69.3429</c:v>
                </c:pt>
                <c:pt idx="146">
                  <c:v>69.164839999999998</c:v>
                </c:pt>
                <c:pt idx="147">
                  <c:v>68.818040000000011</c:v>
                </c:pt>
                <c:pt idx="148">
                  <c:v>68.342200000000005</c:v>
                </c:pt>
                <c:pt idx="149">
                  <c:v>67.777140000000003</c:v>
                </c:pt>
                <c:pt idx="150">
                  <c:v>66.468770000000006</c:v>
                </c:pt>
                <c:pt idx="151">
                  <c:v>65.012119999999996</c:v>
                </c:pt>
                <c:pt idx="152">
                  <c:v>63.49671</c:v>
                </c:pt>
                <c:pt idx="153">
                  <c:v>61.972210000000004</c:v>
                </c:pt>
                <c:pt idx="154">
                  <c:v>60.468409999999999</c:v>
                </c:pt>
                <c:pt idx="155">
                  <c:v>59.005160000000004</c:v>
                </c:pt>
                <c:pt idx="156">
                  <c:v>57.592329999999997</c:v>
                </c:pt>
                <c:pt idx="157">
                  <c:v>56.219859999999997</c:v>
                </c:pt>
                <c:pt idx="158">
                  <c:v>54.907669999999996</c:v>
                </c:pt>
                <c:pt idx="159">
                  <c:v>53.655729999999998</c:v>
                </c:pt>
                <c:pt idx="160">
                  <c:v>52.443979999999996</c:v>
                </c:pt>
                <c:pt idx="161">
                  <c:v>50.180990000000001</c:v>
                </c:pt>
                <c:pt idx="162">
                  <c:v>47.597940000000001</c:v>
                </c:pt>
                <c:pt idx="163">
                  <c:v>45.265460000000004</c:v>
                </c:pt>
                <c:pt idx="164">
                  <c:v>43.153410000000001</c:v>
                </c:pt>
                <c:pt idx="165">
                  <c:v>41.221680000000006</c:v>
                </c:pt>
                <c:pt idx="166">
                  <c:v>39.4602</c:v>
                </c:pt>
                <c:pt idx="167">
                  <c:v>37.838920000000002</c:v>
                </c:pt>
                <c:pt idx="168">
                  <c:v>36.357800000000005</c:v>
                </c:pt>
                <c:pt idx="169">
                  <c:v>35.006810000000002</c:v>
                </c:pt>
                <c:pt idx="170">
                  <c:v>32.645140000000005</c:v>
                </c:pt>
                <c:pt idx="171">
                  <c:v>30.613780000000002</c:v>
                </c:pt>
                <c:pt idx="172">
                  <c:v>28.85266</c:v>
                </c:pt>
                <c:pt idx="173">
                  <c:v>27.311710000000001</c:v>
                </c:pt>
                <c:pt idx="174">
                  <c:v>25.940909999999999</c:v>
                </c:pt>
                <c:pt idx="175">
                  <c:v>24.73021</c:v>
                </c:pt>
                <c:pt idx="176">
                  <c:v>22.669056999999999</c:v>
                </c:pt>
                <c:pt idx="177">
                  <c:v>20.968150000000001</c:v>
                </c:pt>
                <c:pt idx="178">
                  <c:v>19.557414000000001</c:v>
                </c:pt>
                <c:pt idx="179">
                  <c:v>18.356806000000002</c:v>
                </c:pt>
                <c:pt idx="180">
                  <c:v>17.326293</c:v>
                </c:pt>
                <c:pt idx="181">
                  <c:v>16.425856000000003</c:v>
                </c:pt>
                <c:pt idx="182">
                  <c:v>15.645477000000001</c:v>
                </c:pt>
                <c:pt idx="183">
                  <c:v>14.955146999999998</c:v>
                </c:pt>
                <c:pt idx="184">
                  <c:v>14.334856</c:v>
                </c:pt>
                <c:pt idx="185">
                  <c:v>13.784597</c:v>
                </c:pt>
                <c:pt idx="186">
                  <c:v>13.284364999999999</c:v>
                </c:pt>
                <c:pt idx="187">
                  <c:v>12.423969</c:v>
                </c:pt>
                <c:pt idx="188">
                  <c:v>11.533567</c:v>
                </c:pt>
                <c:pt idx="189">
                  <c:v>10.803242000000001</c:v>
                </c:pt>
                <c:pt idx="190">
                  <c:v>10.202973999999999</c:v>
                </c:pt>
                <c:pt idx="191">
                  <c:v>9.6877480000000009</c:v>
                </c:pt>
                <c:pt idx="192">
                  <c:v>9.2515549999999998</c:v>
                </c:pt>
                <c:pt idx="193">
                  <c:v>8.8743879999999997</c:v>
                </c:pt>
                <c:pt idx="194">
                  <c:v>8.5452429999999993</c:v>
                </c:pt>
                <c:pt idx="195">
                  <c:v>8.2561149999999994</c:v>
                </c:pt>
                <c:pt idx="196">
                  <c:v>7.7709000000000001</c:v>
                </c:pt>
                <c:pt idx="197">
                  <c:v>7.3827259999999999</c:v>
                </c:pt>
                <c:pt idx="198">
                  <c:v>7.0645819999999997</c:v>
                </c:pt>
                <c:pt idx="199">
                  <c:v>6.8004610000000003</c:v>
                </c:pt>
                <c:pt idx="200">
                  <c:v>6.5783579999999997</c:v>
                </c:pt>
                <c:pt idx="201">
                  <c:v>6.3892689999999996</c:v>
                </c:pt>
                <c:pt idx="202">
                  <c:v>6.0861229999999997</c:v>
                </c:pt>
                <c:pt idx="203">
                  <c:v>5.8550079999999998</c:v>
                </c:pt>
                <c:pt idx="204">
                  <c:v>5.6759148999999995</c:v>
                </c:pt>
                <c:pt idx="205">
                  <c:v>5.5348382999999997</c:v>
                </c:pt>
                <c:pt idx="206">
                  <c:v>5.4207739000000004</c:v>
                </c:pt>
                <c:pt idx="207">
                  <c:v>5.3287190000000004</c:v>
                </c:pt>
                <c:pt idx="208">
                  <c:v>5.3137089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A4-491D-BC3F-3E1D63D3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42528"/>
        <c:axId val="560140176"/>
      </c:scatterChart>
      <c:valAx>
        <c:axId val="5601425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0176"/>
        <c:crosses val="autoZero"/>
        <c:crossBetween val="midCat"/>
        <c:majorUnit val="10"/>
      </c:valAx>
      <c:valAx>
        <c:axId val="56014017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425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srim132Xe_Air!$P$5</c:f>
          <c:strCache>
            <c:ptCount val="1"/>
            <c:pt idx="0">
              <c:v>srim132Xe_Air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srim132Xe_Air!$D$20:$D$228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srim132Xe_Air!$J$20:$J$228</c:f>
              <c:numCache>
                <c:formatCode>0.000</c:formatCode>
                <c:ptCount val="209"/>
                <c:pt idx="0">
                  <c:v>7.76</c:v>
                </c:pt>
                <c:pt idx="1">
                  <c:v>8</c:v>
                </c:pt>
                <c:pt idx="2">
                  <c:v>8.24</c:v>
                </c:pt>
                <c:pt idx="3">
                  <c:v>8.4600000000000009</c:v>
                </c:pt>
                <c:pt idx="4">
                  <c:v>8.68</c:v>
                </c:pt>
                <c:pt idx="5">
                  <c:v>9.11</c:v>
                </c:pt>
                <c:pt idx="6">
                  <c:v>9.6199999999999992</c:v>
                </c:pt>
                <c:pt idx="7">
                  <c:v>10.1</c:v>
                </c:pt>
                <c:pt idx="8">
                  <c:v>10.56</c:v>
                </c:pt>
                <c:pt idx="9">
                  <c:v>11.01</c:v>
                </c:pt>
                <c:pt idx="10">
                  <c:v>11.44</c:v>
                </c:pt>
                <c:pt idx="11">
                  <c:v>11.85</c:v>
                </c:pt>
                <c:pt idx="12">
                  <c:v>12.26</c:v>
                </c:pt>
                <c:pt idx="13">
                  <c:v>12.65</c:v>
                </c:pt>
                <c:pt idx="14">
                  <c:v>13.41</c:v>
                </c:pt>
                <c:pt idx="15">
                  <c:v>14.13</c:v>
                </c:pt>
                <c:pt idx="16">
                  <c:v>14.83</c:v>
                </c:pt>
                <c:pt idx="17">
                  <c:v>15.5</c:v>
                </c:pt>
                <c:pt idx="18">
                  <c:v>16.16</c:v>
                </c:pt>
                <c:pt idx="19">
                  <c:v>16.79</c:v>
                </c:pt>
                <c:pt idx="20">
                  <c:v>18.02</c:v>
                </c:pt>
                <c:pt idx="21">
                  <c:v>19.190000000000001</c:v>
                </c:pt>
                <c:pt idx="22">
                  <c:v>20.32</c:v>
                </c:pt>
                <c:pt idx="23">
                  <c:v>21.41</c:v>
                </c:pt>
                <c:pt idx="24">
                  <c:v>22.47</c:v>
                </c:pt>
                <c:pt idx="25">
                  <c:v>23.5</c:v>
                </c:pt>
                <c:pt idx="26">
                  <c:v>24.51</c:v>
                </c:pt>
                <c:pt idx="27">
                  <c:v>25.5</c:v>
                </c:pt>
                <c:pt idx="28">
                  <c:v>26.47</c:v>
                </c:pt>
                <c:pt idx="29">
                  <c:v>27.42</c:v>
                </c:pt>
                <c:pt idx="30">
                  <c:v>28.35</c:v>
                </c:pt>
                <c:pt idx="31">
                  <c:v>30.18</c:v>
                </c:pt>
                <c:pt idx="32">
                  <c:v>32.39</c:v>
                </c:pt>
                <c:pt idx="33">
                  <c:v>34.549999999999997</c:v>
                </c:pt>
                <c:pt idx="34">
                  <c:v>36.64</c:v>
                </c:pt>
                <c:pt idx="35">
                  <c:v>38.700000000000003</c:v>
                </c:pt>
                <c:pt idx="36">
                  <c:v>40.71</c:v>
                </c:pt>
                <c:pt idx="37">
                  <c:v>42.69</c:v>
                </c:pt>
                <c:pt idx="38">
                  <c:v>44.63</c:v>
                </c:pt>
                <c:pt idx="39">
                  <c:v>46.55</c:v>
                </c:pt>
                <c:pt idx="40">
                  <c:v>50.32</c:v>
                </c:pt>
                <c:pt idx="41">
                  <c:v>54.01</c:v>
                </c:pt>
                <c:pt idx="42">
                  <c:v>57.63</c:v>
                </c:pt>
                <c:pt idx="43">
                  <c:v>61.19</c:v>
                </c:pt>
                <c:pt idx="44">
                  <c:v>64.7</c:v>
                </c:pt>
                <c:pt idx="45">
                  <c:v>68.17</c:v>
                </c:pt>
                <c:pt idx="46">
                  <c:v>75.010000000000005</c:v>
                </c:pt>
                <c:pt idx="47">
                  <c:v>81.72</c:v>
                </c:pt>
                <c:pt idx="48">
                  <c:v>88.35</c:v>
                </c:pt>
                <c:pt idx="49">
                  <c:v>94.9</c:v>
                </c:pt>
                <c:pt idx="50">
                  <c:v>101.39</c:v>
                </c:pt>
                <c:pt idx="51">
                  <c:v>107.83</c:v>
                </c:pt>
                <c:pt idx="52">
                  <c:v>114.23</c:v>
                </c:pt>
                <c:pt idx="53">
                  <c:v>120.59</c:v>
                </c:pt>
                <c:pt idx="54">
                  <c:v>126.93</c:v>
                </c:pt>
                <c:pt idx="55">
                  <c:v>133.24</c:v>
                </c:pt>
                <c:pt idx="56">
                  <c:v>139.54</c:v>
                </c:pt>
                <c:pt idx="57">
                  <c:v>152.08000000000001</c:v>
                </c:pt>
                <c:pt idx="58">
                  <c:v>167.7</c:v>
                </c:pt>
                <c:pt idx="59">
                  <c:v>183.28</c:v>
                </c:pt>
                <c:pt idx="60">
                  <c:v>198.86</c:v>
                </c:pt>
                <c:pt idx="61">
                  <c:v>214.46</c:v>
                </c:pt>
                <c:pt idx="62">
                  <c:v>230.11</c:v>
                </c:pt>
                <c:pt idx="63">
                  <c:v>245.81</c:v>
                </c:pt>
                <c:pt idx="64">
                  <c:v>261.57</c:v>
                </c:pt>
                <c:pt idx="65">
                  <c:v>277.39999999999998</c:v>
                </c:pt>
                <c:pt idx="66">
                  <c:v>309.26</c:v>
                </c:pt>
                <c:pt idx="67">
                  <c:v>341.39</c:v>
                </c:pt>
                <c:pt idx="68">
                  <c:v>373.79</c:v>
                </c:pt>
                <c:pt idx="69">
                  <c:v>406.45</c:v>
                </c:pt>
                <c:pt idx="70">
                  <c:v>439.36</c:v>
                </c:pt>
                <c:pt idx="71">
                  <c:v>472.51</c:v>
                </c:pt>
                <c:pt idx="72">
                  <c:v>539.46</c:v>
                </c:pt>
                <c:pt idx="73">
                  <c:v>607.16</c:v>
                </c:pt>
                <c:pt idx="74">
                  <c:v>675.5</c:v>
                </c:pt>
                <c:pt idx="75">
                  <c:v>744.35</c:v>
                </c:pt>
                <c:pt idx="76">
                  <c:v>813.62</c:v>
                </c:pt>
                <c:pt idx="77">
                  <c:v>883.22</c:v>
                </c:pt>
                <c:pt idx="78">
                  <c:v>953.06</c:v>
                </c:pt>
                <c:pt idx="79" formatCode="0.00E+00">
                  <c:v>1020</c:v>
                </c:pt>
                <c:pt idx="80" formatCode="0.00E+00">
                  <c:v>1090</c:v>
                </c:pt>
                <c:pt idx="81" formatCode="0.00E+00">
                  <c:v>1160</c:v>
                </c:pt>
                <c:pt idx="82" formatCode="0.00E+00">
                  <c:v>1230</c:v>
                </c:pt>
                <c:pt idx="83" formatCode="0.00E+00">
                  <c:v>1370</c:v>
                </c:pt>
                <c:pt idx="84" formatCode="0.00E+00">
                  <c:v>1550</c:v>
                </c:pt>
                <c:pt idx="85" formatCode="0.00E+00">
                  <c:v>1720</c:v>
                </c:pt>
                <c:pt idx="86" formatCode="0.00E+00">
                  <c:v>1900</c:v>
                </c:pt>
                <c:pt idx="87" formatCode="0.00E+00">
                  <c:v>2070</c:v>
                </c:pt>
                <c:pt idx="88" formatCode="0.00E+00">
                  <c:v>2240</c:v>
                </c:pt>
                <c:pt idx="89" formatCode="0.00E+00">
                  <c:v>2410</c:v>
                </c:pt>
                <c:pt idx="90" formatCode="0.00E+00">
                  <c:v>2580</c:v>
                </c:pt>
                <c:pt idx="91" formatCode="0.00E+00">
                  <c:v>2750</c:v>
                </c:pt>
                <c:pt idx="92" formatCode="0.00E+00">
                  <c:v>3080</c:v>
                </c:pt>
                <c:pt idx="93" formatCode="0.00E+00">
                  <c:v>3410</c:v>
                </c:pt>
                <c:pt idx="94" formatCode="0.00E+00">
                  <c:v>3730</c:v>
                </c:pt>
                <c:pt idx="95" formatCode="0.00E+00">
                  <c:v>4050</c:v>
                </c:pt>
                <c:pt idx="96" formatCode="0.00E+00">
                  <c:v>4360</c:v>
                </c:pt>
                <c:pt idx="97" formatCode="0.00E+00">
                  <c:v>4660</c:v>
                </c:pt>
                <c:pt idx="98" formatCode="0.00E+00">
                  <c:v>5250</c:v>
                </c:pt>
                <c:pt idx="99" formatCode="0.00E+00">
                  <c:v>5800</c:v>
                </c:pt>
                <c:pt idx="100" formatCode="0.00E+00">
                  <c:v>6330</c:v>
                </c:pt>
                <c:pt idx="101" formatCode="0.00E+00">
                  <c:v>6830</c:v>
                </c:pt>
                <c:pt idx="102" formatCode="0.00E+00">
                  <c:v>7310</c:v>
                </c:pt>
                <c:pt idx="103" formatCode="0.00E+00">
                  <c:v>7760</c:v>
                </c:pt>
                <c:pt idx="104" formatCode="0.00E+00">
                  <c:v>8180</c:v>
                </c:pt>
                <c:pt idx="105" formatCode="0.00E+00">
                  <c:v>8590</c:v>
                </c:pt>
                <c:pt idx="106" formatCode="0.00E+00">
                  <c:v>8970</c:v>
                </c:pt>
                <c:pt idx="107" formatCode="0.00E+00">
                  <c:v>9340</c:v>
                </c:pt>
                <c:pt idx="108" formatCode="0.00E+00">
                  <c:v>9680</c:v>
                </c:pt>
                <c:pt idx="109" formatCode="0.00E+00">
                  <c:v>10330</c:v>
                </c:pt>
                <c:pt idx="110" formatCode="0.00E+00">
                  <c:v>11070</c:v>
                </c:pt>
                <c:pt idx="111" formatCode="0.00E+00">
                  <c:v>11740</c:v>
                </c:pt>
                <c:pt idx="112" formatCode="0.00E+00">
                  <c:v>12350</c:v>
                </c:pt>
                <c:pt idx="113" formatCode="0.00E+00">
                  <c:v>12930</c:v>
                </c:pt>
                <c:pt idx="114" formatCode="0.00E+00">
                  <c:v>13460</c:v>
                </c:pt>
                <c:pt idx="115" formatCode="0.00E+00">
                  <c:v>13970</c:v>
                </c:pt>
                <c:pt idx="116" formatCode="0.00E+00">
                  <c:v>14450</c:v>
                </c:pt>
                <c:pt idx="117" formatCode="0.00E+00">
                  <c:v>14910</c:v>
                </c:pt>
                <c:pt idx="118" formatCode="0.00E+00">
                  <c:v>15790</c:v>
                </c:pt>
                <c:pt idx="119" formatCode="0.00E+00">
                  <c:v>16610</c:v>
                </c:pt>
                <c:pt idx="120" formatCode="0.00E+00">
                  <c:v>17390</c:v>
                </c:pt>
                <c:pt idx="121" formatCode="0.00E+00">
                  <c:v>18140</c:v>
                </c:pt>
                <c:pt idx="122" formatCode="0.00E+00">
                  <c:v>18860</c:v>
                </c:pt>
                <c:pt idx="123" formatCode="0.00E+00">
                  <c:v>19560</c:v>
                </c:pt>
                <c:pt idx="124" formatCode="0.00E+00">
                  <c:v>20920</c:v>
                </c:pt>
                <c:pt idx="125" formatCode="0.00E+00">
                  <c:v>22220</c:v>
                </c:pt>
                <c:pt idx="126" formatCode="0.00E+00">
                  <c:v>23470</c:v>
                </c:pt>
                <c:pt idx="127" formatCode="0.00E+00">
                  <c:v>24700</c:v>
                </c:pt>
                <c:pt idx="128" formatCode="0.00E+00">
                  <c:v>25900</c:v>
                </c:pt>
                <c:pt idx="129" formatCode="0.00E+00">
                  <c:v>27080</c:v>
                </c:pt>
                <c:pt idx="130" formatCode="0.00E+00">
                  <c:v>28240</c:v>
                </c:pt>
                <c:pt idx="131" formatCode="0.00E+00">
                  <c:v>29390</c:v>
                </c:pt>
                <c:pt idx="132" formatCode="0.00E+00">
                  <c:v>30530</c:v>
                </c:pt>
                <c:pt idx="133" formatCode="0.00E+00">
                  <c:v>31660</c:v>
                </c:pt>
                <c:pt idx="134" formatCode="0.00E+00">
                  <c:v>32780</c:v>
                </c:pt>
                <c:pt idx="135" formatCode="0.00E+00">
                  <c:v>35010</c:v>
                </c:pt>
                <c:pt idx="136" formatCode="0.00E+00">
                  <c:v>37760</c:v>
                </c:pt>
                <c:pt idx="137" formatCode="0.00E+00">
                  <c:v>40490</c:v>
                </c:pt>
                <c:pt idx="138" formatCode="0.00E+00">
                  <c:v>43210</c:v>
                </c:pt>
                <c:pt idx="139" formatCode="0.00E+00">
                  <c:v>45910</c:v>
                </c:pt>
                <c:pt idx="140" formatCode="0.00E+00">
                  <c:v>48590</c:v>
                </c:pt>
                <c:pt idx="141" formatCode="0.00E+00">
                  <c:v>51270</c:v>
                </c:pt>
                <c:pt idx="142" formatCode="0.00E+00">
                  <c:v>53950</c:v>
                </c:pt>
                <c:pt idx="143" formatCode="0.00E+00">
                  <c:v>56620</c:v>
                </c:pt>
                <c:pt idx="144" formatCode="0.00E+00">
                  <c:v>61950</c:v>
                </c:pt>
                <c:pt idx="145" formatCode="0.00E+00">
                  <c:v>67270</c:v>
                </c:pt>
                <c:pt idx="146" formatCode="0.00E+00">
                  <c:v>72600</c:v>
                </c:pt>
                <c:pt idx="147" formatCode="0.00E+00">
                  <c:v>77950</c:v>
                </c:pt>
                <c:pt idx="148" formatCode="0.00E+00">
                  <c:v>83320</c:v>
                </c:pt>
                <c:pt idx="149" formatCode="0.00E+00">
                  <c:v>88720</c:v>
                </c:pt>
                <c:pt idx="150" formatCode="0.00E+00">
                  <c:v>99640</c:v>
                </c:pt>
                <c:pt idx="151" formatCode="0.00E+00">
                  <c:v>110730</c:v>
                </c:pt>
                <c:pt idx="152" formatCode="0.00E+00">
                  <c:v>122040</c:v>
                </c:pt>
                <c:pt idx="153" formatCode="0.00E+00">
                  <c:v>133600</c:v>
                </c:pt>
                <c:pt idx="154" formatCode="0.00E+00">
                  <c:v>145420</c:v>
                </c:pt>
                <c:pt idx="155" formatCode="0.00E+00">
                  <c:v>157540</c:v>
                </c:pt>
                <c:pt idx="156" formatCode="0.00E+00">
                  <c:v>169960</c:v>
                </c:pt>
                <c:pt idx="157" formatCode="0.00E+00">
                  <c:v>182710</c:v>
                </c:pt>
                <c:pt idx="158" formatCode="0.00E+00">
                  <c:v>195800</c:v>
                </c:pt>
                <c:pt idx="159" formatCode="0.00E+00">
                  <c:v>209230</c:v>
                </c:pt>
                <c:pt idx="160" formatCode="0.00E+00">
                  <c:v>223020</c:v>
                </c:pt>
                <c:pt idx="161" formatCode="0.00E+00">
                  <c:v>251700</c:v>
                </c:pt>
                <c:pt idx="162" formatCode="0.00E+00">
                  <c:v>289630</c:v>
                </c:pt>
                <c:pt idx="163" formatCode="0.00E+00">
                  <c:v>329890</c:v>
                </c:pt>
                <c:pt idx="164" formatCode="0.00E+00">
                  <c:v>372440</c:v>
                </c:pt>
                <c:pt idx="165" formatCode="0.00E+00">
                  <c:v>417190</c:v>
                </c:pt>
                <c:pt idx="166" formatCode="0.00E+00">
                  <c:v>464040</c:v>
                </c:pt>
                <c:pt idx="167" formatCode="0.00E+00">
                  <c:v>512809.99999999994</c:v>
                </c:pt>
                <c:pt idx="168" formatCode="0.00E+00">
                  <c:v>563350</c:v>
                </c:pt>
                <c:pt idx="169" formatCode="0.00E+00">
                  <c:v>615510</c:v>
                </c:pt>
                <c:pt idx="170" formatCode="0.00E+00">
                  <c:v>725340</c:v>
                </c:pt>
                <c:pt idx="171" formatCode="0.00E+00">
                  <c:v>843030</c:v>
                </c:pt>
                <c:pt idx="172" formatCode="0.00E+00">
                  <c:v>968440</c:v>
                </c:pt>
                <c:pt idx="173" formatCode="0.00E+00">
                  <c:v>1100000</c:v>
                </c:pt>
                <c:pt idx="174" formatCode="0.00E+00">
                  <c:v>1240000</c:v>
                </c:pt>
                <c:pt idx="175" formatCode="0.00E+00">
                  <c:v>1390000</c:v>
                </c:pt>
                <c:pt idx="176" formatCode="0.00E+00">
                  <c:v>1710000</c:v>
                </c:pt>
                <c:pt idx="177" formatCode="0.00E+00">
                  <c:v>2049999.9999999998</c:v>
                </c:pt>
                <c:pt idx="178" formatCode="0.00E+00">
                  <c:v>2420000</c:v>
                </c:pt>
                <c:pt idx="179" formatCode="0.00E+00">
                  <c:v>2820000</c:v>
                </c:pt>
                <c:pt idx="180" formatCode="0.00E+00">
                  <c:v>3240000</c:v>
                </c:pt>
                <c:pt idx="181" formatCode="0.00E+00">
                  <c:v>3690000</c:v>
                </c:pt>
                <c:pt idx="182" formatCode="0.00E+00">
                  <c:v>4160000</c:v>
                </c:pt>
                <c:pt idx="183" formatCode="0.00E+00">
                  <c:v>4660000</c:v>
                </c:pt>
                <c:pt idx="184" formatCode="0.00E+00">
                  <c:v>5170000</c:v>
                </c:pt>
                <c:pt idx="185" formatCode="0.00E+00">
                  <c:v>5710000</c:v>
                </c:pt>
                <c:pt idx="186" formatCode="0.00E+00">
                  <c:v>6270000</c:v>
                </c:pt>
                <c:pt idx="187" formatCode="0.00E+00">
                  <c:v>7450000</c:v>
                </c:pt>
                <c:pt idx="188" formatCode="0.00E+00">
                  <c:v>9040000</c:v>
                </c:pt>
                <c:pt idx="189" formatCode="0.00E+00">
                  <c:v>10740000</c:v>
                </c:pt>
                <c:pt idx="190" formatCode="0.00E+00">
                  <c:v>12550000</c:v>
                </c:pt>
                <c:pt idx="191" formatCode="0.00E+00">
                  <c:v>14460000</c:v>
                </c:pt>
                <c:pt idx="192" formatCode="0.00E+00">
                  <c:v>16469999.999999998</c:v>
                </c:pt>
                <c:pt idx="193" formatCode="0.00E+00">
                  <c:v>18570000</c:v>
                </c:pt>
                <c:pt idx="194" formatCode="0.00E+00">
                  <c:v>20760000</c:v>
                </c:pt>
                <c:pt idx="195" formatCode="0.00E+00">
                  <c:v>23030000</c:v>
                </c:pt>
                <c:pt idx="196" formatCode="0.00E+00">
                  <c:v>27790000</c:v>
                </c:pt>
                <c:pt idx="197" formatCode="0.00E+00">
                  <c:v>32830000</c:v>
                </c:pt>
                <c:pt idx="198" formatCode="0.00E+00">
                  <c:v>38110000</c:v>
                </c:pt>
                <c:pt idx="199" formatCode="0.00E+00">
                  <c:v>43620000</c:v>
                </c:pt>
                <c:pt idx="200" formatCode="0.00E+00">
                  <c:v>49330000</c:v>
                </c:pt>
                <c:pt idx="201" formatCode="0.00E+00">
                  <c:v>55230000</c:v>
                </c:pt>
                <c:pt idx="202" formatCode="0.00E+00">
                  <c:v>67480000</c:v>
                </c:pt>
                <c:pt idx="203" formatCode="0.00E+00">
                  <c:v>80290000</c:v>
                </c:pt>
                <c:pt idx="204" formatCode="0.00E+00">
                  <c:v>93550000</c:v>
                </c:pt>
                <c:pt idx="205" formatCode="0.00E+00">
                  <c:v>107190000</c:v>
                </c:pt>
                <c:pt idx="206" formatCode="0.00E+00">
                  <c:v>121150000</c:v>
                </c:pt>
                <c:pt idx="207" formatCode="0.00E+00">
                  <c:v>135370000</c:v>
                </c:pt>
                <c:pt idx="208" formatCode="0.00E+00">
                  <c:v>138240000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srim132Xe_Air!$D$20:$D$228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srim132Xe_Air!$M$20:$M$228</c:f>
              <c:numCache>
                <c:formatCode>0.000</c:formatCode>
                <c:ptCount val="209"/>
                <c:pt idx="0">
                  <c:v>1.97</c:v>
                </c:pt>
                <c:pt idx="1">
                  <c:v>2.0299999999999998</c:v>
                </c:pt>
                <c:pt idx="2">
                  <c:v>2.08</c:v>
                </c:pt>
                <c:pt idx="3">
                  <c:v>2.13</c:v>
                </c:pt>
                <c:pt idx="4">
                  <c:v>2.1800000000000002</c:v>
                </c:pt>
                <c:pt idx="5">
                  <c:v>2.2799999999999998</c:v>
                </c:pt>
                <c:pt idx="6">
                  <c:v>2.4</c:v>
                </c:pt>
                <c:pt idx="7">
                  <c:v>2.5</c:v>
                </c:pt>
                <c:pt idx="8">
                  <c:v>2.6</c:v>
                </c:pt>
                <c:pt idx="9">
                  <c:v>2.7</c:v>
                </c:pt>
                <c:pt idx="10">
                  <c:v>2.79</c:v>
                </c:pt>
                <c:pt idx="11">
                  <c:v>2.88</c:v>
                </c:pt>
                <c:pt idx="12">
                  <c:v>2.97</c:v>
                </c:pt>
                <c:pt idx="13">
                  <c:v>3.05</c:v>
                </c:pt>
                <c:pt idx="14">
                  <c:v>3.21</c:v>
                </c:pt>
                <c:pt idx="15">
                  <c:v>3.35</c:v>
                </c:pt>
                <c:pt idx="16">
                  <c:v>3.49</c:v>
                </c:pt>
                <c:pt idx="17">
                  <c:v>3.63</c:v>
                </c:pt>
                <c:pt idx="18">
                  <c:v>3.76</c:v>
                </c:pt>
                <c:pt idx="19">
                  <c:v>3.88</c:v>
                </c:pt>
                <c:pt idx="20">
                  <c:v>4.12</c:v>
                </c:pt>
                <c:pt idx="21">
                  <c:v>4.34</c:v>
                </c:pt>
                <c:pt idx="22">
                  <c:v>4.55</c:v>
                </c:pt>
                <c:pt idx="23">
                  <c:v>4.76</c:v>
                </c:pt>
                <c:pt idx="24">
                  <c:v>4.95</c:v>
                </c:pt>
                <c:pt idx="25">
                  <c:v>5.14</c:v>
                </c:pt>
                <c:pt idx="26">
                  <c:v>5.32</c:v>
                </c:pt>
                <c:pt idx="27">
                  <c:v>5.49</c:v>
                </c:pt>
                <c:pt idx="28">
                  <c:v>5.66</c:v>
                </c:pt>
                <c:pt idx="29">
                  <c:v>5.83</c:v>
                </c:pt>
                <c:pt idx="30">
                  <c:v>5.99</c:v>
                </c:pt>
                <c:pt idx="31">
                  <c:v>6.31</c:v>
                </c:pt>
                <c:pt idx="32">
                  <c:v>6.69</c:v>
                </c:pt>
                <c:pt idx="33">
                  <c:v>7.05</c:v>
                </c:pt>
                <c:pt idx="34">
                  <c:v>7.4</c:v>
                </c:pt>
                <c:pt idx="35">
                  <c:v>7.74</c:v>
                </c:pt>
                <c:pt idx="36">
                  <c:v>8.07</c:v>
                </c:pt>
                <c:pt idx="37">
                  <c:v>8.39</c:v>
                </c:pt>
                <c:pt idx="38">
                  <c:v>8.6999999999999993</c:v>
                </c:pt>
                <c:pt idx="39">
                  <c:v>9.01</c:v>
                </c:pt>
                <c:pt idx="40">
                  <c:v>9.61</c:v>
                </c:pt>
                <c:pt idx="41">
                  <c:v>10.18</c:v>
                </c:pt>
                <c:pt idx="42">
                  <c:v>10.75</c:v>
                </c:pt>
                <c:pt idx="43">
                  <c:v>11.29</c:v>
                </c:pt>
                <c:pt idx="44">
                  <c:v>11.83</c:v>
                </c:pt>
                <c:pt idx="45">
                  <c:v>12.35</c:v>
                </c:pt>
                <c:pt idx="46">
                  <c:v>13.38</c:v>
                </c:pt>
                <c:pt idx="47">
                  <c:v>14.38</c:v>
                </c:pt>
                <c:pt idx="48">
                  <c:v>15.35</c:v>
                </c:pt>
                <c:pt idx="49">
                  <c:v>16.3</c:v>
                </c:pt>
                <c:pt idx="50">
                  <c:v>17.23</c:v>
                </c:pt>
                <c:pt idx="51">
                  <c:v>18.14</c:v>
                </c:pt>
                <c:pt idx="52">
                  <c:v>19.04</c:v>
                </c:pt>
                <c:pt idx="53">
                  <c:v>19.920000000000002</c:v>
                </c:pt>
                <c:pt idx="54">
                  <c:v>20.8</c:v>
                </c:pt>
                <c:pt idx="55">
                  <c:v>21.66</c:v>
                </c:pt>
                <c:pt idx="56">
                  <c:v>22.51</c:v>
                </c:pt>
                <c:pt idx="57">
                  <c:v>24.22</c:v>
                </c:pt>
                <c:pt idx="58">
                  <c:v>26.33</c:v>
                </c:pt>
                <c:pt idx="59">
                  <c:v>28.4</c:v>
                </c:pt>
                <c:pt idx="60">
                  <c:v>30.43</c:v>
                </c:pt>
                <c:pt idx="61">
                  <c:v>32.43</c:v>
                </c:pt>
                <c:pt idx="62">
                  <c:v>34.4</c:v>
                </c:pt>
                <c:pt idx="63">
                  <c:v>36.36</c:v>
                </c:pt>
                <c:pt idx="64">
                  <c:v>38.31</c:v>
                </c:pt>
                <c:pt idx="65">
                  <c:v>40.229999999999997</c:v>
                </c:pt>
                <c:pt idx="66">
                  <c:v>44.15</c:v>
                </c:pt>
                <c:pt idx="67">
                  <c:v>48</c:v>
                </c:pt>
                <c:pt idx="68">
                  <c:v>51.79</c:v>
                </c:pt>
                <c:pt idx="69">
                  <c:v>55.54</c:v>
                </c:pt>
                <c:pt idx="70">
                  <c:v>59.24</c:v>
                </c:pt>
                <c:pt idx="71">
                  <c:v>62.89</c:v>
                </c:pt>
                <c:pt idx="72">
                  <c:v>70.37</c:v>
                </c:pt>
                <c:pt idx="73">
                  <c:v>77.64</c:v>
                </c:pt>
                <c:pt idx="74">
                  <c:v>84.71</c:v>
                </c:pt>
                <c:pt idx="75">
                  <c:v>91.6</c:v>
                </c:pt>
                <c:pt idx="76">
                  <c:v>98.32</c:v>
                </c:pt>
                <c:pt idx="77">
                  <c:v>104.87</c:v>
                </c:pt>
                <c:pt idx="78">
                  <c:v>111.26</c:v>
                </c:pt>
                <c:pt idx="79">
                  <c:v>117.49</c:v>
                </c:pt>
                <c:pt idx="80">
                  <c:v>123.58</c:v>
                </c:pt>
                <c:pt idx="81">
                  <c:v>129.52000000000001</c:v>
                </c:pt>
                <c:pt idx="82">
                  <c:v>135.32</c:v>
                </c:pt>
                <c:pt idx="83">
                  <c:v>147.15</c:v>
                </c:pt>
                <c:pt idx="84">
                  <c:v>161.47999999999999</c:v>
                </c:pt>
                <c:pt idx="85">
                  <c:v>174.95</c:v>
                </c:pt>
                <c:pt idx="86">
                  <c:v>187.66</c:v>
                </c:pt>
                <c:pt idx="87">
                  <c:v>199.7</c:v>
                </c:pt>
                <c:pt idx="88">
                  <c:v>211.14</c:v>
                </c:pt>
                <c:pt idx="89">
                  <c:v>222.02</c:v>
                </c:pt>
                <c:pt idx="90">
                  <c:v>232.41</c:v>
                </c:pt>
                <c:pt idx="91">
                  <c:v>242.35</c:v>
                </c:pt>
                <c:pt idx="92">
                  <c:v>263</c:v>
                </c:pt>
                <c:pt idx="93">
                  <c:v>281.86</c:v>
                </c:pt>
                <c:pt idx="94">
                  <c:v>299.18</c:v>
                </c:pt>
                <c:pt idx="95">
                  <c:v>315.14</c:v>
                </c:pt>
                <c:pt idx="96">
                  <c:v>329.9</c:v>
                </c:pt>
                <c:pt idx="97">
                  <c:v>343.58</c:v>
                </c:pt>
                <c:pt idx="98">
                  <c:v>372.54</c:v>
                </c:pt>
                <c:pt idx="99">
                  <c:v>397.28</c:v>
                </c:pt>
                <c:pt idx="100">
                  <c:v>418.57</c:v>
                </c:pt>
                <c:pt idx="101">
                  <c:v>437.01</c:v>
                </c:pt>
                <c:pt idx="102">
                  <c:v>453.04</c:v>
                </c:pt>
                <c:pt idx="103">
                  <c:v>467.05</c:v>
                </c:pt>
                <c:pt idx="104">
                  <c:v>479.35</c:v>
                </c:pt>
                <c:pt idx="105">
                  <c:v>490.21</c:v>
                </c:pt>
                <c:pt idx="106">
                  <c:v>499.83</c:v>
                </c:pt>
                <c:pt idx="107">
                  <c:v>508.4</c:v>
                </c:pt>
                <c:pt idx="108">
                  <c:v>516.07000000000005</c:v>
                </c:pt>
                <c:pt idx="109">
                  <c:v>533.1</c:v>
                </c:pt>
                <c:pt idx="110">
                  <c:v>552.05999999999995</c:v>
                </c:pt>
                <c:pt idx="111">
                  <c:v>567.21</c:v>
                </c:pt>
                <c:pt idx="112">
                  <c:v>579.64</c:v>
                </c:pt>
                <c:pt idx="113">
                  <c:v>590.08000000000004</c:v>
                </c:pt>
                <c:pt idx="114">
                  <c:v>599.02</c:v>
                </c:pt>
                <c:pt idx="115">
                  <c:v>606.83000000000004</c:v>
                </c:pt>
                <c:pt idx="116">
                  <c:v>613.73</c:v>
                </c:pt>
                <c:pt idx="117">
                  <c:v>619.91999999999996</c:v>
                </c:pt>
                <c:pt idx="118">
                  <c:v>636.66999999999996</c:v>
                </c:pt>
                <c:pt idx="119">
                  <c:v>650.9</c:v>
                </c:pt>
                <c:pt idx="120">
                  <c:v>663.34</c:v>
                </c:pt>
                <c:pt idx="121">
                  <c:v>674.44</c:v>
                </c:pt>
                <c:pt idx="122">
                  <c:v>684.51</c:v>
                </c:pt>
                <c:pt idx="123">
                  <c:v>693.75</c:v>
                </c:pt>
                <c:pt idx="124">
                  <c:v>723.11</c:v>
                </c:pt>
                <c:pt idx="125">
                  <c:v>748.94</c:v>
                </c:pt>
                <c:pt idx="126">
                  <c:v>772.19</c:v>
                </c:pt>
                <c:pt idx="127">
                  <c:v>793.52</c:v>
                </c:pt>
                <c:pt idx="128">
                  <c:v>813.32</c:v>
                </c:pt>
                <c:pt idx="129">
                  <c:v>831.92</c:v>
                </c:pt>
                <c:pt idx="130">
                  <c:v>849.53</c:v>
                </c:pt>
                <c:pt idx="131">
                  <c:v>866.31</c:v>
                </c:pt>
                <c:pt idx="132">
                  <c:v>882.39</c:v>
                </c:pt>
                <c:pt idx="133">
                  <c:v>897.89</c:v>
                </c:pt>
                <c:pt idx="134">
                  <c:v>912.87</c:v>
                </c:pt>
                <c:pt idx="135">
                  <c:v>967.42</c:v>
                </c:pt>
                <c:pt idx="136" formatCode="0.00E+00">
                  <c:v>1040</c:v>
                </c:pt>
                <c:pt idx="137" formatCode="0.00E+00">
                  <c:v>1120</c:v>
                </c:pt>
                <c:pt idx="138" formatCode="0.00E+00">
                  <c:v>1180</c:v>
                </c:pt>
                <c:pt idx="139" formatCode="0.00E+00">
                  <c:v>1240</c:v>
                </c:pt>
                <c:pt idx="140" formatCode="0.00E+00">
                  <c:v>1300</c:v>
                </c:pt>
                <c:pt idx="141" formatCode="0.00E+00">
                  <c:v>1360</c:v>
                </c:pt>
                <c:pt idx="142" formatCode="0.00E+00">
                  <c:v>1410</c:v>
                </c:pt>
                <c:pt idx="143" formatCode="0.00E+00">
                  <c:v>1460</c:v>
                </c:pt>
                <c:pt idx="144" formatCode="0.00E+00">
                  <c:v>1640</c:v>
                </c:pt>
                <c:pt idx="145" formatCode="0.00E+00">
                  <c:v>1810</c:v>
                </c:pt>
                <c:pt idx="146" formatCode="0.00E+00">
                  <c:v>1960</c:v>
                </c:pt>
                <c:pt idx="147" formatCode="0.00E+00">
                  <c:v>2100</c:v>
                </c:pt>
                <c:pt idx="148" formatCode="0.00E+00">
                  <c:v>2240</c:v>
                </c:pt>
                <c:pt idx="149" formatCode="0.00E+00">
                  <c:v>2370</c:v>
                </c:pt>
                <c:pt idx="150" formatCode="0.00E+00">
                  <c:v>2830</c:v>
                </c:pt>
                <c:pt idx="151" formatCode="0.00E+00">
                  <c:v>3230</c:v>
                </c:pt>
                <c:pt idx="152" formatCode="0.00E+00">
                  <c:v>3610</c:v>
                </c:pt>
                <c:pt idx="153" formatCode="0.00E+00">
                  <c:v>3960</c:v>
                </c:pt>
                <c:pt idx="154" formatCode="0.00E+00">
                  <c:v>4300</c:v>
                </c:pt>
                <c:pt idx="155" formatCode="0.00E+00">
                  <c:v>4630</c:v>
                </c:pt>
                <c:pt idx="156" formatCode="0.00E+00">
                  <c:v>4960</c:v>
                </c:pt>
                <c:pt idx="157" formatCode="0.00E+00">
                  <c:v>5270</c:v>
                </c:pt>
                <c:pt idx="158" formatCode="0.00E+00">
                  <c:v>5590</c:v>
                </c:pt>
                <c:pt idx="159" formatCode="0.00E+00">
                  <c:v>5910</c:v>
                </c:pt>
                <c:pt idx="160" formatCode="0.00E+00">
                  <c:v>6220</c:v>
                </c:pt>
                <c:pt idx="161" formatCode="0.00E+00">
                  <c:v>7430</c:v>
                </c:pt>
                <c:pt idx="162" formatCode="0.00E+00">
                  <c:v>9160</c:v>
                </c:pt>
                <c:pt idx="163" formatCode="0.00E+00">
                  <c:v>10790</c:v>
                </c:pt>
                <c:pt idx="164" formatCode="0.00E+00">
                  <c:v>12360</c:v>
                </c:pt>
                <c:pt idx="165" formatCode="0.00E+00">
                  <c:v>13890</c:v>
                </c:pt>
                <c:pt idx="166" formatCode="0.00E+00">
                  <c:v>15390</c:v>
                </c:pt>
                <c:pt idx="167" formatCode="0.00E+00">
                  <c:v>16870</c:v>
                </c:pt>
                <c:pt idx="168" formatCode="0.00E+00">
                  <c:v>18320</c:v>
                </c:pt>
                <c:pt idx="169" formatCode="0.00E+00">
                  <c:v>19750</c:v>
                </c:pt>
                <c:pt idx="170" formatCode="0.00E+00">
                  <c:v>25130</c:v>
                </c:pt>
                <c:pt idx="171" formatCode="0.00E+00">
                  <c:v>30150</c:v>
                </c:pt>
                <c:pt idx="172" formatCode="0.00E+00">
                  <c:v>34980</c:v>
                </c:pt>
                <c:pt idx="173" formatCode="0.00E+00">
                  <c:v>39720</c:v>
                </c:pt>
                <c:pt idx="174" formatCode="0.00E+00">
                  <c:v>44420</c:v>
                </c:pt>
                <c:pt idx="175" formatCode="0.00E+00">
                  <c:v>49090</c:v>
                </c:pt>
                <c:pt idx="176" formatCode="0.00E+00">
                  <c:v>66470</c:v>
                </c:pt>
                <c:pt idx="177" formatCode="0.00E+00">
                  <c:v>82440</c:v>
                </c:pt>
                <c:pt idx="178" formatCode="0.00E+00">
                  <c:v>97770</c:v>
                </c:pt>
                <c:pt idx="179" formatCode="0.00E+00">
                  <c:v>112800</c:v>
                </c:pt>
                <c:pt idx="180" formatCode="0.00E+00">
                  <c:v>127690</c:v>
                </c:pt>
                <c:pt idx="181" formatCode="0.00E+00">
                  <c:v>142520</c:v>
                </c:pt>
                <c:pt idx="182" formatCode="0.00E+00">
                  <c:v>157340</c:v>
                </c:pt>
                <c:pt idx="183" formatCode="0.00E+00">
                  <c:v>172180</c:v>
                </c:pt>
                <c:pt idx="184" formatCode="0.00E+00">
                  <c:v>187060</c:v>
                </c:pt>
                <c:pt idx="185" formatCode="0.00E+00">
                  <c:v>201990</c:v>
                </c:pt>
                <c:pt idx="186" formatCode="0.00E+00">
                  <c:v>216960</c:v>
                </c:pt>
                <c:pt idx="187" formatCode="0.00E+00">
                  <c:v>273790</c:v>
                </c:pt>
                <c:pt idx="188" formatCode="0.00E+00">
                  <c:v>353920</c:v>
                </c:pt>
                <c:pt idx="189" formatCode="0.00E+00">
                  <c:v>428010</c:v>
                </c:pt>
                <c:pt idx="190" formatCode="0.00E+00">
                  <c:v>498800</c:v>
                </c:pt>
                <c:pt idx="191" formatCode="0.00E+00">
                  <c:v>567510</c:v>
                </c:pt>
                <c:pt idx="192" formatCode="0.00E+00">
                  <c:v>634770</c:v>
                </c:pt>
                <c:pt idx="193" formatCode="0.00E+00">
                  <c:v>700930</c:v>
                </c:pt>
                <c:pt idx="194" formatCode="0.00E+00">
                  <c:v>766200</c:v>
                </c:pt>
                <c:pt idx="195" formatCode="0.00E+00">
                  <c:v>830700</c:v>
                </c:pt>
                <c:pt idx="196" formatCode="0.00E+00">
                  <c:v>1070000</c:v>
                </c:pt>
                <c:pt idx="197" formatCode="0.00E+00">
                  <c:v>1290000</c:v>
                </c:pt>
                <c:pt idx="198" formatCode="0.00E+00">
                  <c:v>1490000</c:v>
                </c:pt>
                <c:pt idx="199" formatCode="0.00E+00">
                  <c:v>1680000</c:v>
                </c:pt>
                <c:pt idx="200" formatCode="0.00E+00">
                  <c:v>1860000</c:v>
                </c:pt>
                <c:pt idx="201" formatCode="0.00E+00">
                  <c:v>2040000</c:v>
                </c:pt>
                <c:pt idx="202" formatCode="0.00E+00">
                  <c:v>2680000</c:v>
                </c:pt>
                <c:pt idx="203" formatCode="0.00E+00">
                  <c:v>3230000</c:v>
                </c:pt>
                <c:pt idx="204" formatCode="0.00E+00">
                  <c:v>3740000</c:v>
                </c:pt>
                <c:pt idx="205" formatCode="0.00E+00">
                  <c:v>4210000</c:v>
                </c:pt>
                <c:pt idx="206" formatCode="0.00E+00">
                  <c:v>4650000</c:v>
                </c:pt>
                <c:pt idx="207" formatCode="0.00E+00">
                  <c:v>5060000</c:v>
                </c:pt>
                <c:pt idx="208" formatCode="0.00E+00">
                  <c:v>5080000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srim132Xe_Air!$D$20:$D$228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srim132Xe_Air!$P$20:$P$228</c:f>
              <c:numCache>
                <c:formatCode>0.000</c:formatCode>
                <c:ptCount val="209"/>
                <c:pt idx="0">
                  <c:v>1.4</c:v>
                </c:pt>
                <c:pt idx="1">
                  <c:v>1.44</c:v>
                </c:pt>
                <c:pt idx="2">
                  <c:v>1.48</c:v>
                </c:pt>
                <c:pt idx="3">
                  <c:v>1.52</c:v>
                </c:pt>
                <c:pt idx="4">
                  <c:v>1.55</c:v>
                </c:pt>
                <c:pt idx="5">
                  <c:v>1.63</c:v>
                </c:pt>
                <c:pt idx="6">
                  <c:v>1.71</c:v>
                </c:pt>
                <c:pt idx="7">
                  <c:v>1.79</c:v>
                </c:pt>
                <c:pt idx="8">
                  <c:v>1.87</c:v>
                </c:pt>
                <c:pt idx="9">
                  <c:v>1.94</c:v>
                </c:pt>
                <c:pt idx="10">
                  <c:v>2.0099999999999998</c:v>
                </c:pt>
                <c:pt idx="11">
                  <c:v>2.08</c:v>
                </c:pt>
                <c:pt idx="12">
                  <c:v>2.15</c:v>
                </c:pt>
                <c:pt idx="13">
                  <c:v>2.21</c:v>
                </c:pt>
                <c:pt idx="14">
                  <c:v>2.33</c:v>
                </c:pt>
                <c:pt idx="15">
                  <c:v>2.4500000000000002</c:v>
                </c:pt>
                <c:pt idx="16">
                  <c:v>2.57</c:v>
                </c:pt>
                <c:pt idx="17">
                  <c:v>2.67</c:v>
                </c:pt>
                <c:pt idx="18">
                  <c:v>2.78</c:v>
                </c:pt>
                <c:pt idx="19">
                  <c:v>2.88</c:v>
                </c:pt>
                <c:pt idx="20">
                  <c:v>3.08</c:v>
                </c:pt>
                <c:pt idx="21">
                  <c:v>3.26</c:v>
                </c:pt>
                <c:pt idx="22">
                  <c:v>3.44</c:v>
                </c:pt>
                <c:pt idx="23">
                  <c:v>3.61</c:v>
                </c:pt>
                <c:pt idx="24">
                  <c:v>3.78</c:v>
                </c:pt>
                <c:pt idx="25">
                  <c:v>3.94</c:v>
                </c:pt>
                <c:pt idx="26">
                  <c:v>4.0999999999999996</c:v>
                </c:pt>
                <c:pt idx="27">
                  <c:v>4.25</c:v>
                </c:pt>
                <c:pt idx="28">
                  <c:v>4.4000000000000004</c:v>
                </c:pt>
                <c:pt idx="29">
                  <c:v>4.54</c:v>
                </c:pt>
                <c:pt idx="30">
                  <c:v>4.6900000000000004</c:v>
                </c:pt>
                <c:pt idx="31">
                  <c:v>4.97</c:v>
                </c:pt>
                <c:pt idx="32">
                  <c:v>5.3</c:v>
                </c:pt>
                <c:pt idx="33">
                  <c:v>5.62</c:v>
                </c:pt>
                <c:pt idx="34">
                  <c:v>5.93</c:v>
                </c:pt>
                <c:pt idx="35">
                  <c:v>6.24</c:v>
                </c:pt>
                <c:pt idx="36">
                  <c:v>6.53</c:v>
                </c:pt>
                <c:pt idx="37">
                  <c:v>6.82</c:v>
                </c:pt>
                <c:pt idx="38">
                  <c:v>7.11</c:v>
                </c:pt>
                <c:pt idx="39">
                  <c:v>7.38</c:v>
                </c:pt>
                <c:pt idx="40">
                  <c:v>7.92</c:v>
                </c:pt>
                <c:pt idx="41">
                  <c:v>8.4499999999999993</c:v>
                </c:pt>
                <c:pt idx="42">
                  <c:v>8.9600000000000009</c:v>
                </c:pt>
                <c:pt idx="43">
                  <c:v>9.4600000000000009</c:v>
                </c:pt>
                <c:pt idx="44">
                  <c:v>9.94</c:v>
                </c:pt>
                <c:pt idx="45">
                  <c:v>10.42</c:v>
                </c:pt>
                <c:pt idx="46">
                  <c:v>11.35</c:v>
                </c:pt>
                <c:pt idx="47">
                  <c:v>12.26</c:v>
                </c:pt>
                <c:pt idx="48">
                  <c:v>13.14</c:v>
                </c:pt>
                <c:pt idx="49">
                  <c:v>14.01</c:v>
                </c:pt>
                <c:pt idx="50">
                  <c:v>14.85</c:v>
                </c:pt>
                <c:pt idx="51">
                  <c:v>15.69</c:v>
                </c:pt>
                <c:pt idx="52">
                  <c:v>16.510000000000002</c:v>
                </c:pt>
                <c:pt idx="53">
                  <c:v>17.32</c:v>
                </c:pt>
                <c:pt idx="54">
                  <c:v>18.12</c:v>
                </c:pt>
                <c:pt idx="55">
                  <c:v>18.91</c:v>
                </c:pt>
                <c:pt idx="56">
                  <c:v>19.7</c:v>
                </c:pt>
                <c:pt idx="57">
                  <c:v>21.25</c:v>
                </c:pt>
                <c:pt idx="58">
                  <c:v>23.15</c:v>
                </c:pt>
                <c:pt idx="59">
                  <c:v>25.03</c:v>
                </c:pt>
                <c:pt idx="60">
                  <c:v>26.88</c:v>
                </c:pt>
                <c:pt idx="61">
                  <c:v>28.71</c:v>
                </c:pt>
                <c:pt idx="62">
                  <c:v>30.53</c:v>
                </c:pt>
                <c:pt idx="63">
                  <c:v>32.33</c:v>
                </c:pt>
                <c:pt idx="64">
                  <c:v>34.130000000000003</c:v>
                </c:pt>
                <c:pt idx="65">
                  <c:v>35.909999999999997</c:v>
                </c:pt>
                <c:pt idx="66">
                  <c:v>39.47</c:v>
                </c:pt>
                <c:pt idx="67">
                  <c:v>43.01</c:v>
                </c:pt>
                <c:pt idx="68">
                  <c:v>46.53</c:v>
                </c:pt>
                <c:pt idx="69">
                  <c:v>50.04</c:v>
                </c:pt>
                <c:pt idx="70">
                  <c:v>53.54</c:v>
                </c:pt>
                <c:pt idx="71">
                  <c:v>57.04</c:v>
                </c:pt>
                <c:pt idx="72">
                  <c:v>64.010000000000005</c:v>
                </c:pt>
                <c:pt idx="73">
                  <c:v>70.94</c:v>
                </c:pt>
                <c:pt idx="74">
                  <c:v>77.849999999999994</c:v>
                </c:pt>
                <c:pt idx="75">
                  <c:v>84.71</c:v>
                </c:pt>
                <c:pt idx="76">
                  <c:v>91.53</c:v>
                </c:pt>
                <c:pt idx="77">
                  <c:v>98.29</c:v>
                </c:pt>
                <c:pt idx="78">
                  <c:v>105.01</c:v>
                </c:pt>
                <c:pt idx="79">
                  <c:v>111.66</c:v>
                </c:pt>
                <c:pt idx="80">
                  <c:v>118.25</c:v>
                </c:pt>
                <c:pt idx="81">
                  <c:v>124.78</c:v>
                </c:pt>
                <c:pt idx="82">
                  <c:v>131.24</c:v>
                </c:pt>
                <c:pt idx="83">
                  <c:v>143.97</c:v>
                </c:pt>
                <c:pt idx="84">
                  <c:v>159.5</c:v>
                </c:pt>
                <c:pt idx="85">
                  <c:v>174.6</c:v>
                </c:pt>
                <c:pt idx="86">
                  <c:v>189.28</c:v>
                </c:pt>
                <c:pt idx="87">
                  <c:v>203.54</c:v>
                </c:pt>
                <c:pt idx="88">
                  <c:v>217.41</c:v>
                </c:pt>
                <c:pt idx="89">
                  <c:v>230.9</c:v>
                </c:pt>
                <c:pt idx="90">
                  <c:v>244.01</c:v>
                </c:pt>
                <c:pt idx="91">
                  <c:v>256.77999999999997</c:v>
                </c:pt>
                <c:pt idx="92">
                  <c:v>281.31</c:v>
                </c:pt>
                <c:pt idx="93">
                  <c:v>304.57</c:v>
                </c:pt>
                <c:pt idx="94">
                  <c:v>326.64</c:v>
                </c:pt>
                <c:pt idx="95">
                  <c:v>347.59</c:v>
                </c:pt>
                <c:pt idx="96">
                  <c:v>367.47</c:v>
                </c:pt>
                <c:pt idx="97">
                  <c:v>386.34</c:v>
                </c:pt>
                <c:pt idx="98">
                  <c:v>421.24</c:v>
                </c:pt>
                <c:pt idx="99">
                  <c:v>452.67</c:v>
                </c:pt>
                <c:pt idx="100">
                  <c:v>480.96</c:v>
                </c:pt>
                <c:pt idx="101">
                  <c:v>506.44</c:v>
                </c:pt>
                <c:pt idx="102">
                  <c:v>529.4</c:v>
                </c:pt>
                <c:pt idx="103">
                  <c:v>550.12</c:v>
                </c:pt>
                <c:pt idx="104">
                  <c:v>568.85</c:v>
                </c:pt>
                <c:pt idx="105">
                  <c:v>585.80999999999995</c:v>
                </c:pt>
                <c:pt idx="106">
                  <c:v>601.22</c:v>
                </c:pt>
                <c:pt idx="107">
                  <c:v>615.24</c:v>
                </c:pt>
                <c:pt idx="108">
                  <c:v>628.04999999999995</c:v>
                </c:pt>
                <c:pt idx="109">
                  <c:v>650.53</c:v>
                </c:pt>
                <c:pt idx="110">
                  <c:v>673.92</c:v>
                </c:pt>
                <c:pt idx="111">
                  <c:v>693.33</c:v>
                </c:pt>
                <c:pt idx="112">
                  <c:v>709.71</c:v>
                </c:pt>
                <c:pt idx="113">
                  <c:v>723.75</c:v>
                </c:pt>
                <c:pt idx="114">
                  <c:v>735.97</c:v>
                </c:pt>
                <c:pt idx="115">
                  <c:v>746.72</c:v>
                </c:pt>
                <c:pt idx="116">
                  <c:v>756.3</c:v>
                </c:pt>
                <c:pt idx="117">
                  <c:v>764.92</c:v>
                </c:pt>
                <c:pt idx="118">
                  <c:v>779.88</c:v>
                </c:pt>
                <c:pt idx="119">
                  <c:v>792.53</c:v>
                </c:pt>
                <c:pt idx="120">
                  <c:v>803.48</c:v>
                </c:pt>
                <c:pt idx="121">
                  <c:v>813.12</c:v>
                </c:pt>
                <c:pt idx="122">
                  <c:v>821.73</c:v>
                </c:pt>
                <c:pt idx="123">
                  <c:v>829.51</c:v>
                </c:pt>
                <c:pt idx="124">
                  <c:v>843.15</c:v>
                </c:pt>
                <c:pt idx="125">
                  <c:v>854.85</c:v>
                </c:pt>
                <c:pt idx="126">
                  <c:v>865.14</c:v>
                </c:pt>
                <c:pt idx="127">
                  <c:v>874.34</c:v>
                </c:pt>
                <c:pt idx="128">
                  <c:v>882.69</c:v>
                </c:pt>
                <c:pt idx="129">
                  <c:v>890.36</c:v>
                </c:pt>
                <c:pt idx="130">
                  <c:v>897.48</c:v>
                </c:pt>
                <c:pt idx="131">
                  <c:v>904.13</c:v>
                </c:pt>
                <c:pt idx="132">
                  <c:v>910.39</c:v>
                </c:pt>
                <c:pt idx="133">
                  <c:v>916.32</c:v>
                </c:pt>
                <c:pt idx="134">
                  <c:v>921.96</c:v>
                </c:pt>
                <c:pt idx="135">
                  <c:v>932.53</c:v>
                </c:pt>
                <c:pt idx="136">
                  <c:v>944.68</c:v>
                </c:pt>
                <c:pt idx="137">
                  <c:v>955.92</c:v>
                </c:pt>
                <c:pt idx="138">
                  <c:v>966.43</c:v>
                </c:pt>
                <c:pt idx="139">
                  <c:v>976.33</c:v>
                </c:pt>
                <c:pt idx="140">
                  <c:v>985.76</c:v>
                </c:pt>
                <c:pt idx="141">
                  <c:v>994.79</c:v>
                </c:pt>
                <c:pt idx="142" formatCode="0.00E+00">
                  <c:v>1000</c:v>
                </c:pt>
                <c:pt idx="143" formatCode="0.00E+00">
                  <c:v>1010</c:v>
                </c:pt>
                <c:pt idx="144" formatCode="0.00E+00">
                  <c:v>1030</c:v>
                </c:pt>
                <c:pt idx="145" formatCode="0.00E+00">
                  <c:v>1040</c:v>
                </c:pt>
                <c:pt idx="146" formatCode="0.00E+00">
                  <c:v>1060</c:v>
                </c:pt>
                <c:pt idx="147" formatCode="0.00E+00">
                  <c:v>1070</c:v>
                </c:pt>
                <c:pt idx="148" formatCode="0.00E+00">
                  <c:v>1090</c:v>
                </c:pt>
                <c:pt idx="149" formatCode="0.00E+00">
                  <c:v>1100</c:v>
                </c:pt>
                <c:pt idx="150" formatCode="0.00E+00">
                  <c:v>1130</c:v>
                </c:pt>
                <c:pt idx="151" formatCode="0.00E+00">
                  <c:v>1150</c:v>
                </c:pt>
                <c:pt idx="152" formatCode="0.00E+00">
                  <c:v>1180</c:v>
                </c:pt>
                <c:pt idx="153" formatCode="0.00E+00">
                  <c:v>1200</c:v>
                </c:pt>
                <c:pt idx="154" formatCode="0.00E+00">
                  <c:v>1230</c:v>
                </c:pt>
                <c:pt idx="155" formatCode="0.00E+00">
                  <c:v>1260</c:v>
                </c:pt>
                <c:pt idx="156" formatCode="0.00E+00">
                  <c:v>1280</c:v>
                </c:pt>
                <c:pt idx="157" formatCode="0.00E+00">
                  <c:v>1310</c:v>
                </c:pt>
                <c:pt idx="158" formatCode="0.00E+00">
                  <c:v>1340</c:v>
                </c:pt>
                <c:pt idx="159" formatCode="0.00E+00">
                  <c:v>1370</c:v>
                </c:pt>
                <c:pt idx="160" formatCode="0.00E+00">
                  <c:v>1400</c:v>
                </c:pt>
                <c:pt idx="161" formatCode="0.00E+00">
                  <c:v>1460</c:v>
                </c:pt>
                <c:pt idx="162" formatCode="0.00E+00">
                  <c:v>1540</c:v>
                </c:pt>
                <c:pt idx="163" formatCode="0.00E+00">
                  <c:v>1620</c:v>
                </c:pt>
                <c:pt idx="164" formatCode="0.00E+00">
                  <c:v>1710</c:v>
                </c:pt>
                <c:pt idx="165" formatCode="0.00E+00">
                  <c:v>1810</c:v>
                </c:pt>
                <c:pt idx="166" formatCode="0.00E+00">
                  <c:v>1910</c:v>
                </c:pt>
                <c:pt idx="167" formatCode="0.00E+00">
                  <c:v>2020</c:v>
                </c:pt>
                <c:pt idx="168" formatCode="0.00E+00">
                  <c:v>2130</c:v>
                </c:pt>
                <c:pt idx="169" formatCode="0.00E+00">
                  <c:v>2250</c:v>
                </c:pt>
                <c:pt idx="170" formatCode="0.00E+00">
                  <c:v>2490</c:v>
                </c:pt>
                <c:pt idx="171" formatCode="0.00E+00">
                  <c:v>2750</c:v>
                </c:pt>
                <c:pt idx="172" formatCode="0.00E+00">
                  <c:v>3030</c:v>
                </c:pt>
                <c:pt idx="173" formatCode="0.00E+00">
                  <c:v>3330</c:v>
                </c:pt>
                <c:pt idx="174" formatCode="0.00E+00">
                  <c:v>3640</c:v>
                </c:pt>
                <c:pt idx="175" formatCode="0.00E+00">
                  <c:v>3970</c:v>
                </c:pt>
                <c:pt idx="176" formatCode="0.00E+00">
                  <c:v>4670</c:v>
                </c:pt>
                <c:pt idx="177" formatCode="0.00E+00">
                  <c:v>5420</c:v>
                </c:pt>
                <c:pt idx="178" formatCode="0.00E+00">
                  <c:v>6240</c:v>
                </c:pt>
                <c:pt idx="179" formatCode="0.00E+00">
                  <c:v>7100</c:v>
                </c:pt>
                <c:pt idx="180" formatCode="0.00E+00">
                  <c:v>8010</c:v>
                </c:pt>
                <c:pt idx="181" formatCode="0.00E+00">
                  <c:v>8970</c:v>
                </c:pt>
                <c:pt idx="182" formatCode="0.00E+00">
                  <c:v>9980</c:v>
                </c:pt>
                <c:pt idx="183" formatCode="0.00E+00">
                  <c:v>11030</c:v>
                </c:pt>
                <c:pt idx="184" formatCode="0.00E+00">
                  <c:v>12110</c:v>
                </c:pt>
                <c:pt idx="185" formatCode="0.00E+00">
                  <c:v>13240</c:v>
                </c:pt>
                <c:pt idx="186" formatCode="0.00E+00">
                  <c:v>14400</c:v>
                </c:pt>
                <c:pt idx="187" formatCode="0.00E+00">
                  <c:v>16840</c:v>
                </c:pt>
                <c:pt idx="188" formatCode="0.00E+00">
                  <c:v>20070</c:v>
                </c:pt>
                <c:pt idx="189" formatCode="0.00E+00">
                  <c:v>23490</c:v>
                </c:pt>
                <c:pt idx="190" formatCode="0.00E+00">
                  <c:v>27090</c:v>
                </c:pt>
                <c:pt idx="191" formatCode="0.00E+00">
                  <c:v>30850</c:v>
                </c:pt>
                <c:pt idx="192" formatCode="0.00E+00">
                  <c:v>34760</c:v>
                </c:pt>
                <c:pt idx="193" formatCode="0.00E+00">
                  <c:v>38800</c:v>
                </c:pt>
                <c:pt idx="194" formatCode="0.00E+00">
                  <c:v>42950</c:v>
                </c:pt>
                <c:pt idx="195" formatCode="0.00E+00">
                  <c:v>47220</c:v>
                </c:pt>
                <c:pt idx="196" formatCode="0.00E+00">
                  <c:v>56060</c:v>
                </c:pt>
                <c:pt idx="197" formatCode="0.00E+00">
                  <c:v>65230.000000000007</c:v>
                </c:pt>
                <c:pt idx="198" formatCode="0.00E+00">
                  <c:v>74670</c:v>
                </c:pt>
                <c:pt idx="199" formatCode="0.00E+00">
                  <c:v>84340</c:v>
                </c:pt>
                <c:pt idx="200" formatCode="0.00E+00">
                  <c:v>94200</c:v>
                </c:pt>
                <c:pt idx="201" formatCode="0.00E+00">
                  <c:v>104200</c:v>
                </c:pt>
                <c:pt idx="202" formatCode="0.00E+00">
                  <c:v>124520</c:v>
                </c:pt>
                <c:pt idx="203" formatCode="0.00E+00">
                  <c:v>145120</c:v>
                </c:pt>
                <c:pt idx="204" formatCode="0.00E+00">
                  <c:v>165820</c:v>
                </c:pt>
                <c:pt idx="205" formatCode="0.00E+00">
                  <c:v>186540</c:v>
                </c:pt>
                <c:pt idx="206" formatCode="0.00E+00">
                  <c:v>207170</c:v>
                </c:pt>
                <c:pt idx="207" formatCode="0.00E+00">
                  <c:v>227670</c:v>
                </c:pt>
                <c:pt idx="208" formatCode="0.00E+00">
                  <c:v>231740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50368"/>
        <c:axId val="560149976"/>
      </c:scatterChart>
      <c:valAx>
        <c:axId val="5601503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9976"/>
        <c:crosses val="autoZero"/>
        <c:crossBetween val="midCat"/>
        <c:majorUnit val="10"/>
      </c:valAx>
      <c:valAx>
        <c:axId val="56014997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503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srim132Xe_Kapton!$P$5</c:f>
          <c:strCache>
            <c:ptCount val="1"/>
            <c:pt idx="0">
              <c:v>srim132Xe_Kapton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srim132Xe_Kapton!$D$20:$D$228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srim132Xe_Kapton!$E$20:$E$228</c:f>
              <c:numCache>
                <c:formatCode>0.000E+00</c:formatCode>
                <c:ptCount val="209"/>
                <c:pt idx="0">
                  <c:v>0.23219999999999999</c:v>
                </c:pt>
                <c:pt idx="1">
                  <c:v>0.24030000000000001</c:v>
                </c:pt>
                <c:pt idx="2">
                  <c:v>0.2482</c:v>
                </c:pt>
                <c:pt idx="3">
                  <c:v>0.25580000000000003</c:v>
                </c:pt>
                <c:pt idx="4">
                  <c:v>0.26319999999999999</c:v>
                </c:pt>
                <c:pt idx="5">
                  <c:v>0.27750000000000002</c:v>
                </c:pt>
                <c:pt idx="6">
                  <c:v>0.29430000000000001</c:v>
                </c:pt>
                <c:pt idx="7">
                  <c:v>0.31019999999999998</c:v>
                </c:pt>
                <c:pt idx="8">
                  <c:v>0.32540000000000002</c:v>
                </c:pt>
                <c:pt idx="9">
                  <c:v>0.33979999999999999</c:v>
                </c:pt>
                <c:pt idx="10">
                  <c:v>0.35370000000000001</c:v>
                </c:pt>
                <c:pt idx="11">
                  <c:v>0.36709999999999998</c:v>
                </c:pt>
                <c:pt idx="12">
                  <c:v>0.38</c:v>
                </c:pt>
                <c:pt idx="13">
                  <c:v>0.39240000000000003</c:v>
                </c:pt>
                <c:pt idx="14">
                  <c:v>0.41620000000000001</c:v>
                </c:pt>
                <c:pt idx="15">
                  <c:v>0.43869999999999998</c:v>
                </c:pt>
                <c:pt idx="16">
                  <c:v>0.4602</c:v>
                </c:pt>
                <c:pt idx="17">
                  <c:v>0.48060000000000003</c:v>
                </c:pt>
                <c:pt idx="18">
                  <c:v>0.50019999999999998</c:v>
                </c:pt>
                <c:pt idx="19">
                  <c:v>0.51910000000000001</c:v>
                </c:pt>
                <c:pt idx="20">
                  <c:v>0.55500000000000005</c:v>
                </c:pt>
                <c:pt idx="21">
                  <c:v>0.58860000000000001</c:v>
                </c:pt>
                <c:pt idx="22">
                  <c:v>0.62050000000000005</c:v>
                </c:pt>
                <c:pt idx="23">
                  <c:v>0.65080000000000005</c:v>
                </c:pt>
                <c:pt idx="24">
                  <c:v>0.67969999999999997</c:v>
                </c:pt>
                <c:pt idx="25">
                  <c:v>0.70750000000000002</c:v>
                </c:pt>
                <c:pt idx="26">
                  <c:v>0.73419999999999996</c:v>
                </c:pt>
                <c:pt idx="27">
                  <c:v>0.75990000000000002</c:v>
                </c:pt>
                <c:pt idx="28">
                  <c:v>0.78490000000000004</c:v>
                </c:pt>
                <c:pt idx="29">
                  <c:v>0.80900000000000005</c:v>
                </c:pt>
                <c:pt idx="30">
                  <c:v>0.83250000000000002</c:v>
                </c:pt>
                <c:pt idx="31">
                  <c:v>0.87749999999999995</c:v>
                </c:pt>
                <c:pt idx="32">
                  <c:v>0.93069999999999997</c:v>
                </c:pt>
                <c:pt idx="33">
                  <c:v>0.98109999999999997</c:v>
                </c:pt>
                <c:pt idx="34">
                  <c:v>1.0289999999999999</c:v>
                </c:pt>
                <c:pt idx="35">
                  <c:v>1.075</c:v>
                </c:pt>
                <c:pt idx="36">
                  <c:v>1.119</c:v>
                </c:pt>
                <c:pt idx="37">
                  <c:v>1.161</c:v>
                </c:pt>
                <c:pt idx="38">
                  <c:v>1.202</c:v>
                </c:pt>
                <c:pt idx="39">
                  <c:v>1.2410000000000001</c:v>
                </c:pt>
                <c:pt idx="40">
                  <c:v>1.3160000000000001</c:v>
                </c:pt>
                <c:pt idx="41">
                  <c:v>1.387</c:v>
                </c:pt>
                <c:pt idx="42">
                  <c:v>1.4550000000000001</c:v>
                </c:pt>
                <c:pt idx="43">
                  <c:v>1.52</c:v>
                </c:pt>
                <c:pt idx="44">
                  <c:v>1.5820000000000001</c:v>
                </c:pt>
                <c:pt idx="45">
                  <c:v>1.6419999999999999</c:v>
                </c:pt>
                <c:pt idx="46">
                  <c:v>1.7549999999999999</c:v>
                </c:pt>
                <c:pt idx="47">
                  <c:v>1.8620000000000001</c:v>
                </c:pt>
                <c:pt idx="48">
                  <c:v>1.962</c:v>
                </c:pt>
                <c:pt idx="49">
                  <c:v>2.0579999999999998</c:v>
                </c:pt>
                <c:pt idx="50">
                  <c:v>2.15</c:v>
                </c:pt>
                <c:pt idx="51">
                  <c:v>2.2370000000000001</c:v>
                </c:pt>
                <c:pt idx="52">
                  <c:v>2.3220000000000001</c:v>
                </c:pt>
                <c:pt idx="53">
                  <c:v>2.403</c:v>
                </c:pt>
                <c:pt idx="54">
                  <c:v>2.4820000000000002</c:v>
                </c:pt>
                <c:pt idx="55">
                  <c:v>2.5590000000000002</c:v>
                </c:pt>
                <c:pt idx="56">
                  <c:v>2.633</c:v>
                </c:pt>
                <c:pt idx="57">
                  <c:v>2.7749999999999999</c:v>
                </c:pt>
                <c:pt idx="58">
                  <c:v>2.9430000000000001</c:v>
                </c:pt>
                <c:pt idx="59">
                  <c:v>3.1030000000000002</c:v>
                </c:pt>
                <c:pt idx="60">
                  <c:v>3.202</c:v>
                </c:pt>
                <c:pt idx="61">
                  <c:v>3.2509999999999999</c:v>
                </c:pt>
                <c:pt idx="62">
                  <c:v>3.3140000000000001</c:v>
                </c:pt>
                <c:pt idx="63">
                  <c:v>3.3860000000000001</c:v>
                </c:pt>
                <c:pt idx="64">
                  <c:v>3.4620000000000002</c:v>
                </c:pt>
                <c:pt idx="65">
                  <c:v>3.54</c:v>
                </c:pt>
                <c:pt idx="66">
                  <c:v>3.6949999999999998</c:v>
                </c:pt>
                <c:pt idx="67">
                  <c:v>3.8460000000000001</c:v>
                </c:pt>
                <c:pt idx="68">
                  <c:v>3.99</c:v>
                </c:pt>
                <c:pt idx="69">
                  <c:v>4.1289999999999996</c:v>
                </c:pt>
                <c:pt idx="70">
                  <c:v>4.2629999999999999</c:v>
                </c:pt>
                <c:pt idx="71">
                  <c:v>4.3920000000000003</c:v>
                </c:pt>
                <c:pt idx="72">
                  <c:v>4.6390000000000002</c:v>
                </c:pt>
                <c:pt idx="73">
                  <c:v>4.875</c:v>
                </c:pt>
                <c:pt idx="74">
                  <c:v>5.1020000000000003</c:v>
                </c:pt>
                <c:pt idx="75">
                  <c:v>5.3209999999999997</c:v>
                </c:pt>
                <c:pt idx="76">
                  <c:v>5.5330000000000004</c:v>
                </c:pt>
                <c:pt idx="77">
                  <c:v>5.7370000000000001</c:v>
                </c:pt>
                <c:pt idx="78">
                  <c:v>5.9349999999999996</c:v>
                </c:pt>
                <c:pt idx="79">
                  <c:v>6.1260000000000003</c:v>
                </c:pt>
                <c:pt idx="80">
                  <c:v>6.3109999999999999</c:v>
                </c:pt>
                <c:pt idx="81">
                  <c:v>6.4909999999999997</c:v>
                </c:pt>
                <c:pt idx="82">
                  <c:v>6.6660000000000004</c:v>
                </c:pt>
                <c:pt idx="83">
                  <c:v>7.0060000000000002</c:v>
                </c:pt>
                <c:pt idx="84">
                  <c:v>7.415</c:v>
                </c:pt>
                <c:pt idx="85">
                  <c:v>7.8109999999999999</c:v>
                </c:pt>
                <c:pt idx="86">
                  <c:v>8.1969999999999992</c:v>
                </c:pt>
                <c:pt idx="87">
                  <c:v>8.5719999999999992</c:v>
                </c:pt>
                <c:pt idx="88">
                  <c:v>8.9369999999999994</c:v>
                </c:pt>
                <c:pt idx="89">
                  <c:v>9.2919999999999998</c:v>
                </c:pt>
                <c:pt idx="90">
                  <c:v>9.6379999999999999</c:v>
                </c:pt>
                <c:pt idx="91">
                  <c:v>9.9740000000000002</c:v>
                </c:pt>
                <c:pt idx="92">
                  <c:v>10.62</c:v>
                </c:pt>
                <c:pt idx="93">
                  <c:v>11.24</c:v>
                </c:pt>
                <c:pt idx="94">
                  <c:v>11.83</c:v>
                </c:pt>
                <c:pt idx="95">
                  <c:v>12.4</c:v>
                </c:pt>
                <c:pt idx="96">
                  <c:v>12.97</c:v>
                </c:pt>
                <c:pt idx="97">
                  <c:v>13.52</c:v>
                </c:pt>
                <c:pt idx="98">
                  <c:v>14.6</c:v>
                </c:pt>
                <c:pt idx="99">
                  <c:v>15.68</c:v>
                </c:pt>
                <c:pt idx="100">
                  <c:v>16.75</c:v>
                </c:pt>
                <c:pt idx="101">
                  <c:v>17.84</c:v>
                </c:pt>
                <c:pt idx="102">
                  <c:v>18.93</c:v>
                </c:pt>
                <c:pt idx="103">
                  <c:v>20.03</c:v>
                </c:pt>
                <c:pt idx="104">
                  <c:v>21.14</c:v>
                </c:pt>
                <c:pt idx="105">
                  <c:v>22.25</c:v>
                </c:pt>
                <c:pt idx="106">
                  <c:v>23.37</c:v>
                </c:pt>
                <c:pt idx="107">
                  <c:v>24.48</c:v>
                </c:pt>
                <c:pt idx="108">
                  <c:v>25.6</c:v>
                </c:pt>
                <c:pt idx="109">
                  <c:v>27.8</c:v>
                </c:pt>
                <c:pt idx="110">
                  <c:v>30.5</c:v>
                </c:pt>
                <c:pt idx="111">
                  <c:v>33.11</c:v>
                </c:pt>
                <c:pt idx="112">
                  <c:v>35.619999999999997</c:v>
                </c:pt>
                <c:pt idx="113">
                  <c:v>38.01</c:v>
                </c:pt>
                <c:pt idx="114">
                  <c:v>40.28</c:v>
                </c:pt>
                <c:pt idx="115">
                  <c:v>42.44</c:v>
                </c:pt>
                <c:pt idx="116">
                  <c:v>44.5</c:v>
                </c:pt>
                <c:pt idx="117">
                  <c:v>46.44</c:v>
                </c:pt>
                <c:pt idx="118">
                  <c:v>50.03</c:v>
                </c:pt>
                <c:pt idx="119">
                  <c:v>53.27</c:v>
                </c:pt>
                <c:pt idx="120">
                  <c:v>56.19</c:v>
                </c:pt>
                <c:pt idx="121">
                  <c:v>58.82</c:v>
                </c:pt>
                <c:pt idx="122">
                  <c:v>61.19</c:v>
                </c:pt>
                <c:pt idx="123">
                  <c:v>63.32</c:v>
                </c:pt>
                <c:pt idx="124">
                  <c:v>66.959999999999994</c:v>
                </c:pt>
                <c:pt idx="125">
                  <c:v>69.900000000000006</c:v>
                </c:pt>
                <c:pt idx="126">
                  <c:v>72.3</c:v>
                </c:pt>
                <c:pt idx="127">
                  <c:v>74.27</c:v>
                </c:pt>
                <c:pt idx="128">
                  <c:v>75.900000000000006</c:v>
                </c:pt>
                <c:pt idx="129">
                  <c:v>77.260000000000005</c:v>
                </c:pt>
                <c:pt idx="130">
                  <c:v>78.41</c:v>
                </c:pt>
                <c:pt idx="131">
                  <c:v>79.39</c:v>
                </c:pt>
                <c:pt idx="132">
                  <c:v>80.22</c:v>
                </c:pt>
                <c:pt idx="133">
                  <c:v>80.94</c:v>
                </c:pt>
                <c:pt idx="134">
                  <c:v>81.55</c:v>
                </c:pt>
                <c:pt idx="135">
                  <c:v>82.54</c:v>
                </c:pt>
                <c:pt idx="136">
                  <c:v>83.42</c:v>
                </c:pt>
                <c:pt idx="137">
                  <c:v>84.01</c:v>
                </c:pt>
                <c:pt idx="138">
                  <c:v>84.91</c:v>
                </c:pt>
                <c:pt idx="139">
                  <c:v>85.76</c:v>
                </c:pt>
                <c:pt idx="140">
                  <c:v>85.89</c:v>
                </c:pt>
                <c:pt idx="141">
                  <c:v>85.96</c:v>
                </c:pt>
                <c:pt idx="142">
                  <c:v>85.96</c:v>
                </c:pt>
                <c:pt idx="143">
                  <c:v>85.89</c:v>
                </c:pt>
                <c:pt idx="144">
                  <c:v>85.6</c:v>
                </c:pt>
                <c:pt idx="145">
                  <c:v>85.13</c:v>
                </c:pt>
                <c:pt idx="146">
                  <c:v>84.53</c:v>
                </c:pt>
                <c:pt idx="147">
                  <c:v>83.83</c:v>
                </c:pt>
                <c:pt idx="148">
                  <c:v>83.05</c:v>
                </c:pt>
                <c:pt idx="149">
                  <c:v>82.22</c:v>
                </c:pt>
                <c:pt idx="150">
                  <c:v>80.42</c:v>
                </c:pt>
                <c:pt idx="151">
                  <c:v>78.540000000000006</c:v>
                </c:pt>
                <c:pt idx="152">
                  <c:v>76.62</c:v>
                </c:pt>
                <c:pt idx="153">
                  <c:v>74.709999999999994</c:v>
                </c:pt>
                <c:pt idx="154">
                  <c:v>72.83</c:v>
                </c:pt>
                <c:pt idx="155">
                  <c:v>71</c:v>
                </c:pt>
                <c:pt idx="156">
                  <c:v>69.22</c:v>
                </c:pt>
                <c:pt idx="157">
                  <c:v>67.510000000000005</c:v>
                </c:pt>
                <c:pt idx="158">
                  <c:v>65.86</c:v>
                </c:pt>
                <c:pt idx="159">
                  <c:v>64.27</c:v>
                </c:pt>
                <c:pt idx="160">
                  <c:v>62.75</c:v>
                </c:pt>
                <c:pt idx="161">
                  <c:v>59.9</c:v>
                </c:pt>
                <c:pt idx="162">
                  <c:v>56.66</c:v>
                </c:pt>
                <c:pt idx="163">
                  <c:v>53.75</c:v>
                </c:pt>
                <c:pt idx="164">
                  <c:v>51.12</c:v>
                </c:pt>
                <c:pt idx="165">
                  <c:v>48.75</c:v>
                </c:pt>
                <c:pt idx="166">
                  <c:v>46.58</c:v>
                </c:pt>
                <c:pt idx="167">
                  <c:v>44.6</c:v>
                </c:pt>
                <c:pt idx="168">
                  <c:v>42.78</c:v>
                </c:pt>
                <c:pt idx="169">
                  <c:v>41.1</c:v>
                </c:pt>
                <c:pt idx="170">
                  <c:v>38.229999999999997</c:v>
                </c:pt>
                <c:pt idx="171">
                  <c:v>35.770000000000003</c:v>
                </c:pt>
                <c:pt idx="172">
                  <c:v>33.64</c:v>
                </c:pt>
                <c:pt idx="173">
                  <c:v>31.78</c:v>
                </c:pt>
                <c:pt idx="174">
                  <c:v>30.15</c:v>
                </c:pt>
                <c:pt idx="175">
                  <c:v>28.7</c:v>
                </c:pt>
                <c:pt idx="176">
                  <c:v>26.24</c:v>
                </c:pt>
                <c:pt idx="177">
                  <c:v>24.23</c:v>
                </c:pt>
                <c:pt idx="178">
                  <c:v>22.55</c:v>
                </c:pt>
                <c:pt idx="179">
                  <c:v>21.14</c:v>
                </c:pt>
                <c:pt idx="180">
                  <c:v>19.920000000000002</c:v>
                </c:pt>
                <c:pt idx="181">
                  <c:v>18.87</c:v>
                </c:pt>
                <c:pt idx="182">
                  <c:v>17.95</c:v>
                </c:pt>
                <c:pt idx="183">
                  <c:v>17.14</c:v>
                </c:pt>
                <c:pt idx="184">
                  <c:v>16.420000000000002</c:v>
                </c:pt>
                <c:pt idx="185">
                  <c:v>15.77</c:v>
                </c:pt>
                <c:pt idx="186">
                  <c:v>15.19</c:v>
                </c:pt>
                <c:pt idx="187">
                  <c:v>14.19</c:v>
                </c:pt>
                <c:pt idx="188">
                  <c:v>13.15</c:v>
                </c:pt>
                <c:pt idx="189">
                  <c:v>12.31</c:v>
                </c:pt>
                <c:pt idx="190">
                  <c:v>11.6</c:v>
                </c:pt>
                <c:pt idx="191">
                  <c:v>11.01</c:v>
                </c:pt>
                <c:pt idx="192">
                  <c:v>10.5</c:v>
                </c:pt>
                <c:pt idx="193">
                  <c:v>10.07</c:v>
                </c:pt>
                <c:pt idx="194">
                  <c:v>9.6859999999999999</c:v>
                </c:pt>
                <c:pt idx="195">
                  <c:v>9.3510000000000009</c:v>
                </c:pt>
                <c:pt idx="196">
                  <c:v>8.7910000000000004</c:v>
                </c:pt>
                <c:pt idx="197">
                  <c:v>8.3409999999999993</c:v>
                </c:pt>
                <c:pt idx="198">
                  <c:v>7.9729999999999999</c:v>
                </c:pt>
                <c:pt idx="199">
                  <c:v>7.6669999999999998</c:v>
                </c:pt>
                <c:pt idx="200">
                  <c:v>7.41</c:v>
                </c:pt>
                <c:pt idx="201">
                  <c:v>7.19</c:v>
                </c:pt>
                <c:pt idx="202">
                  <c:v>6.8380000000000001</c:v>
                </c:pt>
                <c:pt idx="203">
                  <c:v>6.569</c:v>
                </c:pt>
                <c:pt idx="204">
                  <c:v>6.36</c:v>
                </c:pt>
                <c:pt idx="205">
                  <c:v>6.194</c:v>
                </c:pt>
                <c:pt idx="206">
                  <c:v>6.06</c:v>
                </c:pt>
                <c:pt idx="207">
                  <c:v>5.95</c:v>
                </c:pt>
                <c:pt idx="208">
                  <c:v>5.9320000000000004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69-4DEC-A3C9-7BB0C812925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srim132Xe_Kapton!$D$20:$D$228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srim132Xe_Kapton!$F$20:$F$228</c:f>
              <c:numCache>
                <c:formatCode>0.000E+00</c:formatCode>
                <c:ptCount val="209"/>
                <c:pt idx="0">
                  <c:v>3.032</c:v>
                </c:pt>
                <c:pt idx="1">
                  <c:v>3.1339999999999999</c:v>
                </c:pt>
                <c:pt idx="2">
                  <c:v>3.2309999999999999</c:v>
                </c:pt>
                <c:pt idx="3">
                  <c:v>3.3239999999999998</c:v>
                </c:pt>
                <c:pt idx="4">
                  <c:v>3.4140000000000001</c:v>
                </c:pt>
                <c:pt idx="5">
                  <c:v>3.5840000000000001</c:v>
                </c:pt>
                <c:pt idx="6">
                  <c:v>3.78</c:v>
                </c:pt>
                <c:pt idx="7">
                  <c:v>3.9620000000000002</c:v>
                </c:pt>
                <c:pt idx="8">
                  <c:v>4.1310000000000002</c:v>
                </c:pt>
                <c:pt idx="9">
                  <c:v>4.2889999999999997</c:v>
                </c:pt>
                <c:pt idx="10">
                  <c:v>4.4379999999999997</c:v>
                </c:pt>
                <c:pt idx="11">
                  <c:v>4.5789999999999997</c:v>
                </c:pt>
                <c:pt idx="12">
                  <c:v>4.7119999999999997</c:v>
                </c:pt>
                <c:pt idx="13">
                  <c:v>4.8380000000000001</c:v>
                </c:pt>
                <c:pt idx="14">
                  <c:v>5.0739999999999998</c:v>
                </c:pt>
                <c:pt idx="15">
                  <c:v>5.2889999999999997</c:v>
                </c:pt>
                <c:pt idx="16">
                  <c:v>5.4880000000000004</c:v>
                </c:pt>
                <c:pt idx="17">
                  <c:v>5.6719999999999997</c:v>
                </c:pt>
                <c:pt idx="18">
                  <c:v>5.8440000000000003</c:v>
                </c:pt>
                <c:pt idx="19">
                  <c:v>6.0049999999999999</c:v>
                </c:pt>
                <c:pt idx="20">
                  <c:v>6.298</c:v>
                </c:pt>
                <c:pt idx="21">
                  <c:v>6.5609999999999999</c:v>
                </c:pt>
                <c:pt idx="22">
                  <c:v>6.798</c:v>
                </c:pt>
                <c:pt idx="23">
                  <c:v>7.0140000000000002</c:v>
                </c:pt>
                <c:pt idx="24">
                  <c:v>7.2119999999999997</c:v>
                </c:pt>
                <c:pt idx="25">
                  <c:v>7.3940000000000001</c:v>
                </c:pt>
                <c:pt idx="26">
                  <c:v>7.5629999999999997</c:v>
                </c:pt>
                <c:pt idx="27">
                  <c:v>7.72</c:v>
                </c:pt>
                <c:pt idx="28">
                  <c:v>7.867</c:v>
                </c:pt>
                <c:pt idx="29">
                  <c:v>8.0050000000000008</c:v>
                </c:pt>
                <c:pt idx="30">
                  <c:v>8.1340000000000003</c:v>
                </c:pt>
                <c:pt idx="31">
                  <c:v>8.3710000000000004</c:v>
                </c:pt>
                <c:pt idx="32">
                  <c:v>8.6319999999999997</c:v>
                </c:pt>
                <c:pt idx="33">
                  <c:v>8.8620000000000001</c:v>
                </c:pt>
                <c:pt idx="34">
                  <c:v>9.0670000000000002</c:v>
                </c:pt>
                <c:pt idx="35">
                  <c:v>9.25</c:v>
                </c:pt>
                <c:pt idx="36">
                  <c:v>9.4139999999999997</c:v>
                </c:pt>
                <c:pt idx="37">
                  <c:v>9.5640000000000001</c:v>
                </c:pt>
                <c:pt idx="38">
                  <c:v>9.6999999999999993</c:v>
                </c:pt>
                <c:pt idx="39">
                  <c:v>9.8239999999999998</c:v>
                </c:pt>
                <c:pt idx="40">
                  <c:v>10.039999999999999</c:v>
                </c:pt>
                <c:pt idx="41">
                  <c:v>10.23</c:v>
                </c:pt>
                <c:pt idx="42">
                  <c:v>10.39</c:v>
                </c:pt>
                <c:pt idx="43">
                  <c:v>10.52</c:v>
                </c:pt>
                <c:pt idx="44">
                  <c:v>10.64</c:v>
                </c:pt>
                <c:pt idx="45">
                  <c:v>10.74</c:v>
                </c:pt>
                <c:pt idx="46">
                  <c:v>10.91</c:v>
                </c:pt>
                <c:pt idx="47">
                  <c:v>11.04</c:v>
                </c:pt>
                <c:pt idx="48">
                  <c:v>11.14</c:v>
                </c:pt>
                <c:pt idx="49">
                  <c:v>11.21</c:v>
                </c:pt>
                <c:pt idx="50">
                  <c:v>11.27</c:v>
                </c:pt>
                <c:pt idx="51">
                  <c:v>11.3</c:v>
                </c:pt>
                <c:pt idx="52">
                  <c:v>11.33</c:v>
                </c:pt>
                <c:pt idx="53">
                  <c:v>11.35</c:v>
                </c:pt>
                <c:pt idx="54">
                  <c:v>11.35</c:v>
                </c:pt>
                <c:pt idx="55">
                  <c:v>11.35</c:v>
                </c:pt>
                <c:pt idx="56">
                  <c:v>11.34</c:v>
                </c:pt>
                <c:pt idx="57">
                  <c:v>11.31</c:v>
                </c:pt>
                <c:pt idx="58">
                  <c:v>11.25</c:v>
                </c:pt>
                <c:pt idx="59">
                  <c:v>11.18</c:v>
                </c:pt>
                <c:pt idx="60">
                  <c:v>11.09</c:v>
                </c:pt>
                <c:pt idx="61">
                  <c:v>10.99</c:v>
                </c:pt>
                <c:pt idx="62">
                  <c:v>10.89</c:v>
                </c:pt>
                <c:pt idx="63">
                  <c:v>10.78</c:v>
                </c:pt>
                <c:pt idx="64">
                  <c:v>10.67</c:v>
                </c:pt>
                <c:pt idx="65">
                  <c:v>10.57</c:v>
                </c:pt>
                <c:pt idx="66">
                  <c:v>10.35</c:v>
                </c:pt>
                <c:pt idx="67">
                  <c:v>10.130000000000001</c:v>
                </c:pt>
                <c:pt idx="68">
                  <c:v>9.9239999999999995</c:v>
                </c:pt>
                <c:pt idx="69">
                  <c:v>9.7200000000000006</c:v>
                </c:pt>
                <c:pt idx="70">
                  <c:v>9.5239999999999991</c:v>
                </c:pt>
                <c:pt idx="71">
                  <c:v>9.3360000000000003</c:v>
                </c:pt>
                <c:pt idx="72">
                  <c:v>8.98</c:v>
                </c:pt>
                <c:pt idx="73">
                  <c:v>8.6519999999999992</c:v>
                </c:pt>
                <c:pt idx="74">
                  <c:v>8.35</c:v>
                </c:pt>
                <c:pt idx="75">
                  <c:v>8.07</c:v>
                </c:pt>
                <c:pt idx="76">
                  <c:v>7.8120000000000003</c:v>
                </c:pt>
                <c:pt idx="77">
                  <c:v>7.5709999999999997</c:v>
                </c:pt>
                <c:pt idx="78">
                  <c:v>7.3479999999999999</c:v>
                </c:pt>
                <c:pt idx="79">
                  <c:v>7.1390000000000002</c:v>
                </c:pt>
                <c:pt idx="80">
                  <c:v>6.944</c:v>
                </c:pt>
                <c:pt idx="81">
                  <c:v>6.7610000000000001</c:v>
                </c:pt>
                <c:pt idx="82">
                  <c:v>6.59</c:v>
                </c:pt>
                <c:pt idx="83">
                  <c:v>6.2750000000000004</c:v>
                </c:pt>
                <c:pt idx="84">
                  <c:v>5.9290000000000003</c:v>
                </c:pt>
                <c:pt idx="85">
                  <c:v>5.6239999999999997</c:v>
                </c:pt>
                <c:pt idx="86">
                  <c:v>5.3550000000000004</c:v>
                </c:pt>
                <c:pt idx="87">
                  <c:v>5.1139999999999999</c:v>
                </c:pt>
                <c:pt idx="88">
                  <c:v>4.8970000000000002</c:v>
                </c:pt>
                <c:pt idx="89">
                  <c:v>4.7009999999999996</c:v>
                </c:pt>
                <c:pt idx="90">
                  <c:v>4.5220000000000002</c:v>
                </c:pt>
                <c:pt idx="91">
                  <c:v>4.3579999999999997</c:v>
                </c:pt>
                <c:pt idx="92">
                  <c:v>4.069</c:v>
                </c:pt>
                <c:pt idx="93">
                  <c:v>3.8220000000000001</c:v>
                </c:pt>
                <c:pt idx="94">
                  <c:v>3.6059999999999999</c:v>
                </c:pt>
                <c:pt idx="95">
                  <c:v>3.4169999999999998</c:v>
                </c:pt>
                <c:pt idx="96">
                  <c:v>3.25</c:v>
                </c:pt>
                <c:pt idx="97">
                  <c:v>3.1</c:v>
                </c:pt>
                <c:pt idx="98">
                  <c:v>2.8439999999999999</c:v>
                </c:pt>
                <c:pt idx="99">
                  <c:v>2.6309999999999998</c:v>
                </c:pt>
                <c:pt idx="100">
                  <c:v>2.452</c:v>
                </c:pt>
                <c:pt idx="101">
                  <c:v>2.298</c:v>
                </c:pt>
                <c:pt idx="102">
                  <c:v>2.165</c:v>
                </c:pt>
                <c:pt idx="103">
                  <c:v>2.048</c:v>
                </c:pt>
                <c:pt idx="104">
                  <c:v>1.944</c:v>
                </c:pt>
                <c:pt idx="105">
                  <c:v>1.8520000000000001</c:v>
                </c:pt>
                <c:pt idx="106">
                  <c:v>1.7689999999999999</c:v>
                </c:pt>
                <c:pt idx="107">
                  <c:v>1.694</c:v>
                </c:pt>
                <c:pt idx="108">
                  <c:v>1.6259999999999999</c:v>
                </c:pt>
                <c:pt idx="109">
                  <c:v>1.506</c:v>
                </c:pt>
                <c:pt idx="110">
                  <c:v>1.3819999999999999</c:v>
                </c:pt>
                <c:pt idx="111">
                  <c:v>1.278</c:v>
                </c:pt>
                <c:pt idx="112">
                  <c:v>1.19</c:v>
                </c:pt>
                <c:pt idx="113">
                  <c:v>1.115</c:v>
                </c:pt>
                <c:pt idx="114">
                  <c:v>1.05</c:v>
                </c:pt>
                <c:pt idx="115">
                  <c:v>0.99199999999999999</c:v>
                </c:pt>
                <c:pt idx="116">
                  <c:v>0.94110000000000005</c:v>
                </c:pt>
                <c:pt idx="117">
                  <c:v>0.89559999999999995</c:v>
                </c:pt>
                <c:pt idx="118">
                  <c:v>0.81769999999999998</c:v>
                </c:pt>
                <c:pt idx="119">
                  <c:v>0.75329999999999997</c:v>
                </c:pt>
                <c:pt idx="120">
                  <c:v>0.69920000000000004</c:v>
                </c:pt>
                <c:pt idx="121">
                  <c:v>0.65290000000000004</c:v>
                </c:pt>
                <c:pt idx="122">
                  <c:v>0.6129</c:v>
                </c:pt>
                <c:pt idx="123">
                  <c:v>0.57789999999999997</c:v>
                </c:pt>
                <c:pt idx="124">
                  <c:v>0.51949999999999996</c:v>
                </c:pt>
                <c:pt idx="125">
                  <c:v>0.47260000000000002</c:v>
                </c:pt>
                <c:pt idx="126">
                  <c:v>0.434</c:v>
                </c:pt>
                <c:pt idx="127">
                  <c:v>0.40179999999999999</c:v>
                </c:pt>
                <c:pt idx="128">
                  <c:v>0.37430000000000002</c:v>
                </c:pt>
                <c:pt idx="129">
                  <c:v>0.35060000000000002</c:v>
                </c:pt>
                <c:pt idx="130">
                  <c:v>0.32990000000000003</c:v>
                </c:pt>
                <c:pt idx="131">
                  <c:v>0.31169999999999998</c:v>
                </c:pt>
                <c:pt idx="132">
                  <c:v>0.29559999999999997</c:v>
                </c:pt>
                <c:pt idx="133">
                  <c:v>0.28120000000000001</c:v>
                </c:pt>
                <c:pt idx="134">
                  <c:v>0.26819999999999999</c:v>
                </c:pt>
                <c:pt idx="135">
                  <c:v>0.2457</c:v>
                </c:pt>
                <c:pt idx="136">
                  <c:v>0.22270000000000001</c:v>
                </c:pt>
                <c:pt idx="137">
                  <c:v>0.2039</c:v>
                </c:pt>
                <c:pt idx="138">
                  <c:v>0.1883</c:v>
                </c:pt>
                <c:pt idx="139">
                  <c:v>0.17499999999999999</c:v>
                </c:pt>
                <c:pt idx="140">
                  <c:v>0.1636</c:v>
                </c:pt>
                <c:pt idx="141">
                  <c:v>0.15359999999999999</c:v>
                </c:pt>
                <c:pt idx="142">
                  <c:v>0.1449</c:v>
                </c:pt>
                <c:pt idx="143">
                  <c:v>0.13719999999999999</c:v>
                </c:pt>
                <c:pt idx="144">
                  <c:v>0.1241</c:v>
                </c:pt>
                <c:pt idx="145">
                  <c:v>0.1134</c:v>
                </c:pt>
                <c:pt idx="146">
                  <c:v>0.1045</c:v>
                </c:pt>
                <c:pt idx="147">
                  <c:v>9.7019999999999995E-2</c:v>
                </c:pt>
                <c:pt idx="148">
                  <c:v>9.0569999999999998E-2</c:v>
                </c:pt>
                <c:pt idx="149">
                  <c:v>8.498E-2</c:v>
                </c:pt>
                <c:pt idx="150">
                  <c:v>7.5730000000000006E-2</c:v>
                </c:pt>
                <c:pt idx="151">
                  <c:v>6.8390000000000006E-2</c:v>
                </c:pt>
                <c:pt idx="152">
                  <c:v>6.2420000000000003E-2</c:v>
                </c:pt>
                <c:pt idx="153">
                  <c:v>5.7459999999999997E-2</c:v>
                </c:pt>
                <c:pt idx="154">
                  <c:v>5.3269999999999998E-2</c:v>
                </c:pt>
                <c:pt idx="155">
                  <c:v>4.9669999999999999E-2</c:v>
                </c:pt>
                <c:pt idx="156">
                  <c:v>4.6559999999999997E-2</c:v>
                </c:pt>
                <c:pt idx="157">
                  <c:v>4.3830000000000001E-2</c:v>
                </c:pt>
                <c:pt idx="158">
                  <c:v>4.1430000000000002E-2</c:v>
                </c:pt>
                <c:pt idx="159">
                  <c:v>3.9280000000000002E-2</c:v>
                </c:pt>
                <c:pt idx="160">
                  <c:v>3.7359999999999997E-2</c:v>
                </c:pt>
                <c:pt idx="161">
                  <c:v>3.406E-2</c:v>
                </c:pt>
                <c:pt idx="162">
                  <c:v>3.0700000000000002E-2</c:v>
                </c:pt>
                <c:pt idx="163">
                  <c:v>2.7980000000000001E-2</c:v>
                </c:pt>
                <c:pt idx="164">
                  <c:v>2.572E-2</c:v>
                </c:pt>
                <c:pt idx="165">
                  <c:v>2.3810000000000001E-2</c:v>
                </c:pt>
                <c:pt idx="166">
                  <c:v>2.2179999999999998E-2</c:v>
                </c:pt>
                <c:pt idx="167">
                  <c:v>2.077E-2</c:v>
                </c:pt>
                <c:pt idx="168">
                  <c:v>1.9539999999999998E-2</c:v>
                </c:pt>
                <c:pt idx="169">
                  <c:v>1.8450000000000001E-2</c:v>
                </c:pt>
                <c:pt idx="170">
                  <c:v>1.661E-2</c:v>
                </c:pt>
                <c:pt idx="171">
                  <c:v>1.512E-2</c:v>
                </c:pt>
                <c:pt idx="172">
                  <c:v>1.389E-2</c:v>
                </c:pt>
                <c:pt idx="173">
                  <c:v>1.285E-2</c:v>
                </c:pt>
                <c:pt idx="174">
                  <c:v>1.196E-2</c:v>
                </c:pt>
                <c:pt idx="175">
                  <c:v>1.12E-2</c:v>
                </c:pt>
                <c:pt idx="176">
                  <c:v>9.9330000000000009E-3</c:v>
                </c:pt>
                <c:pt idx="177">
                  <c:v>8.9370000000000005E-3</c:v>
                </c:pt>
                <c:pt idx="178">
                  <c:v>8.1290000000000008E-3</c:v>
                </c:pt>
                <c:pt idx="179">
                  <c:v>7.4609999999999998E-3</c:v>
                </c:pt>
                <c:pt idx="180">
                  <c:v>6.8979999999999996E-3</c:v>
                </c:pt>
                <c:pt idx="181">
                  <c:v>6.4180000000000001E-3</c:v>
                </c:pt>
                <c:pt idx="182">
                  <c:v>6.0029999999999997E-3</c:v>
                </c:pt>
                <c:pt idx="183">
                  <c:v>5.64E-3</c:v>
                </c:pt>
                <c:pt idx="184">
                  <c:v>5.3210000000000002E-3</c:v>
                </c:pt>
                <c:pt idx="185">
                  <c:v>5.0369999999999998E-3</c:v>
                </c:pt>
                <c:pt idx="186">
                  <c:v>4.7829999999999999E-3</c:v>
                </c:pt>
                <c:pt idx="187">
                  <c:v>4.3480000000000003E-3</c:v>
                </c:pt>
                <c:pt idx="188">
                  <c:v>3.9069999999999999E-3</c:v>
                </c:pt>
                <c:pt idx="189">
                  <c:v>3.5509999999999999E-3</c:v>
                </c:pt>
                <c:pt idx="190">
                  <c:v>3.2560000000000002E-3</c:v>
                </c:pt>
                <c:pt idx="191">
                  <c:v>3.009E-3</c:v>
                </c:pt>
                <c:pt idx="192">
                  <c:v>2.797E-3</c:v>
                </c:pt>
                <c:pt idx="193">
                  <c:v>2.6150000000000001E-3</c:v>
                </c:pt>
                <c:pt idx="194">
                  <c:v>2.4550000000000002E-3</c:v>
                </c:pt>
                <c:pt idx="195">
                  <c:v>2.3149999999999998E-3</c:v>
                </c:pt>
                <c:pt idx="196">
                  <c:v>2.0790000000000001E-3</c:v>
                </c:pt>
                <c:pt idx="197">
                  <c:v>1.8879999999999999E-3</c:v>
                </c:pt>
                <c:pt idx="198">
                  <c:v>1.7309999999999999E-3</c:v>
                </c:pt>
                <c:pt idx="199">
                  <c:v>1.598E-3</c:v>
                </c:pt>
                <c:pt idx="200">
                  <c:v>1.4859999999999999E-3</c:v>
                </c:pt>
                <c:pt idx="201">
                  <c:v>1.3879999999999999E-3</c:v>
                </c:pt>
                <c:pt idx="202">
                  <c:v>1.2279999999999999E-3</c:v>
                </c:pt>
                <c:pt idx="203">
                  <c:v>1.1019999999999999E-3</c:v>
                </c:pt>
                <c:pt idx="204">
                  <c:v>1.0009999999999999E-3</c:v>
                </c:pt>
                <c:pt idx="205">
                  <c:v>9.1679999999999995E-4</c:v>
                </c:pt>
                <c:pt idx="206">
                  <c:v>8.4630000000000003E-4</c:v>
                </c:pt>
                <c:pt idx="207">
                  <c:v>7.8620000000000003E-4</c:v>
                </c:pt>
                <c:pt idx="208">
                  <c:v>7.7519999999999998E-4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69-4DEC-A3C9-7BB0C812925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srim132Xe_Kapton!$D$20:$D$228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srim132Xe_Kapton!$G$20:$G$228</c:f>
              <c:numCache>
                <c:formatCode>0.000E+00</c:formatCode>
                <c:ptCount val="209"/>
                <c:pt idx="0">
                  <c:v>3.2642000000000002</c:v>
                </c:pt>
                <c:pt idx="1">
                  <c:v>3.3742999999999999</c:v>
                </c:pt>
                <c:pt idx="2">
                  <c:v>3.4792000000000001</c:v>
                </c:pt>
                <c:pt idx="3">
                  <c:v>3.5797999999999996</c:v>
                </c:pt>
                <c:pt idx="4">
                  <c:v>3.6772</c:v>
                </c:pt>
                <c:pt idx="5">
                  <c:v>3.8614999999999999</c:v>
                </c:pt>
                <c:pt idx="6">
                  <c:v>4.0743</c:v>
                </c:pt>
                <c:pt idx="7">
                  <c:v>4.2721999999999998</c:v>
                </c:pt>
                <c:pt idx="8">
                  <c:v>4.4564000000000004</c:v>
                </c:pt>
                <c:pt idx="9">
                  <c:v>4.6288</c:v>
                </c:pt>
                <c:pt idx="10">
                  <c:v>4.7916999999999996</c:v>
                </c:pt>
                <c:pt idx="11">
                  <c:v>4.9460999999999995</c:v>
                </c:pt>
                <c:pt idx="12">
                  <c:v>5.0919999999999996</c:v>
                </c:pt>
                <c:pt idx="13">
                  <c:v>5.2304000000000004</c:v>
                </c:pt>
                <c:pt idx="14">
                  <c:v>5.4901999999999997</c:v>
                </c:pt>
                <c:pt idx="15">
                  <c:v>5.7276999999999996</c:v>
                </c:pt>
                <c:pt idx="16">
                  <c:v>5.9482000000000008</c:v>
                </c:pt>
                <c:pt idx="17">
                  <c:v>6.1525999999999996</c:v>
                </c:pt>
                <c:pt idx="18">
                  <c:v>6.3442000000000007</c:v>
                </c:pt>
                <c:pt idx="19">
                  <c:v>6.5240999999999998</c:v>
                </c:pt>
                <c:pt idx="20">
                  <c:v>6.8529999999999998</c:v>
                </c:pt>
                <c:pt idx="21">
                  <c:v>7.1495999999999995</c:v>
                </c:pt>
                <c:pt idx="22">
                  <c:v>7.4184999999999999</c:v>
                </c:pt>
                <c:pt idx="23">
                  <c:v>7.6648000000000005</c:v>
                </c:pt>
                <c:pt idx="24">
                  <c:v>7.8917000000000002</c:v>
                </c:pt>
                <c:pt idx="25">
                  <c:v>8.1014999999999997</c:v>
                </c:pt>
                <c:pt idx="26">
                  <c:v>8.2972000000000001</c:v>
                </c:pt>
                <c:pt idx="27">
                  <c:v>8.4799000000000007</c:v>
                </c:pt>
                <c:pt idx="28">
                  <c:v>8.6518999999999995</c:v>
                </c:pt>
                <c:pt idx="29">
                  <c:v>8.8140000000000001</c:v>
                </c:pt>
                <c:pt idx="30">
                  <c:v>8.9664999999999999</c:v>
                </c:pt>
                <c:pt idx="31">
                  <c:v>9.2484999999999999</c:v>
                </c:pt>
                <c:pt idx="32">
                  <c:v>9.5626999999999995</c:v>
                </c:pt>
                <c:pt idx="33">
                  <c:v>9.8430999999999997</c:v>
                </c:pt>
                <c:pt idx="34">
                  <c:v>10.096</c:v>
                </c:pt>
                <c:pt idx="35">
                  <c:v>10.324999999999999</c:v>
                </c:pt>
                <c:pt idx="36">
                  <c:v>10.532999999999999</c:v>
                </c:pt>
                <c:pt idx="37">
                  <c:v>10.725</c:v>
                </c:pt>
                <c:pt idx="38">
                  <c:v>10.901999999999999</c:v>
                </c:pt>
                <c:pt idx="39">
                  <c:v>11.065</c:v>
                </c:pt>
                <c:pt idx="40">
                  <c:v>11.356</c:v>
                </c:pt>
                <c:pt idx="41">
                  <c:v>11.617000000000001</c:v>
                </c:pt>
                <c:pt idx="42">
                  <c:v>11.845000000000001</c:v>
                </c:pt>
                <c:pt idx="43">
                  <c:v>12.04</c:v>
                </c:pt>
                <c:pt idx="44">
                  <c:v>12.222000000000001</c:v>
                </c:pt>
                <c:pt idx="45">
                  <c:v>12.382</c:v>
                </c:pt>
                <c:pt idx="46">
                  <c:v>12.664999999999999</c:v>
                </c:pt>
                <c:pt idx="47">
                  <c:v>12.901999999999999</c:v>
                </c:pt>
                <c:pt idx="48">
                  <c:v>13.102</c:v>
                </c:pt>
                <c:pt idx="49">
                  <c:v>13.268000000000001</c:v>
                </c:pt>
                <c:pt idx="50">
                  <c:v>13.42</c:v>
                </c:pt>
                <c:pt idx="51">
                  <c:v>13.537000000000001</c:v>
                </c:pt>
                <c:pt idx="52">
                  <c:v>13.652000000000001</c:v>
                </c:pt>
                <c:pt idx="53">
                  <c:v>13.753</c:v>
                </c:pt>
                <c:pt idx="54">
                  <c:v>13.832000000000001</c:v>
                </c:pt>
                <c:pt idx="55">
                  <c:v>13.908999999999999</c:v>
                </c:pt>
                <c:pt idx="56">
                  <c:v>13.972999999999999</c:v>
                </c:pt>
                <c:pt idx="57">
                  <c:v>14.085000000000001</c:v>
                </c:pt>
                <c:pt idx="58">
                  <c:v>14.193</c:v>
                </c:pt>
                <c:pt idx="59">
                  <c:v>14.282999999999999</c:v>
                </c:pt>
                <c:pt idx="60">
                  <c:v>14.292</c:v>
                </c:pt>
                <c:pt idx="61">
                  <c:v>14.241</c:v>
                </c:pt>
                <c:pt idx="62">
                  <c:v>14.204000000000001</c:v>
                </c:pt>
                <c:pt idx="63">
                  <c:v>14.166</c:v>
                </c:pt>
                <c:pt idx="64">
                  <c:v>14.132</c:v>
                </c:pt>
                <c:pt idx="65">
                  <c:v>14.11</c:v>
                </c:pt>
                <c:pt idx="66">
                  <c:v>14.045</c:v>
                </c:pt>
                <c:pt idx="67">
                  <c:v>13.976000000000001</c:v>
                </c:pt>
                <c:pt idx="68">
                  <c:v>13.914</c:v>
                </c:pt>
                <c:pt idx="69">
                  <c:v>13.849</c:v>
                </c:pt>
                <c:pt idx="70">
                  <c:v>13.786999999999999</c:v>
                </c:pt>
                <c:pt idx="71">
                  <c:v>13.728000000000002</c:v>
                </c:pt>
                <c:pt idx="72">
                  <c:v>13.619</c:v>
                </c:pt>
                <c:pt idx="73">
                  <c:v>13.526999999999999</c:v>
                </c:pt>
                <c:pt idx="74">
                  <c:v>13.452</c:v>
                </c:pt>
                <c:pt idx="75">
                  <c:v>13.391</c:v>
                </c:pt>
                <c:pt idx="76">
                  <c:v>13.345000000000001</c:v>
                </c:pt>
                <c:pt idx="77">
                  <c:v>13.308</c:v>
                </c:pt>
                <c:pt idx="78">
                  <c:v>13.282999999999999</c:v>
                </c:pt>
                <c:pt idx="79">
                  <c:v>13.265000000000001</c:v>
                </c:pt>
                <c:pt idx="80">
                  <c:v>13.254999999999999</c:v>
                </c:pt>
                <c:pt idx="81">
                  <c:v>13.251999999999999</c:v>
                </c:pt>
                <c:pt idx="82">
                  <c:v>13.256</c:v>
                </c:pt>
                <c:pt idx="83">
                  <c:v>13.281000000000001</c:v>
                </c:pt>
                <c:pt idx="84">
                  <c:v>13.344000000000001</c:v>
                </c:pt>
                <c:pt idx="85">
                  <c:v>13.434999999999999</c:v>
                </c:pt>
                <c:pt idx="86">
                  <c:v>13.552</c:v>
                </c:pt>
                <c:pt idx="87">
                  <c:v>13.686</c:v>
                </c:pt>
                <c:pt idx="88">
                  <c:v>13.834</c:v>
                </c:pt>
                <c:pt idx="89">
                  <c:v>13.992999999999999</c:v>
                </c:pt>
                <c:pt idx="90">
                  <c:v>14.16</c:v>
                </c:pt>
                <c:pt idx="91">
                  <c:v>14.332000000000001</c:v>
                </c:pt>
                <c:pt idx="92">
                  <c:v>14.689</c:v>
                </c:pt>
                <c:pt idx="93">
                  <c:v>15.062000000000001</c:v>
                </c:pt>
                <c:pt idx="94">
                  <c:v>15.436</c:v>
                </c:pt>
                <c:pt idx="95">
                  <c:v>15.817</c:v>
                </c:pt>
                <c:pt idx="96">
                  <c:v>16.22</c:v>
                </c:pt>
                <c:pt idx="97">
                  <c:v>16.62</c:v>
                </c:pt>
                <c:pt idx="98">
                  <c:v>17.443999999999999</c:v>
                </c:pt>
                <c:pt idx="99">
                  <c:v>18.311</c:v>
                </c:pt>
                <c:pt idx="100">
                  <c:v>19.201999999999998</c:v>
                </c:pt>
                <c:pt idx="101">
                  <c:v>20.137999999999998</c:v>
                </c:pt>
                <c:pt idx="102">
                  <c:v>21.094999999999999</c:v>
                </c:pt>
                <c:pt idx="103">
                  <c:v>22.078000000000003</c:v>
                </c:pt>
                <c:pt idx="104">
                  <c:v>23.084</c:v>
                </c:pt>
                <c:pt idx="105">
                  <c:v>24.102</c:v>
                </c:pt>
                <c:pt idx="106">
                  <c:v>25.138999999999999</c:v>
                </c:pt>
                <c:pt idx="107">
                  <c:v>26.173999999999999</c:v>
                </c:pt>
                <c:pt idx="108">
                  <c:v>27.226000000000003</c:v>
                </c:pt>
                <c:pt idx="109">
                  <c:v>29.306000000000001</c:v>
                </c:pt>
                <c:pt idx="110">
                  <c:v>31.882000000000001</c:v>
                </c:pt>
                <c:pt idx="111">
                  <c:v>34.387999999999998</c:v>
                </c:pt>
                <c:pt idx="112">
                  <c:v>36.809999999999995</c:v>
                </c:pt>
                <c:pt idx="113">
                  <c:v>39.125</c:v>
                </c:pt>
                <c:pt idx="114">
                  <c:v>41.33</c:v>
                </c:pt>
                <c:pt idx="115">
                  <c:v>43.431999999999995</c:v>
                </c:pt>
                <c:pt idx="116">
                  <c:v>45.441099999999999</c:v>
                </c:pt>
                <c:pt idx="117">
                  <c:v>47.335599999999999</c:v>
                </c:pt>
                <c:pt idx="118">
                  <c:v>50.847700000000003</c:v>
                </c:pt>
                <c:pt idx="119">
                  <c:v>54.023300000000006</c:v>
                </c:pt>
                <c:pt idx="120">
                  <c:v>56.889199999999995</c:v>
                </c:pt>
                <c:pt idx="121">
                  <c:v>59.472900000000003</c:v>
                </c:pt>
                <c:pt idx="122">
                  <c:v>61.802900000000001</c:v>
                </c:pt>
                <c:pt idx="123">
                  <c:v>63.8979</c:v>
                </c:pt>
                <c:pt idx="124">
                  <c:v>67.479499999999987</c:v>
                </c:pt>
                <c:pt idx="125">
                  <c:v>70.372600000000006</c:v>
                </c:pt>
                <c:pt idx="126">
                  <c:v>72.733999999999995</c:v>
                </c:pt>
                <c:pt idx="127">
                  <c:v>74.67179999999999</c:v>
                </c:pt>
                <c:pt idx="128">
                  <c:v>76.274300000000011</c:v>
                </c:pt>
                <c:pt idx="129">
                  <c:v>77.610600000000005</c:v>
                </c:pt>
                <c:pt idx="130">
                  <c:v>78.739899999999992</c:v>
                </c:pt>
                <c:pt idx="131">
                  <c:v>79.701700000000002</c:v>
                </c:pt>
                <c:pt idx="132">
                  <c:v>80.515599999999992</c:v>
                </c:pt>
                <c:pt idx="133">
                  <c:v>81.221199999999996</c:v>
                </c:pt>
                <c:pt idx="134">
                  <c:v>81.81819999999999</c:v>
                </c:pt>
                <c:pt idx="135">
                  <c:v>82.785700000000006</c:v>
                </c:pt>
                <c:pt idx="136">
                  <c:v>83.642700000000005</c:v>
                </c:pt>
                <c:pt idx="137">
                  <c:v>84.21390000000001</c:v>
                </c:pt>
                <c:pt idx="138">
                  <c:v>85.098299999999995</c:v>
                </c:pt>
                <c:pt idx="139">
                  <c:v>85.935000000000002</c:v>
                </c:pt>
                <c:pt idx="140">
                  <c:v>86.053600000000003</c:v>
                </c:pt>
                <c:pt idx="141">
                  <c:v>86.113599999999991</c:v>
                </c:pt>
                <c:pt idx="142">
                  <c:v>86.104900000000001</c:v>
                </c:pt>
                <c:pt idx="143">
                  <c:v>86.027199999999993</c:v>
                </c:pt>
                <c:pt idx="144">
                  <c:v>85.724099999999993</c:v>
                </c:pt>
                <c:pt idx="145">
                  <c:v>85.243399999999994</c:v>
                </c:pt>
                <c:pt idx="146">
                  <c:v>84.634500000000003</c:v>
                </c:pt>
                <c:pt idx="147">
                  <c:v>83.927019999999999</c:v>
                </c:pt>
                <c:pt idx="148">
                  <c:v>83.140569999999997</c:v>
                </c:pt>
                <c:pt idx="149">
                  <c:v>82.30498</c:v>
                </c:pt>
                <c:pt idx="150">
                  <c:v>80.495729999999995</c:v>
                </c:pt>
                <c:pt idx="151">
                  <c:v>78.60839</c:v>
                </c:pt>
                <c:pt idx="152">
                  <c:v>76.682420000000008</c:v>
                </c:pt>
                <c:pt idx="153">
                  <c:v>74.76746</c:v>
                </c:pt>
                <c:pt idx="154">
                  <c:v>72.883269999999996</c:v>
                </c:pt>
                <c:pt idx="155">
                  <c:v>71.049670000000006</c:v>
                </c:pt>
                <c:pt idx="156">
                  <c:v>69.266559999999998</c:v>
                </c:pt>
                <c:pt idx="157">
                  <c:v>67.553830000000005</c:v>
                </c:pt>
                <c:pt idx="158">
                  <c:v>65.901430000000005</c:v>
                </c:pt>
                <c:pt idx="159">
                  <c:v>64.309280000000001</c:v>
                </c:pt>
                <c:pt idx="160">
                  <c:v>62.78736</c:v>
                </c:pt>
                <c:pt idx="161">
                  <c:v>59.934059999999995</c:v>
                </c:pt>
                <c:pt idx="162">
                  <c:v>56.6907</c:v>
                </c:pt>
                <c:pt idx="163">
                  <c:v>53.777979999999999</c:v>
                </c:pt>
                <c:pt idx="164">
                  <c:v>51.145719999999997</c:v>
                </c:pt>
                <c:pt idx="165">
                  <c:v>48.773809999999997</c:v>
                </c:pt>
                <c:pt idx="166">
                  <c:v>46.602179999999997</c:v>
                </c:pt>
                <c:pt idx="167">
                  <c:v>44.62077</c:v>
                </c:pt>
                <c:pt idx="168">
                  <c:v>42.79954</c:v>
                </c:pt>
                <c:pt idx="169">
                  <c:v>41.118450000000003</c:v>
                </c:pt>
                <c:pt idx="170">
                  <c:v>38.246609999999997</c:v>
                </c:pt>
                <c:pt idx="171">
                  <c:v>35.785120000000006</c:v>
                </c:pt>
                <c:pt idx="172">
                  <c:v>33.653890000000004</c:v>
                </c:pt>
                <c:pt idx="173">
                  <c:v>31.792850000000001</c:v>
                </c:pt>
                <c:pt idx="174">
                  <c:v>30.161959999999997</c:v>
                </c:pt>
                <c:pt idx="175">
                  <c:v>28.711199999999998</c:v>
                </c:pt>
                <c:pt idx="176">
                  <c:v>26.249932999999999</c:v>
                </c:pt>
                <c:pt idx="177">
                  <c:v>24.238937</c:v>
                </c:pt>
                <c:pt idx="178">
                  <c:v>22.558129000000001</c:v>
                </c:pt>
                <c:pt idx="179">
                  <c:v>21.147461</c:v>
                </c:pt>
                <c:pt idx="180">
                  <c:v>19.926898000000001</c:v>
                </c:pt>
                <c:pt idx="181">
                  <c:v>18.876418000000001</c:v>
                </c:pt>
                <c:pt idx="182">
                  <c:v>17.956002999999999</c:v>
                </c:pt>
                <c:pt idx="183">
                  <c:v>17.14564</c:v>
                </c:pt>
                <c:pt idx="184">
                  <c:v>16.425321</c:v>
                </c:pt>
                <c:pt idx="185">
                  <c:v>15.775036999999999</c:v>
                </c:pt>
                <c:pt idx="186">
                  <c:v>15.194782999999999</c:v>
                </c:pt>
                <c:pt idx="187">
                  <c:v>14.194348</c:v>
                </c:pt>
                <c:pt idx="188">
                  <c:v>13.153907</c:v>
                </c:pt>
                <c:pt idx="189">
                  <c:v>12.313551</c:v>
                </c:pt>
                <c:pt idx="190">
                  <c:v>11.603256</c:v>
                </c:pt>
                <c:pt idx="191">
                  <c:v>11.013009</c:v>
                </c:pt>
                <c:pt idx="192">
                  <c:v>10.502796999999999</c:v>
                </c:pt>
                <c:pt idx="193">
                  <c:v>10.072615000000001</c:v>
                </c:pt>
                <c:pt idx="194">
                  <c:v>9.6884549999999994</c:v>
                </c:pt>
                <c:pt idx="195">
                  <c:v>9.3533150000000003</c:v>
                </c:pt>
                <c:pt idx="196">
                  <c:v>8.7930790000000005</c:v>
                </c:pt>
                <c:pt idx="197">
                  <c:v>8.3428879999999985</c:v>
                </c:pt>
                <c:pt idx="198">
                  <c:v>7.9747310000000002</c:v>
                </c:pt>
                <c:pt idx="199">
                  <c:v>7.6685980000000002</c:v>
                </c:pt>
                <c:pt idx="200">
                  <c:v>7.411486</c:v>
                </c:pt>
                <c:pt idx="201">
                  <c:v>7.1913880000000008</c:v>
                </c:pt>
                <c:pt idx="202">
                  <c:v>6.8392280000000003</c:v>
                </c:pt>
                <c:pt idx="203">
                  <c:v>6.5701020000000003</c:v>
                </c:pt>
                <c:pt idx="204">
                  <c:v>6.3610009999999999</c:v>
                </c:pt>
                <c:pt idx="205">
                  <c:v>6.1949167999999997</c:v>
                </c:pt>
                <c:pt idx="206">
                  <c:v>6.0608462999999997</c:v>
                </c:pt>
                <c:pt idx="207">
                  <c:v>5.9507862000000005</c:v>
                </c:pt>
                <c:pt idx="208">
                  <c:v>5.9327752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169-4DEC-A3C9-7BB0C8129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51152"/>
        <c:axId val="560149192"/>
      </c:scatterChart>
      <c:valAx>
        <c:axId val="5601511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9192"/>
        <c:crosses val="autoZero"/>
        <c:crossBetween val="midCat"/>
        <c:majorUnit val="10"/>
      </c:valAx>
      <c:valAx>
        <c:axId val="56014919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511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675422102087982"/>
          <c:y val="0.5727202622644059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srim132Xe_Kapton!$P$5</c:f>
          <c:strCache>
            <c:ptCount val="1"/>
            <c:pt idx="0">
              <c:v>srim132Xe_Kapton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srim132Xe_Kapton!$D$20:$D$228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srim132Xe_Kapton!$J$20:$J$228</c:f>
              <c:numCache>
                <c:formatCode>0.000</c:formatCode>
                <c:ptCount val="209"/>
                <c:pt idx="0">
                  <c:v>6.1999999999999998E-3</c:v>
                </c:pt>
                <c:pt idx="1">
                  <c:v>6.4000000000000003E-3</c:v>
                </c:pt>
                <c:pt idx="2">
                  <c:v>6.6E-3</c:v>
                </c:pt>
                <c:pt idx="3">
                  <c:v>6.8000000000000005E-3</c:v>
                </c:pt>
                <c:pt idx="4">
                  <c:v>6.9000000000000008E-3</c:v>
                </c:pt>
                <c:pt idx="5">
                  <c:v>7.2999999999999992E-3</c:v>
                </c:pt>
                <c:pt idx="6">
                  <c:v>7.7000000000000002E-3</c:v>
                </c:pt>
                <c:pt idx="7">
                  <c:v>8.0999999999999996E-3</c:v>
                </c:pt>
                <c:pt idx="8">
                  <c:v>8.4000000000000012E-3</c:v>
                </c:pt>
                <c:pt idx="9">
                  <c:v>8.7999999999999988E-3</c:v>
                </c:pt>
                <c:pt idx="10">
                  <c:v>9.1000000000000004E-3</c:v>
                </c:pt>
                <c:pt idx="11">
                  <c:v>9.4999999999999998E-3</c:v>
                </c:pt>
                <c:pt idx="12">
                  <c:v>9.7999999999999997E-3</c:v>
                </c:pt>
                <c:pt idx="13">
                  <c:v>1.0100000000000001E-2</c:v>
                </c:pt>
                <c:pt idx="14">
                  <c:v>1.0699999999999999E-2</c:v>
                </c:pt>
                <c:pt idx="15">
                  <c:v>1.1300000000000001E-2</c:v>
                </c:pt>
                <c:pt idx="16">
                  <c:v>1.18E-2</c:v>
                </c:pt>
                <c:pt idx="17">
                  <c:v>1.24E-2</c:v>
                </c:pt>
                <c:pt idx="18">
                  <c:v>1.29E-2</c:v>
                </c:pt>
                <c:pt idx="19">
                  <c:v>1.34E-2</c:v>
                </c:pt>
                <c:pt idx="20">
                  <c:v>1.44E-2</c:v>
                </c:pt>
                <c:pt idx="21">
                  <c:v>1.5299999999999999E-2</c:v>
                </c:pt>
                <c:pt idx="22">
                  <c:v>1.6199999999999999E-2</c:v>
                </c:pt>
                <c:pt idx="23">
                  <c:v>1.7100000000000001E-2</c:v>
                </c:pt>
                <c:pt idx="24">
                  <c:v>1.7899999999999999E-2</c:v>
                </c:pt>
                <c:pt idx="25">
                  <c:v>1.8700000000000001E-2</c:v>
                </c:pt>
                <c:pt idx="26">
                  <c:v>1.95E-2</c:v>
                </c:pt>
                <c:pt idx="27">
                  <c:v>2.0300000000000002E-2</c:v>
                </c:pt>
                <c:pt idx="28">
                  <c:v>2.1100000000000001E-2</c:v>
                </c:pt>
                <c:pt idx="29">
                  <c:v>2.18E-2</c:v>
                </c:pt>
                <c:pt idx="30">
                  <c:v>2.2600000000000002E-2</c:v>
                </c:pt>
                <c:pt idx="31">
                  <c:v>2.4E-2</c:v>
                </c:pt>
                <c:pt idx="32">
                  <c:v>2.58E-2</c:v>
                </c:pt>
                <c:pt idx="33">
                  <c:v>2.7400000000000001E-2</c:v>
                </c:pt>
                <c:pt idx="34">
                  <c:v>2.9099999999999997E-2</c:v>
                </c:pt>
                <c:pt idx="35">
                  <c:v>3.0699999999999998E-2</c:v>
                </c:pt>
                <c:pt idx="36">
                  <c:v>3.2300000000000002E-2</c:v>
                </c:pt>
                <c:pt idx="37">
                  <c:v>3.39E-2</c:v>
                </c:pt>
                <c:pt idx="38">
                  <c:v>3.5400000000000001E-2</c:v>
                </c:pt>
                <c:pt idx="39">
                  <c:v>3.6900000000000002E-2</c:v>
                </c:pt>
                <c:pt idx="40">
                  <c:v>3.9900000000000005E-2</c:v>
                </c:pt>
                <c:pt idx="41">
                  <c:v>4.2700000000000002E-2</c:v>
                </c:pt>
                <c:pt idx="42">
                  <c:v>4.5600000000000002E-2</c:v>
                </c:pt>
                <c:pt idx="43">
                  <c:v>4.8399999999999999E-2</c:v>
                </c:pt>
                <c:pt idx="44">
                  <c:v>5.11E-2</c:v>
                </c:pt>
                <c:pt idx="45">
                  <c:v>5.3800000000000001E-2</c:v>
                </c:pt>
                <c:pt idx="46">
                  <c:v>5.91E-2</c:v>
                </c:pt>
                <c:pt idx="47">
                  <c:v>6.4399999999999999E-2</c:v>
                </c:pt>
                <c:pt idx="48">
                  <c:v>6.9499999999999992E-2</c:v>
                </c:pt>
                <c:pt idx="49">
                  <c:v>7.46E-2</c:v>
                </c:pt>
                <c:pt idx="50">
                  <c:v>7.9600000000000004E-2</c:v>
                </c:pt>
                <c:pt idx="51">
                  <c:v>8.4599999999999995E-2</c:v>
                </c:pt>
                <c:pt idx="52">
                  <c:v>8.9499999999999996E-2</c:v>
                </c:pt>
                <c:pt idx="53">
                  <c:v>9.4399999999999998E-2</c:v>
                </c:pt>
                <c:pt idx="54">
                  <c:v>9.9299999999999999E-2</c:v>
                </c:pt>
                <c:pt idx="55">
                  <c:v>0.1041</c:v>
                </c:pt>
                <c:pt idx="56">
                  <c:v>0.10900000000000001</c:v>
                </c:pt>
                <c:pt idx="57">
                  <c:v>0.1186</c:v>
                </c:pt>
                <c:pt idx="58">
                  <c:v>0.1305</c:v>
                </c:pt>
                <c:pt idx="59">
                  <c:v>0.1424</c:v>
                </c:pt>
                <c:pt idx="60">
                  <c:v>0.1542</c:v>
                </c:pt>
                <c:pt idx="61">
                  <c:v>0.1661</c:v>
                </c:pt>
                <c:pt idx="62">
                  <c:v>0.17799999999999999</c:v>
                </c:pt>
                <c:pt idx="63">
                  <c:v>0.18990000000000001</c:v>
                </c:pt>
                <c:pt idx="64">
                  <c:v>0.20190000000000002</c:v>
                </c:pt>
                <c:pt idx="65">
                  <c:v>0.21389999999999998</c:v>
                </c:pt>
                <c:pt idx="66">
                  <c:v>0.23809999999999998</c:v>
                </c:pt>
                <c:pt idx="67">
                  <c:v>0.26240000000000002</c:v>
                </c:pt>
                <c:pt idx="68">
                  <c:v>0.2868</c:v>
                </c:pt>
                <c:pt idx="69">
                  <c:v>0.31130000000000002</c:v>
                </c:pt>
                <c:pt idx="70">
                  <c:v>0.33599999999999997</c:v>
                </c:pt>
                <c:pt idx="71">
                  <c:v>0.36080000000000001</c:v>
                </c:pt>
                <c:pt idx="72">
                  <c:v>0.41079999999999994</c:v>
                </c:pt>
                <c:pt idx="73">
                  <c:v>0.46130000000000004</c:v>
                </c:pt>
                <c:pt idx="74">
                  <c:v>0.5121</c:v>
                </c:pt>
                <c:pt idx="75">
                  <c:v>0.56319999999999992</c:v>
                </c:pt>
                <c:pt idx="76">
                  <c:v>0.61449999999999994</c:v>
                </c:pt>
                <c:pt idx="77">
                  <c:v>0.66609999999999991</c:v>
                </c:pt>
                <c:pt idx="78">
                  <c:v>0.71779999999999999</c:v>
                </c:pt>
                <c:pt idx="79">
                  <c:v>0.76959999999999995</c:v>
                </c:pt>
                <c:pt idx="80">
                  <c:v>0.82150000000000001</c:v>
                </c:pt>
                <c:pt idx="81">
                  <c:v>0.87349999999999994</c:v>
                </c:pt>
                <c:pt idx="82">
                  <c:v>0.9255000000000001</c:v>
                </c:pt>
                <c:pt idx="83" formatCode="0.00">
                  <c:v>1.03</c:v>
                </c:pt>
                <c:pt idx="84" formatCode="0.00">
                  <c:v>1.1599999999999999</c:v>
                </c:pt>
                <c:pt idx="85" formatCode="0.00">
                  <c:v>1.29</c:v>
                </c:pt>
                <c:pt idx="86" formatCode="0.00">
                  <c:v>1.42</c:v>
                </c:pt>
                <c:pt idx="87" formatCode="0.00">
                  <c:v>1.54</c:v>
                </c:pt>
                <c:pt idx="88" formatCode="0.00">
                  <c:v>1.67</c:v>
                </c:pt>
                <c:pt idx="89" formatCode="0.00">
                  <c:v>1.79</c:v>
                </c:pt>
                <c:pt idx="90" formatCode="0.00">
                  <c:v>1.92</c:v>
                </c:pt>
                <c:pt idx="91" formatCode="0.00">
                  <c:v>2.04</c:v>
                </c:pt>
                <c:pt idx="92" formatCode="0.00">
                  <c:v>2.2799999999999998</c:v>
                </c:pt>
                <c:pt idx="93" formatCode="0.00">
                  <c:v>2.5099999999999998</c:v>
                </c:pt>
                <c:pt idx="94" formatCode="0.00">
                  <c:v>2.74</c:v>
                </c:pt>
                <c:pt idx="95" formatCode="0.00">
                  <c:v>2.96</c:v>
                </c:pt>
                <c:pt idx="96" formatCode="0.00">
                  <c:v>3.18</c:v>
                </c:pt>
                <c:pt idx="97" formatCode="0.00">
                  <c:v>3.39</c:v>
                </c:pt>
                <c:pt idx="98" formatCode="0.00">
                  <c:v>3.8</c:v>
                </c:pt>
                <c:pt idx="99" formatCode="0.00">
                  <c:v>4.1900000000000004</c:v>
                </c:pt>
                <c:pt idx="100" formatCode="0.00">
                  <c:v>4.57</c:v>
                </c:pt>
                <c:pt idx="101" formatCode="0.00">
                  <c:v>4.92</c:v>
                </c:pt>
                <c:pt idx="102" formatCode="0.00">
                  <c:v>5.26</c:v>
                </c:pt>
                <c:pt idx="103" formatCode="0.00">
                  <c:v>5.59</c:v>
                </c:pt>
                <c:pt idx="104" formatCode="0.00">
                  <c:v>5.9</c:v>
                </c:pt>
                <c:pt idx="105" formatCode="0.00">
                  <c:v>6.19</c:v>
                </c:pt>
                <c:pt idx="106" formatCode="0.00">
                  <c:v>6.48</c:v>
                </c:pt>
                <c:pt idx="107" formatCode="0.00">
                  <c:v>6.75</c:v>
                </c:pt>
                <c:pt idx="108" formatCode="0.00">
                  <c:v>7.01</c:v>
                </c:pt>
                <c:pt idx="109" formatCode="0.00">
                  <c:v>7.51</c:v>
                </c:pt>
                <c:pt idx="110" formatCode="0.00">
                  <c:v>8.08</c:v>
                </c:pt>
                <c:pt idx="111" formatCode="0.00">
                  <c:v>8.61</c:v>
                </c:pt>
                <c:pt idx="112" formatCode="0.00">
                  <c:v>9.1</c:v>
                </c:pt>
                <c:pt idx="113" formatCode="0.00">
                  <c:v>9.57</c:v>
                </c:pt>
                <c:pt idx="114" formatCode="0.00">
                  <c:v>10</c:v>
                </c:pt>
                <c:pt idx="115" formatCode="0.00">
                  <c:v>10.42</c:v>
                </c:pt>
                <c:pt idx="116" formatCode="0.00">
                  <c:v>10.81</c:v>
                </c:pt>
                <c:pt idx="117" formatCode="0.00">
                  <c:v>11.19</c:v>
                </c:pt>
                <c:pt idx="118" formatCode="0.00">
                  <c:v>11.91</c:v>
                </c:pt>
                <c:pt idx="119" formatCode="0.00">
                  <c:v>12.58</c:v>
                </c:pt>
                <c:pt idx="120" formatCode="0.00">
                  <c:v>13.21</c:v>
                </c:pt>
                <c:pt idx="121" formatCode="0.00">
                  <c:v>13.82</c:v>
                </c:pt>
                <c:pt idx="122" formatCode="0.00">
                  <c:v>14.4</c:v>
                </c:pt>
                <c:pt idx="123" formatCode="0.00">
                  <c:v>14.96</c:v>
                </c:pt>
                <c:pt idx="124" formatCode="0.00">
                  <c:v>16.03</c:v>
                </c:pt>
                <c:pt idx="125" formatCode="0.00">
                  <c:v>17.05</c:v>
                </c:pt>
                <c:pt idx="126" formatCode="0.00">
                  <c:v>18.03</c:v>
                </c:pt>
                <c:pt idx="127" formatCode="0.00">
                  <c:v>18.989999999999998</c:v>
                </c:pt>
                <c:pt idx="128" formatCode="0.00">
                  <c:v>19.920000000000002</c:v>
                </c:pt>
                <c:pt idx="129" formatCode="0.00">
                  <c:v>20.83</c:v>
                </c:pt>
                <c:pt idx="130" formatCode="0.00">
                  <c:v>21.73</c:v>
                </c:pt>
                <c:pt idx="131" formatCode="0.00">
                  <c:v>22.62</c:v>
                </c:pt>
                <c:pt idx="132" formatCode="0.00">
                  <c:v>23.5</c:v>
                </c:pt>
                <c:pt idx="133" formatCode="0.00">
                  <c:v>24.37</c:v>
                </c:pt>
                <c:pt idx="134" formatCode="0.00">
                  <c:v>25.24</c:v>
                </c:pt>
                <c:pt idx="135" formatCode="0.00">
                  <c:v>26.95</c:v>
                </c:pt>
                <c:pt idx="136" formatCode="0.00">
                  <c:v>29.06</c:v>
                </c:pt>
                <c:pt idx="137" formatCode="0.00">
                  <c:v>31.16</c:v>
                </c:pt>
                <c:pt idx="138" formatCode="0.00">
                  <c:v>33.24</c:v>
                </c:pt>
                <c:pt idx="139" formatCode="0.00">
                  <c:v>35.299999999999997</c:v>
                </c:pt>
                <c:pt idx="140" formatCode="0.00">
                  <c:v>37.340000000000003</c:v>
                </c:pt>
                <c:pt idx="141" formatCode="0.00">
                  <c:v>39.39</c:v>
                </c:pt>
                <c:pt idx="142" formatCode="0.00">
                  <c:v>41.43</c:v>
                </c:pt>
                <c:pt idx="143" formatCode="0.00">
                  <c:v>43.48</c:v>
                </c:pt>
                <c:pt idx="144" formatCode="0.00">
                  <c:v>47.58</c:v>
                </c:pt>
                <c:pt idx="145" formatCode="0.00">
                  <c:v>51.7</c:v>
                </c:pt>
                <c:pt idx="146" formatCode="0.00">
                  <c:v>55.84</c:v>
                </c:pt>
                <c:pt idx="147" formatCode="0.00">
                  <c:v>60.02</c:v>
                </c:pt>
                <c:pt idx="148" formatCode="0.00">
                  <c:v>64.239999999999995</c:v>
                </c:pt>
                <c:pt idx="149" formatCode="0.00">
                  <c:v>68.489999999999995</c:v>
                </c:pt>
                <c:pt idx="150" formatCode="0.00">
                  <c:v>77.150000000000006</c:v>
                </c:pt>
                <c:pt idx="151" formatCode="0.00">
                  <c:v>86</c:v>
                </c:pt>
                <c:pt idx="152" formatCode="0.00">
                  <c:v>95.07</c:v>
                </c:pt>
                <c:pt idx="153" formatCode="0.00">
                  <c:v>104.37</c:v>
                </c:pt>
                <c:pt idx="154" formatCode="0.00">
                  <c:v>113.91</c:v>
                </c:pt>
                <c:pt idx="155" formatCode="0.00">
                  <c:v>123.7</c:v>
                </c:pt>
                <c:pt idx="156" formatCode="0.00">
                  <c:v>133.74</c:v>
                </c:pt>
                <c:pt idx="157" formatCode="0.00">
                  <c:v>144.04</c:v>
                </c:pt>
                <c:pt idx="158" formatCode="0.00">
                  <c:v>154.6</c:v>
                </c:pt>
                <c:pt idx="159" formatCode="0.00">
                  <c:v>165.42</c:v>
                </c:pt>
                <c:pt idx="160" formatCode="0.00">
                  <c:v>176.5</c:v>
                </c:pt>
                <c:pt idx="161" formatCode="0.00">
                  <c:v>199.47</c:v>
                </c:pt>
                <c:pt idx="162" formatCode="0.00">
                  <c:v>229.69</c:v>
                </c:pt>
                <c:pt idx="163" formatCode="0.00">
                  <c:v>261.58</c:v>
                </c:pt>
                <c:pt idx="164" formatCode="0.00">
                  <c:v>295.16000000000003</c:v>
                </c:pt>
                <c:pt idx="165" formatCode="0.00">
                  <c:v>330.43</c:v>
                </c:pt>
                <c:pt idx="166" formatCode="0.00">
                  <c:v>367.37</c:v>
                </c:pt>
                <c:pt idx="167" formatCode="0.00">
                  <c:v>405.99</c:v>
                </c:pt>
                <c:pt idx="168" formatCode="0.00">
                  <c:v>446.29</c:v>
                </c:pt>
                <c:pt idx="169" formatCode="0.00">
                  <c:v>488.27</c:v>
                </c:pt>
                <c:pt idx="170" formatCode="0.00">
                  <c:v>577.1</c:v>
                </c:pt>
                <c:pt idx="171" formatCode="0.00">
                  <c:v>672.34</c:v>
                </c:pt>
                <c:pt idx="172" formatCode="0.00">
                  <c:v>773.85</c:v>
                </c:pt>
                <c:pt idx="173" formatCode="0.00">
                  <c:v>881.54</c:v>
                </c:pt>
                <c:pt idx="174" formatCode="0.00">
                  <c:v>995.29</c:v>
                </c:pt>
                <c:pt idx="175" formatCode="0.0">
                  <c:v>1120</c:v>
                </c:pt>
                <c:pt idx="176" formatCode="0.0">
                  <c:v>1370</c:v>
                </c:pt>
                <c:pt idx="177" formatCode="0.0">
                  <c:v>1650</c:v>
                </c:pt>
                <c:pt idx="178" formatCode="0.0">
                  <c:v>1950</c:v>
                </c:pt>
                <c:pt idx="179" formatCode="0.0">
                  <c:v>2270</c:v>
                </c:pt>
                <c:pt idx="180" formatCode="0.0">
                  <c:v>2620</c:v>
                </c:pt>
                <c:pt idx="181" formatCode="0.0">
                  <c:v>2980</c:v>
                </c:pt>
                <c:pt idx="182" formatCode="0.0">
                  <c:v>3360</c:v>
                </c:pt>
                <c:pt idx="183" formatCode="0.0">
                  <c:v>3770</c:v>
                </c:pt>
                <c:pt idx="184" formatCode="0.0">
                  <c:v>4190</c:v>
                </c:pt>
                <c:pt idx="185" formatCode="0.0">
                  <c:v>4620</c:v>
                </c:pt>
                <c:pt idx="186" formatCode="0.0">
                  <c:v>5080</c:v>
                </c:pt>
                <c:pt idx="187" formatCode="0.0">
                  <c:v>6040</c:v>
                </c:pt>
                <c:pt idx="188" formatCode="0.0">
                  <c:v>7330</c:v>
                </c:pt>
                <c:pt idx="189" formatCode="0.0">
                  <c:v>8710</c:v>
                </c:pt>
                <c:pt idx="190" formatCode="0.0">
                  <c:v>10180</c:v>
                </c:pt>
                <c:pt idx="191" formatCode="0.0">
                  <c:v>11740</c:v>
                </c:pt>
                <c:pt idx="192" formatCode="0.0">
                  <c:v>13380</c:v>
                </c:pt>
                <c:pt idx="193" formatCode="0.0">
                  <c:v>15090</c:v>
                </c:pt>
                <c:pt idx="194" formatCode="0.0">
                  <c:v>16870</c:v>
                </c:pt>
                <c:pt idx="195" formatCode="0.0">
                  <c:v>18720</c:v>
                </c:pt>
                <c:pt idx="196" formatCode="0.0">
                  <c:v>22610</c:v>
                </c:pt>
                <c:pt idx="197" formatCode="0.0">
                  <c:v>26720</c:v>
                </c:pt>
                <c:pt idx="198" formatCode="0.0">
                  <c:v>31040</c:v>
                </c:pt>
                <c:pt idx="199" formatCode="0.0">
                  <c:v>35540</c:v>
                </c:pt>
                <c:pt idx="200" formatCode="0.0">
                  <c:v>40210</c:v>
                </c:pt>
                <c:pt idx="201" formatCode="0.0">
                  <c:v>45040</c:v>
                </c:pt>
                <c:pt idx="202" formatCode="0.0">
                  <c:v>55080</c:v>
                </c:pt>
                <c:pt idx="203" formatCode="0.0">
                  <c:v>65590</c:v>
                </c:pt>
                <c:pt idx="204" formatCode="0.0">
                  <c:v>76490</c:v>
                </c:pt>
                <c:pt idx="205" formatCode="0.0">
                  <c:v>87710</c:v>
                </c:pt>
                <c:pt idx="206" formatCode="0.0">
                  <c:v>99210</c:v>
                </c:pt>
                <c:pt idx="207" formatCode="0.0">
                  <c:v>110930</c:v>
                </c:pt>
                <c:pt idx="208" formatCode="0.0">
                  <c:v>113300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6A-4D85-B464-3E97CAE6203F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srim132Xe_Kapton!$D$20:$D$228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srim132Xe_Kapton!$M$20:$M$228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1.5E-3</c:v>
                </c:pt>
                <c:pt idx="3">
                  <c:v>1.5E-3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1.7000000000000001E-3</c:v>
                </c:pt>
                <c:pt idx="7">
                  <c:v>1.8E-3</c:v>
                </c:pt>
                <c:pt idx="8">
                  <c:v>1.9E-3</c:v>
                </c:pt>
                <c:pt idx="9">
                  <c:v>2E-3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2.1999999999999997E-3</c:v>
                </c:pt>
                <c:pt idx="14">
                  <c:v>2.3E-3</c:v>
                </c:pt>
                <c:pt idx="15">
                  <c:v>2.4000000000000002E-3</c:v>
                </c:pt>
                <c:pt idx="16">
                  <c:v>2.5000000000000001E-3</c:v>
                </c:pt>
                <c:pt idx="17">
                  <c:v>2.5999999999999999E-3</c:v>
                </c:pt>
                <c:pt idx="18">
                  <c:v>2.7000000000000001E-3</c:v>
                </c:pt>
                <c:pt idx="19">
                  <c:v>2.8E-3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3.5999999999999999E-3</c:v>
                </c:pt>
                <c:pt idx="25">
                  <c:v>3.6999999999999997E-3</c:v>
                </c:pt>
                <c:pt idx="26">
                  <c:v>3.8E-3</c:v>
                </c:pt>
                <c:pt idx="27">
                  <c:v>4.0000000000000001E-3</c:v>
                </c:pt>
                <c:pt idx="28">
                  <c:v>4.1000000000000003E-3</c:v>
                </c:pt>
                <c:pt idx="29">
                  <c:v>4.2000000000000006E-3</c:v>
                </c:pt>
                <c:pt idx="30">
                  <c:v>4.3E-3</c:v>
                </c:pt>
                <c:pt idx="31">
                  <c:v>4.5999999999999999E-3</c:v>
                </c:pt>
                <c:pt idx="32">
                  <c:v>4.8000000000000004E-3</c:v>
                </c:pt>
                <c:pt idx="33">
                  <c:v>5.0999999999999995E-3</c:v>
                </c:pt>
                <c:pt idx="34">
                  <c:v>5.3E-3</c:v>
                </c:pt>
                <c:pt idx="35">
                  <c:v>5.5999999999999999E-3</c:v>
                </c:pt>
                <c:pt idx="36">
                  <c:v>5.8000000000000005E-3</c:v>
                </c:pt>
                <c:pt idx="37">
                  <c:v>6.0000000000000001E-3</c:v>
                </c:pt>
                <c:pt idx="38">
                  <c:v>6.1999999999999998E-3</c:v>
                </c:pt>
                <c:pt idx="39">
                  <c:v>6.5000000000000006E-3</c:v>
                </c:pt>
                <c:pt idx="40">
                  <c:v>6.9000000000000008E-3</c:v>
                </c:pt>
                <c:pt idx="41">
                  <c:v>7.2999999999999992E-3</c:v>
                </c:pt>
                <c:pt idx="42">
                  <c:v>7.7000000000000002E-3</c:v>
                </c:pt>
                <c:pt idx="43">
                  <c:v>8.0999999999999996E-3</c:v>
                </c:pt>
                <c:pt idx="44">
                  <c:v>8.4000000000000012E-3</c:v>
                </c:pt>
                <c:pt idx="45">
                  <c:v>8.7999999999999988E-3</c:v>
                </c:pt>
                <c:pt idx="46">
                  <c:v>9.4999999999999998E-3</c:v>
                </c:pt>
                <c:pt idx="47">
                  <c:v>1.0199999999999999E-2</c:v>
                </c:pt>
                <c:pt idx="48">
                  <c:v>1.09E-2</c:v>
                </c:pt>
                <c:pt idx="49">
                  <c:v>1.1600000000000001E-2</c:v>
                </c:pt>
                <c:pt idx="50">
                  <c:v>1.2199999999999999E-2</c:v>
                </c:pt>
                <c:pt idx="51">
                  <c:v>1.2800000000000001E-2</c:v>
                </c:pt>
                <c:pt idx="52">
                  <c:v>1.34E-2</c:v>
                </c:pt>
                <c:pt idx="53">
                  <c:v>1.4000000000000002E-2</c:v>
                </c:pt>
                <c:pt idx="54">
                  <c:v>1.4599999999999998E-2</c:v>
                </c:pt>
                <c:pt idx="55">
                  <c:v>1.52E-2</c:v>
                </c:pt>
                <c:pt idx="56">
                  <c:v>1.5800000000000002E-2</c:v>
                </c:pt>
                <c:pt idx="57">
                  <c:v>1.7000000000000001E-2</c:v>
                </c:pt>
                <c:pt idx="58">
                  <c:v>1.84E-2</c:v>
                </c:pt>
                <c:pt idx="59">
                  <c:v>1.9800000000000002E-2</c:v>
                </c:pt>
                <c:pt idx="60">
                  <c:v>2.1100000000000001E-2</c:v>
                </c:pt>
                <c:pt idx="61">
                  <c:v>2.2499999999999999E-2</c:v>
                </c:pt>
                <c:pt idx="62">
                  <c:v>2.3799999999999998E-2</c:v>
                </c:pt>
                <c:pt idx="63">
                  <c:v>2.5100000000000001E-2</c:v>
                </c:pt>
                <c:pt idx="64">
                  <c:v>2.64E-2</c:v>
                </c:pt>
                <c:pt idx="65">
                  <c:v>2.7700000000000002E-2</c:v>
                </c:pt>
                <c:pt idx="66">
                  <c:v>3.0300000000000001E-2</c:v>
                </c:pt>
                <c:pt idx="67">
                  <c:v>3.2899999999999999E-2</c:v>
                </c:pt>
                <c:pt idx="68">
                  <c:v>3.5400000000000001E-2</c:v>
                </c:pt>
                <c:pt idx="69">
                  <c:v>3.7900000000000003E-2</c:v>
                </c:pt>
                <c:pt idx="70">
                  <c:v>4.0300000000000002E-2</c:v>
                </c:pt>
                <c:pt idx="71">
                  <c:v>4.2700000000000002E-2</c:v>
                </c:pt>
                <c:pt idx="72">
                  <c:v>4.7599999999999996E-2</c:v>
                </c:pt>
                <c:pt idx="73">
                  <c:v>5.2400000000000002E-2</c:v>
                </c:pt>
                <c:pt idx="74">
                  <c:v>5.6999999999999995E-2</c:v>
                </c:pt>
                <c:pt idx="75">
                  <c:v>6.1399999999999996E-2</c:v>
                </c:pt>
                <c:pt idx="76">
                  <c:v>6.5799999999999997E-2</c:v>
                </c:pt>
                <c:pt idx="77">
                  <c:v>6.9999999999999993E-2</c:v>
                </c:pt>
                <c:pt idx="78">
                  <c:v>7.4099999999999999E-2</c:v>
                </c:pt>
                <c:pt idx="79">
                  <c:v>7.8100000000000003E-2</c:v>
                </c:pt>
                <c:pt idx="80">
                  <c:v>8.199999999999999E-2</c:v>
                </c:pt>
                <c:pt idx="81">
                  <c:v>8.5800000000000001E-2</c:v>
                </c:pt>
                <c:pt idx="82">
                  <c:v>8.9599999999999999E-2</c:v>
                </c:pt>
                <c:pt idx="83">
                  <c:v>9.7299999999999998E-2</c:v>
                </c:pt>
                <c:pt idx="84">
                  <c:v>0.10669999999999999</c:v>
                </c:pt>
                <c:pt idx="85">
                  <c:v>0.11539999999999999</c:v>
                </c:pt>
                <c:pt idx="86">
                  <c:v>0.1237</c:v>
                </c:pt>
                <c:pt idx="87">
                  <c:v>0.13150000000000001</c:v>
                </c:pt>
                <c:pt idx="88">
                  <c:v>0.13879999999999998</c:v>
                </c:pt>
                <c:pt idx="89">
                  <c:v>0.1457</c:v>
                </c:pt>
                <c:pt idx="90">
                  <c:v>0.15229999999999999</c:v>
                </c:pt>
                <c:pt idx="91">
                  <c:v>0.1585</c:v>
                </c:pt>
                <c:pt idx="92">
                  <c:v>0.17170000000000002</c:v>
                </c:pt>
                <c:pt idx="93">
                  <c:v>0.18360000000000001</c:v>
                </c:pt>
                <c:pt idx="94">
                  <c:v>0.19439999999999999</c:v>
                </c:pt>
                <c:pt idx="95">
                  <c:v>0.20430000000000001</c:v>
                </c:pt>
                <c:pt idx="96">
                  <c:v>0.21329999999999999</c:v>
                </c:pt>
                <c:pt idx="97">
                  <c:v>0.22170000000000001</c:v>
                </c:pt>
                <c:pt idx="98">
                  <c:v>0.24</c:v>
                </c:pt>
                <c:pt idx="99">
                  <c:v>0.25559999999999999</c:v>
                </c:pt>
                <c:pt idx="100">
                  <c:v>0.26910000000000001</c:v>
                </c:pt>
                <c:pt idx="101">
                  <c:v>0.28090000000000004</c:v>
                </c:pt>
                <c:pt idx="102">
                  <c:v>0.2913</c:v>
                </c:pt>
                <c:pt idx="103">
                  <c:v>0.3004</c:v>
                </c:pt>
                <c:pt idx="104">
                  <c:v>0.30859999999999999</c:v>
                </c:pt>
                <c:pt idx="105">
                  <c:v>0.31589999999999996</c:v>
                </c:pt>
                <c:pt idx="106">
                  <c:v>0.32250000000000001</c:v>
                </c:pt>
                <c:pt idx="107">
                  <c:v>0.32839999999999997</c:v>
                </c:pt>
                <c:pt idx="108">
                  <c:v>0.33379999999999999</c:v>
                </c:pt>
                <c:pt idx="109">
                  <c:v>0.34670000000000001</c:v>
                </c:pt>
                <c:pt idx="110">
                  <c:v>0.36180000000000001</c:v>
                </c:pt>
                <c:pt idx="111">
                  <c:v>0.37419999999999998</c:v>
                </c:pt>
                <c:pt idx="112">
                  <c:v>0.38450000000000001</c:v>
                </c:pt>
                <c:pt idx="113">
                  <c:v>0.39329999999999998</c:v>
                </c:pt>
                <c:pt idx="114">
                  <c:v>0.40090000000000003</c:v>
                </c:pt>
                <c:pt idx="115">
                  <c:v>0.40759999999999996</c:v>
                </c:pt>
                <c:pt idx="116">
                  <c:v>0.41360000000000002</c:v>
                </c:pt>
                <c:pt idx="117">
                  <c:v>0.41900000000000004</c:v>
                </c:pt>
                <c:pt idx="118">
                  <c:v>0.43419999999999997</c:v>
                </c:pt>
                <c:pt idx="119">
                  <c:v>0.4471</c:v>
                </c:pt>
                <c:pt idx="120">
                  <c:v>0.45810000000000006</c:v>
                </c:pt>
                <c:pt idx="121">
                  <c:v>0.46790000000000004</c:v>
                </c:pt>
                <c:pt idx="122">
                  <c:v>0.47660000000000002</c:v>
                </c:pt>
                <c:pt idx="123">
                  <c:v>0.48460000000000003</c:v>
                </c:pt>
                <c:pt idx="124">
                  <c:v>0.51</c:v>
                </c:pt>
                <c:pt idx="125">
                  <c:v>0.53200000000000003</c:v>
                </c:pt>
                <c:pt idx="126">
                  <c:v>0.5514</c:v>
                </c:pt>
                <c:pt idx="127">
                  <c:v>0.56909999999999994</c:v>
                </c:pt>
                <c:pt idx="128">
                  <c:v>0.58540000000000003</c:v>
                </c:pt>
                <c:pt idx="129">
                  <c:v>0.60060000000000002</c:v>
                </c:pt>
                <c:pt idx="130">
                  <c:v>0.6149</c:v>
                </c:pt>
                <c:pt idx="131">
                  <c:v>0.62850000000000006</c:v>
                </c:pt>
                <c:pt idx="132">
                  <c:v>0.64139999999999997</c:v>
                </c:pt>
                <c:pt idx="133">
                  <c:v>0.65389999999999993</c:v>
                </c:pt>
                <c:pt idx="134">
                  <c:v>0.66589999999999994</c:v>
                </c:pt>
                <c:pt idx="135">
                  <c:v>0.7097</c:v>
                </c:pt>
                <c:pt idx="136">
                  <c:v>0.77140000000000009</c:v>
                </c:pt>
                <c:pt idx="137">
                  <c:v>0.8276</c:v>
                </c:pt>
                <c:pt idx="138">
                  <c:v>0.87919999999999998</c:v>
                </c:pt>
                <c:pt idx="139">
                  <c:v>0.92699999999999994</c:v>
                </c:pt>
                <c:pt idx="140">
                  <c:v>0.97189999999999999</c:v>
                </c:pt>
                <c:pt idx="141" formatCode="0.00">
                  <c:v>1.01</c:v>
                </c:pt>
                <c:pt idx="142" formatCode="0.00">
                  <c:v>1.06</c:v>
                </c:pt>
                <c:pt idx="143" formatCode="0.00">
                  <c:v>1.1000000000000001</c:v>
                </c:pt>
                <c:pt idx="144" formatCode="0.00">
                  <c:v>1.24</c:v>
                </c:pt>
                <c:pt idx="145" formatCode="0.00">
                  <c:v>1.37</c:v>
                </c:pt>
                <c:pt idx="146" formatCode="0.00">
                  <c:v>1.49</c:v>
                </c:pt>
                <c:pt idx="147" formatCode="0.00">
                  <c:v>1.61</c:v>
                </c:pt>
                <c:pt idx="148" formatCode="0.00">
                  <c:v>1.71</c:v>
                </c:pt>
                <c:pt idx="149" formatCode="0.00">
                  <c:v>1.82</c:v>
                </c:pt>
                <c:pt idx="150" formatCode="0.00">
                  <c:v>2.19</c:v>
                </c:pt>
                <c:pt idx="151" formatCode="0.00">
                  <c:v>2.52</c:v>
                </c:pt>
                <c:pt idx="152" formatCode="0.00">
                  <c:v>2.83</c:v>
                </c:pt>
                <c:pt idx="153" formatCode="0.00">
                  <c:v>3.12</c:v>
                </c:pt>
                <c:pt idx="154" formatCode="0.00">
                  <c:v>3.4</c:v>
                </c:pt>
                <c:pt idx="155" formatCode="0.00">
                  <c:v>3.68</c:v>
                </c:pt>
                <c:pt idx="156" formatCode="0.00">
                  <c:v>3.94</c:v>
                </c:pt>
                <c:pt idx="157" formatCode="0.00">
                  <c:v>4.2</c:v>
                </c:pt>
                <c:pt idx="158" formatCode="0.00">
                  <c:v>4.46</c:v>
                </c:pt>
                <c:pt idx="159" formatCode="0.00">
                  <c:v>4.72</c:v>
                </c:pt>
                <c:pt idx="160" formatCode="0.00">
                  <c:v>4.97</c:v>
                </c:pt>
                <c:pt idx="161" formatCode="0.00">
                  <c:v>5.94</c:v>
                </c:pt>
                <c:pt idx="162" formatCode="0.00">
                  <c:v>7.32</c:v>
                </c:pt>
                <c:pt idx="163" formatCode="0.00">
                  <c:v>8.6</c:v>
                </c:pt>
                <c:pt idx="164" formatCode="0.00">
                  <c:v>9.82</c:v>
                </c:pt>
                <c:pt idx="165" formatCode="0.00">
                  <c:v>11.02</c:v>
                </c:pt>
                <c:pt idx="166" formatCode="0.00">
                  <c:v>12.2</c:v>
                </c:pt>
                <c:pt idx="167" formatCode="0.00">
                  <c:v>13.36</c:v>
                </c:pt>
                <c:pt idx="168" formatCode="0.00">
                  <c:v>14.53</c:v>
                </c:pt>
                <c:pt idx="169" formatCode="0.00">
                  <c:v>15.7</c:v>
                </c:pt>
                <c:pt idx="170" formatCode="0.00">
                  <c:v>20.11</c:v>
                </c:pt>
                <c:pt idx="171" formatCode="0.00">
                  <c:v>24.21</c:v>
                </c:pt>
                <c:pt idx="172" formatCode="0.00">
                  <c:v>28.15</c:v>
                </c:pt>
                <c:pt idx="173" formatCode="0.00">
                  <c:v>32.01</c:v>
                </c:pt>
                <c:pt idx="174" formatCode="0.00">
                  <c:v>35.82</c:v>
                </c:pt>
                <c:pt idx="175" formatCode="0.00">
                  <c:v>39.630000000000003</c:v>
                </c:pt>
                <c:pt idx="176" formatCode="0.00">
                  <c:v>53.75</c:v>
                </c:pt>
                <c:pt idx="177" formatCode="0.00">
                  <c:v>66.72</c:v>
                </c:pt>
                <c:pt idx="178" formatCode="0.00">
                  <c:v>79.180000000000007</c:v>
                </c:pt>
                <c:pt idx="179" formatCode="0.00">
                  <c:v>91.39</c:v>
                </c:pt>
                <c:pt idx="180" formatCode="0.00">
                  <c:v>103.49</c:v>
                </c:pt>
                <c:pt idx="181" formatCode="0.00">
                  <c:v>115.54</c:v>
                </c:pt>
                <c:pt idx="182" formatCode="0.00">
                  <c:v>127.59</c:v>
                </c:pt>
                <c:pt idx="183" formatCode="0.00">
                  <c:v>139.66</c:v>
                </c:pt>
                <c:pt idx="184" formatCode="0.00">
                  <c:v>151.76</c:v>
                </c:pt>
                <c:pt idx="185" formatCode="0.00">
                  <c:v>163.9</c:v>
                </c:pt>
                <c:pt idx="186" formatCode="0.00">
                  <c:v>176.08</c:v>
                </c:pt>
                <c:pt idx="187" formatCode="0.00">
                  <c:v>222.32</c:v>
                </c:pt>
                <c:pt idx="188" formatCode="0.00">
                  <c:v>287.54000000000002</c:v>
                </c:pt>
                <c:pt idx="189" formatCode="0.00">
                  <c:v>347.87</c:v>
                </c:pt>
                <c:pt idx="190" formatCode="0.00">
                  <c:v>405.54</c:v>
                </c:pt>
                <c:pt idx="191" formatCode="0.00">
                  <c:v>461.54</c:v>
                </c:pt>
                <c:pt idx="192" formatCode="0.00">
                  <c:v>516.39</c:v>
                </c:pt>
                <c:pt idx="193" formatCode="0.00">
                  <c:v>570.36</c:v>
                </c:pt>
                <c:pt idx="194" formatCode="0.00">
                  <c:v>623.64</c:v>
                </c:pt>
                <c:pt idx="195" formatCode="0.00">
                  <c:v>676.31</c:v>
                </c:pt>
                <c:pt idx="196" formatCode="0.00">
                  <c:v>871.38</c:v>
                </c:pt>
                <c:pt idx="197" formatCode="0.0">
                  <c:v>1050</c:v>
                </c:pt>
                <c:pt idx="198" formatCode="0.0">
                  <c:v>1210</c:v>
                </c:pt>
                <c:pt idx="199" formatCode="0.0">
                  <c:v>1370</c:v>
                </c:pt>
                <c:pt idx="200" formatCode="0.0">
                  <c:v>1520</c:v>
                </c:pt>
                <c:pt idx="201" formatCode="0.0">
                  <c:v>1670</c:v>
                </c:pt>
                <c:pt idx="202" formatCode="0.0">
                  <c:v>2190</c:v>
                </c:pt>
                <c:pt idx="203" formatCode="0.0">
                  <c:v>2650</c:v>
                </c:pt>
                <c:pt idx="204" formatCode="0.0">
                  <c:v>3060</c:v>
                </c:pt>
                <c:pt idx="205" formatCode="0.0">
                  <c:v>3450</c:v>
                </c:pt>
                <c:pt idx="206" formatCode="0.0">
                  <c:v>3810</c:v>
                </c:pt>
                <c:pt idx="207" formatCode="0.0">
                  <c:v>4160</c:v>
                </c:pt>
                <c:pt idx="208" formatCode="0.0">
                  <c:v>4170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A-4D85-B464-3E97CAE6203F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srim132Xe_Kapton!$D$20:$D$228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srim132Xe_Kapton!$P$20:$P$228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3.0999999999999999E-3</c:v>
                </c:pt>
                <c:pt idx="28">
                  <c:v>3.2000000000000002E-3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4.4999999999999997E-3</c:v>
                </c:pt>
                <c:pt idx="36">
                  <c:v>4.7000000000000002E-3</c:v>
                </c:pt>
                <c:pt idx="37">
                  <c:v>4.8999999999999998E-3</c:v>
                </c:pt>
                <c:pt idx="38">
                  <c:v>5.0999999999999995E-3</c:v>
                </c:pt>
                <c:pt idx="39">
                  <c:v>5.3E-3</c:v>
                </c:pt>
                <c:pt idx="40">
                  <c:v>5.7000000000000002E-3</c:v>
                </c:pt>
                <c:pt idx="41">
                  <c:v>6.0999999999999995E-3</c:v>
                </c:pt>
                <c:pt idx="42">
                  <c:v>6.5000000000000006E-3</c:v>
                </c:pt>
                <c:pt idx="43">
                  <c:v>6.8000000000000005E-3</c:v>
                </c:pt>
                <c:pt idx="44">
                  <c:v>7.1999999999999998E-3</c:v>
                </c:pt>
                <c:pt idx="45">
                  <c:v>7.4999999999999997E-3</c:v>
                </c:pt>
                <c:pt idx="46">
                  <c:v>8.2000000000000007E-3</c:v>
                </c:pt>
                <c:pt idx="47">
                  <c:v>8.7999999999999988E-3</c:v>
                </c:pt>
                <c:pt idx="48">
                  <c:v>9.4000000000000004E-3</c:v>
                </c:pt>
                <c:pt idx="49">
                  <c:v>0.01</c:v>
                </c:pt>
                <c:pt idx="50">
                  <c:v>1.06E-2</c:v>
                </c:pt>
                <c:pt idx="51">
                  <c:v>1.12E-2</c:v>
                </c:pt>
                <c:pt idx="52">
                  <c:v>1.18E-2</c:v>
                </c:pt>
                <c:pt idx="53">
                  <c:v>1.23E-2</c:v>
                </c:pt>
                <c:pt idx="54">
                  <c:v>1.29E-2</c:v>
                </c:pt>
                <c:pt idx="55">
                  <c:v>1.3500000000000002E-2</c:v>
                </c:pt>
                <c:pt idx="56">
                  <c:v>1.4000000000000002E-2</c:v>
                </c:pt>
                <c:pt idx="57">
                  <c:v>1.5099999999999999E-2</c:v>
                </c:pt>
                <c:pt idx="58">
                  <c:v>1.6400000000000001E-2</c:v>
                </c:pt>
                <c:pt idx="59">
                  <c:v>1.77E-2</c:v>
                </c:pt>
                <c:pt idx="60">
                  <c:v>1.89E-2</c:v>
                </c:pt>
                <c:pt idx="61">
                  <c:v>2.0200000000000003E-2</c:v>
                </c:pt>
                <c:pt idx="62">
                  <c:v>2.1399999999999999E-2</c:v>
                </c:pt>
                <c:pt idx="63">
                  <c:v>2.2700000000000001E-2</c:v>
                </c:pt>
                <c:pt idx="64">
                  <c:v>2.3899999999999998E-2</c:v>
                </c:pt>
                <c:pt idx="65">
                  <c:v>2.5100000000000001E-2</c:v>
                </c:pt>
                <c:pt idx="66">
                  <c:v>2.7500000000000004E-2</c:v>
                </c:pt>
                <c:pt idx="67">
                  <c:v>2.9899999999999999E-2</c:v>
                </c:pt>
                <c:pt idx="68">
                  <c:v>3.2300000000000002E-2</c:v>
                </c:pt>
                <c:pt idx="69">
                  <c:v>3.4699999999999995E-2</c:v>
                </c:pt>
                <c:pt idx="70">
                  <c:v>3.6999999999999998E-2</c:v>
                </c:pt>
                <c:pt idx="71">
                  <c:v>3.9300000000000002E-2</c:v>
                </c:pt>
                <c:pt idx="72">
                  <c:v>4.3999999999999997E-2</c:v>
                </c:pt>
                <c:pt idx="73">
                  <c:v>4.8599999999999997E-2</c:v>
                </c:pt>
                <c:pt idx="74">
                  <c:v>5.3100000000000001E-2</c:v>
                </c:pt>
                <c:pt idx="75">
                  <c:v>5.7699999999999994E-2</c:v>
                </c:pt>
                <c:pt idx="76">
                  <c:v>6.2100000000000002E-2</c:v>
                </c:pt>
                <c:pt idx="77">
                  <c:v>6.6600000000000006E-2</c:v>
                </c:pt>
                <c:pt idx="78">
                  <c:v>7.0999999999999994E-2</c:v>
                </c:pt>
                <c:pt idx="79">
                  <c:v>7.5300000000000006E-2</c:v>
                </c:pt>
                <c:pt idx="80">
                  <c:v>7.9600000000000004E-2</c:v>
                </c:pt>
                <c:pt idx="81">
                  <c:v>8.3900000000000002E-2</c:v>
                </c:pt>
                <c:pt idx="82">
                  <c:v>8.8099999999999998E-2</c:v>
                </c:pt>
                <c:pt idx="83">
                  <c:v>9.64E-2</c:v>
                </c:pt>
                <c:pt idx="84">
                  <c:v>0.1065</c:v>
                </c:pt>
                <c:pt idx="85">
                  <c:v>0.1163</c:v>
                </c:pt>
                <c:pt idx="86">
                  <c:v>0.1258</c:v>
                </c:pt>
                <c:pt idx="87">
                  <c:v>0.13489999999999999</c:v>
                </c:pt>
                <c:pt idx="88">
                  <c:v>0.14379999999999998</c:v>
                </c:pt>
                <c:pt idx="89">
                  <c:v>0.1525</c:v>
                </c:pt>
                <c:pt idx="90">
                  <c:v>0.1608</c:v>
                </c:pt>
                <c:pt idx="91">
                  <c:v>0.16889999999999999</c:v>
                </c:pt>
                <c:pt idx="92">
                  <c:v>0.18429999999999999</c:v>
                </c:pt>
                <c:pt idx="93">
                  <c:v>0.19870000000000002</c:v>
                </c:pt>
                <c:pt idx="94">
                  <c:v>0.21230000000000002</c:v>
                </c:pt>
                <c:pt idx="95">
                  <c:v>0.22500000000000001</c:v>
                </c:pt>
                <c:pt idx="96">
                  <c:v>0.23710000000000001</c:v>
                </c:pt>
                <c:pt idx="97">
                  <c:v>0.2485</c:v>
                </c:pt>
                <c:pt idx="98">
                  <c:v>0.26939999999999997</c:v>
                </c:pt>
                <c:pt idx="99">
                  <c:v>0.28820000000000001</c:v>
                </c:pt>
                <c:pt idx="100">
                  <c:v>0.30520000000000003</c:v>
                </c:pt>
                <c:pt idx="101">
                  <c:v>0.32050000000000001</c:v>
                </c:pt>
                <c:pt idx="102">
                  <c:v>0.33439999999999998</c:v>
                </c:pt>
                <c:pt idx="103">
                  <c:v>0.34710000000000002</c:v>
                </c:pt>
                <c:pt idx="104">
                  <c:v>0.35870000000000002</c:v>
                </c:pt>
                <c:pt idx="105">
                  <c:v>0.36920000000000003</c:v>
                </c:pt>
                <c:pt idx="106">
                  <c:v>0.379</c:v>
                </c:pt>
                <c:pt idx="107">
                  <c:v>0.38790000000000002</c:v>
                </c:pt>
                <c:pt idx="108">
                  <c:v>0.3962</c:v>
                </c:pt>
                <c:pt idx="109">
                  <c:v>0.41089999999999999</c:v>
                </c:pt>
                <c:pt idx="110">
                  <c:v>0.42659999999999998</c:v>
                </c:pt>
                <c:pt idx="111">
                  <c:v>0.43990000000000001</c:v>
                </c:pt>
                <c:pt idx="112">
                  <c:v>0.45140000000000002</c:v>
                </c:pt>
                <c:pt idx="113">
                  <c:v>0.46130000000000004</c:v>
                </c:pt>
                <c:pt idx="114">
                  <c:v>0.47009999999999996</c:v>
                </c:pt>
                <c:pt idx="115">
                  <c:v>0.47789999999999999</c:v>
                </c:pt>
                <c:pt idx="116">
                  <c:v>0.4849</c:v>
                </c:pt>
                <c:pt idx="117">
                  <c:v>0.49130000000000001</c:v>
                </c:pt>
                <c:pt idx="118">
                  <c:v>0.50229999999999997</c:v>
                </c:pt>
                <c:pt idx="119">
                  <c:v>0.51170000000000004</c:v>
                </c:pt>
                <c:pt idx="120">
                  <c:v>0.51980000000000004</c:v>
                </c:pt>
                <c:pt idx="121">
                  <c:v>0.52699999999999991</c:v>
                </c:pt>
                <c:pt idx="122">
                  <c:v>0.5333</c:v>
                </c:pt>
                <c:pt idx="123">
                  <c:v>0.53910000000000002</c:v>
                </c:pt>
                <c:pt idx="124">
                  <c:v>0.54900000000000004</c:v>
                </c:pt>
                <c:pt idx="125">
                  <c:v>0.55759999999999998</c:v>
                </c:pt>
                <c:pt idx="126">
                  <c:v>0.56500000000000006</c:v>
                </c:pt>
                <c:pt idx="127">
                  <c:v>0.57169999999999999</c:v>
                </c:pt>
                <c:pt idx="128">
                  <c:v>0.57769999999999999</c:v>
                </c:pt>
                <c:pt idx="129">
                  <c:v>0.58319999999999994</c:v>
                </c:pt>
                <c:pt idx="130">
                  <c:v>0.58840000000000003</c:v>
                </c:pt>
                <c:pt idx="131">
                  <c:v>0.59309999999999996</c:v>
                </c:pt>
                <c:pt idx="132">
                  <c:v>0.59760000000000002</c:v>
                </c:pt>
                <c:pt idx="133">
                  <c:v>0.60189999999999999</c:v>
                </c:pt>
                <c:pt idx="134">
                  <c:v>0.60589999999999999</c:v>
                </c:pt>
                <c:pt idx="135">
                  <c:v>0.61340000000000006</c:v>
                </c:pt>
                <c:pt idx="136">
                  <c:v>0.62209999999999999</c:v>
                </c:pt>
                <c:pt idx="137">
                  <c:v>0.63</c:v>
                </c:pt>
                <c:pt idx="138">
                  <c:v>0.63749999999999996</c:v>
                </c:pt>
                <c:pt idx="139">
                  <c:v>0.64439999999999997</c:v>
                </c:pt>
                <c:pt idx="140">
                  <c:v>0.65100000000000002</c:v>
                </c:pt>
                <c:pt idx="141">
                  <c:v>0.65739999999999998</c:v>
                </c:pt>
                <c:pt idx="142">
                  <c:v>0.66349999999999998</c:v>
                </c:pt>
                <c:pt idx="143">
                  <c:v>0.6694</c:v>
                </c:pt>
                <c:pt idx="144">
                  <c:v>0.68070000000000008</c:v>
                </c:pt>
                <c:pt idx="145">
                  <c:v>0.6915</c:v>
                </c:pt>
                <c:pt idx="146">
                  <c:v>0.70199999999999996</c:v>
                </c:pt>
                <c:pt idx="147">
                  <c:v>0.71219999999999994</c:v>
                </c:pt>
                <c:pt idx="148">
                  <c:v>0.72220000000000006</c:v>
                </c:pt>
                <c:pt idx="149">
                  <c:v>0.73199999999999998</c:v>
                </c:pt>
                <c:pt idx="150">
                  <c:v>0.75140000000000007</c:v>
                </c:pt>
                <c:pt idx="151">
                  <c:v>0.77060000000000006</c:v>
                </c:pt>
                <c:pt idx="152">
                  <c:v>0.78979999999999995</c:v>
                </c:pt>
                <c:pt idx="153">
                  <c:v>0.80920000000000003</c:v>
                </c:pt>
                <c:pt idx="154">
                  <c:v>0.82879999999999998</c:v>
                </c:pt>
                <c:pt idx="155">
                  <c:v>0.84870000000000001</c:v>
                </c:pt>
                <c:pt idx="156">
                  <c:v>0.86890000000000001</c:v>
                </c:pt>
                <c:pt idx="157">
                  <c:v>0.88949999999999996</c:v>
                </c:pt>
                <c:pt idx="158">
                  <c:v>0.91059999999999997</c:v>
                </c:pt>
                <c:pt idx="159">
                  <c:v>0.93219999999999992</c:v>
                </c:pt>
                <c:pt idx="160">
                  <c:v>0.95419999999999994</c:v>
                </c:pt>
                <c:pt idx="161">
                  <c:v>0.99990000000000001</c:v>
                </c:pt>
                <c:pt idx="162" formatCode="0.00">
                  <c:v>1.06</c:v>
                </c:pt>
                <c:pt idx="163" formatCode="0.00">
                  <c:v>1.1200000000000001</c:v>
                </c:pt>
                <c:pt idx="164" formatCode="0.00">
                  <c:v>1.19</c:v>
                </c:pt>
                <c:pt idx="165" formatCode="0.00">
                  <c:v>1.26</c:v>
                </c:pt>
                <c:pt idx="166" formatCode="0.00">
                  <c:v>1.34</c:v>
                </c:pt>
                <c:pt idx="167" formatCode="0.00">
                  <c:v>1.41</c:v>
                </c:pt>
                <c:pt idx="168" formatCode="0.00">
                  <c:v>1.5</c:v>
                </c:pt>
                <c:pt idx="169" formatCode="0.00">
                  <c:v>1.58</c:v>
                </c:pt>
                <c:pt idx="170" formatCode="0.00">
                  <c:v>1.76</c:v>
                </c:pt>
                <c:pt idx="171" formatCode="0.00">
                  <c:v>1.96</c:v>
                </c:pt>
                <c:pt idx="172" formatCode="0.00">
                  <c:v>2.17</c:v>
                </c:pt>
                <c:pt idx="173" formatCode="0.00">
                  <c:v>2.39</c:v>
                </c:pt>
                <c:pt idx="174" formatCode="0.00">
                  <c:v>2.62</c:v>
                </c:pt>
                <c:pt idx="175" formatCode="0.00">
                  <c:v>2.86</c:v>
                </c:pt>
                <c:pt idx="176" formatCode="0.00">
                  <c:v>3.38</c:v>
                </c:pt>
                <c:pt idx="177" formatCode="0.00">
                  <c:v>3.95</c:v>
                </c:pt>
                <c:pt idx="178" formatCode="0.00">
                  <c:v>4.55</c:v>
                </c:pt>
                <c:pt idx="179" formatCode="0.00">
                  <c:v>5.2</c:v>
                </c:pt>
                <c:pt idx="180" formatCode="0.00">
                  <c:v>5.87</c:v>
                </c:pt>
                <c:pt idx="181" formatCode="0.00">
                  <c:v>6.59</c:v>
                </c:pt>
                <c:pt idx="182" formatCode="0.00">
                  <c:v>7.33</c:v>
                </c:pt>
                <c:pt idx="183" formatCode="0.00">
                  <c:v>8.11</c:v>
                </c:pt>
                <c:pt idx="184" formatCode="0.00">
                  <c:v>8.92</c:v>
                </c:pt>
                <c:pt idx="185" formatCode="0.00">
                  <c:v>9.76</c:v>
                </c:pt>
                <c:pt idx="186" formatCode="0.00">
                  <c:v>10.63</c:v>
                </c:pt>
                <c:pt idx="187" formatCode="0.00">
                  <c:v>12.44</c:v>
                </c:pt>
                <c:pt idx="188" formatCode="0.00">
                  <c:v>14.84</c:v>
                </c:pt>
                <c:pt idx="189" formatCode="0.00">
                  <c:v>17.39</c:v>
                </c:pt>
                <c:pt idx="190" formatCode="0.00">
                  <c:v>20.07</c:v>
                </c:pt>
                <c:pt idx="191" formatCode="0.00">
                  <c:v>22.87</c:v>
                </c:pt>
                <c:pt idx="192" formatCode="0.00">
                  <c:v>25.79</c:v>
                </c:pt>
                <c:pt idx="193" formatCode="0.00">
                  <c:v>28.8</c:v>
                </c:pt>
                <c:pt idx="194" formatCode="0.00">
                  <c:v>31.9</c:v>
                </c:pt>
                <c:pt idx="195" formatCode="0.00">
                  <c:v>35.090000000000003</c:v>
                </c:pt>
                <c:pt idx="196" formatCode="0.00">
                  <c:v>41.69</c:v>
                </c:pt>
                <c:pt idx="197" formatCode="0.00">
                  <c:v>48.55</c:v>
                </c:pt>
                <c:pt idx="198" formatCode="0.00">
                  <c:v>55.62</c:v>
                </c:pt>
                <c:pt idx="199" formatCode="0.00">
                  <c:v>62.86</c:v>
                </c:pt>
                <c:pt idx="200" formatCode="0.00">
                  <c:v>70.25</c:v>
                </c:pt>
                <c:pt idx="201" formatCode="0.00">
                  <c:v>77.760000000000005</c:v>
                </c:pt>
                <c:pt idx="202" formatCode="0.00">
                  <c:v>93.04</c:v>
                </c:pt>
                <c:pt idx="203" formatCode="0.00">
                  <c:v>108.54</c:v>
                </c:pt>
                <c:pt idx="204" formatCode="0.00">
                  <c:v>124.16</c:v>
                </c:pt>
                <c:pt idx="205" formatCode="0.00">
                  <c:v>139.81</c:v>
                </c:pt>
                <c:pt idx="206" formatCode="0.00">
                  <c:v>155.41999999999999</c:v>
                </c:pt>
                <c:pt idx="207" formatCode="0.00">
                  <c:v>170.96</c:v>
                </c:pt>
                <c:pt idx="208" formatCode="0.00">
                  <c:v>174.05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6A-4D85-B464-3E97CAE62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95096"/>
        <c:axId val="560087648"/>
      </c:scatterChart>
      <c:valAx>
        <c:axId val="5600950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087648"/>
        <c:crosses val="autoZero"/>
        <c:crossBetween val="midCat"/>
        <c:majorUnit val="10"/>
      </c:valAx>
      <c:valAx>
        <c:axId val="5600876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0950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srim132Xe_Mylar!$P$5</c:f>
          <c:strCache>
            <c:ptCount val="1"/>
            <c:pt idx="0">
              <c:v>srim132Xe_Mylar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srim132Xe_Mylar!$D$20:$D$228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srim132Xe_Mylar!$E$20:$E$228</c:f>
              <c:numCache>
                <c:formatCode>0.000E+00</c:formatCode>
                <c:ptCount val="209"/>
                <c:pt idx="0">
                  <c:v>0.2288</c:v>
                </c:pt>
                <c:pt idx="1">
                  <c:v>0.23680000000000001</c:v>
                </c:pt>
                <c:pt idx="2">
                  <c:v>0.24460000000000001</c:v>
                </c:pt>
                <c:pt idx="3">
                  <c:v>0.25209999999999999</c:v>
                </c:pt>
                <c:pt idx="4">
                  <c:v>0.25940000000000002</c:v>
                </c:pt>
                <c:pt idx="5">
                  <c:v>0.27339999999999998</c:v>
                </c:pt>
                <c:pt idx="6">
                  <c:v>0.28999999999999998</c:v>
                </c:pt>
                <c:pt idx="7">
                  <c:v>0.30570000000000003</c:v>
                </c:pt>
                <c:pt idx="8">
                  <c:v>0.3206</c:v>
                </c:pt>
                <c:pt idx="9">
                  <c:v>0.33489999999999998</c:v>
                </c:pt>
                <c:pt idx="10">
                  <c:v>0.34860000000000002</c:v>
                </c:pt>
                <c:pt idx="11">
                  <c:v>0.36170000000000002</c:v>
                </c:pt>
                <c:pt idx="12">
                  <c:v>0.37440000000000001</c:v>
                </c:pt>
                <c:pt idx="13">
                  <c:v>0.38669999999999999</c:v>
                </c:pt>
                <c:pt idx="14">
                  <c:v>0.41020000000000001</c:v>
                </c:pt>
                <c:pt idx="15">
                  <c:v>0.43240000000000001</c:v>
                </c:pt>
                <c:pt idx="16">
                  <c:v>0.45350000000000001</c:v>
                </c:pt>
                <c:pt idx="17">
                  <c:v>0.47360000000000002</c:v>
                </c:pt>
                <c:pt idx="18">
                  <c:v>0.49299999999999999</c:v>
                </c:pt>
                <c:pt idx="19">
                  <c:v>0.51160000000000005</c:v>
                </c:pt>
                <c:pt idx="20">
                  <c:v>0.54690000000000005</c:v>
                </c:pt>
                <c:pt idx="21">
                  <c:v>0.58009999999999995</c:v>
                </c:pt>
                <c:pt idx="22">
                  <c:v>0.61140000000000005</c:v>
                </c:pt>
                <c:pt idx="23">
                  <c:v>0.64129999999999998</c:v>
                </c:pt>
                <c:pt idx="24">
                  <c:v>0.66979999999999995</c:v>
                </c:pt>
                <c:pt idx="25">
                  <c:v>0.69720000000000004</c:v>
                </c:pt>
                <c:pt idx="26">
                  <c:v>0.72350000000000003</c:v>
                </c:pt>
                <c:pt idx="27">
                  <c:v>0.74890000000000001</c:v>
                </c:pt>
                <c:pt idx="28">
                  <c:v>0.77339999999999998</c:v>
                </c:pt>
                <c:pt idx="29">
                  <c:v>0.79720000000000002</c:v>
                </c:pt>
                <c:pt idx="30">
                  <c:v>0.82030000000000003</c:v>
                </c:pt>
                <c:pt idx="31">
                  <c:v>0.86470000000000002</c:v>
                </c:pt>
                <c:pt idx="32">
                  <c:v>0.91720000000000002</c:v>
                </c:pt>
                <c:pt idx="33">
                  <c:v>0.96679999999999999</c:v>
                </c:pt>
                <c:pt idx="34">
                  <c:v>1.014</c:v>
                </c:pt>
                <c:pt idx="35">
                  <c:v>1.0589999999999999</c:v>
                </c:pt>
                <c:pt idx="36">
                  <c:v>1.1020000000000001</c:v>
                </c:pt>
                <c:pt idx="37">
                  <c:v>1.1439999999999999</c:v>
                </c:pt>
                <c:pt idx="38">
                  <c:v>1.1839999999999999</c:v>
                </c:pt>
                <c:pt idx="39">
                  <c:v>1.2230000000000001</c:v>
                </c:pt>
                <c:pt idx="40">
                  <c:v>1.2969999999999999</c:v>
                </c:pt>
                <c:pt idx="41">
                  <c:v>1.367</c:v>
                </c:pt>
                <c:pt idx="42">
                  <c:v>1.4339999999999999</c:v>
                </c:pt>
                <c:pt idx="43">
                  <c:v>1.498</c:v>
                </c:pt>
                <c:pt idx="44">
                  <c:v>1.5589999999999999</c:v>
                </c:pt>
                <c:pt idx="45">
                  <c:v>1.6180000000000001</c:v>
                </c:pt>
                <c:pt idx="46">
                  <c:v>1.7290000000000001</c:v>
                </c:pt>
                <c:pt idx="47">
                  <c:v>1.8340000000000001</c:v>
                </c:pt>
                <c:pt idx="48">
                  <c:v>1.9339999999999999</c:v>
                </c:pt>
                <c:pt idx="49">
                  <c:v>2.028</c:v>
                </c:pt>
                <c:pt idx="50">
                  <c:v>2.1179999999999999</c:v>
                </c:pt>
                <c:pt idx="51">
                  <c:v>2.2050000000000001</c:v>
                </c:pt>
                <c:pt idx="52">
                  <c:v>2.2879999999999998</c:v>
                </c:pt>
                <c:pt idx="53">
                  <c:v>2.3679999999999999</c:v>
                </c:pt>
                <c:pt idx="54">
                  <c:v>2.4460000000000002</c:v>
                </c:pt>
                <c:pt idx="55">
                  <c:v>2.5209999999999999</c:v>
                </c:pt>
                <c:pt idx="56">
                  <c:v>2.5939999999999999</c:v>
                </c:pt>
                <c:pt idx="57">
                  <c:v>2.7349999999999999</c:v>
                </c:pt>
                <c:pt idx="58">
                  <c:v>2.9009999999999998</c:v>
                </c:pt>
                <c:pt idx="59">
                  <c:v>3.0579999999999998</c:v>
                </c:pt>
                <c:pt idx="60">
                  <c:v>3.1589999999999998</c:v>
                </c:pt>
                <c:pt idx="61">
                  <c:v>3.2109999999999999</c:v>
                </c:pt>
                <c:pt idx="62">
                  <c:v>3.2770000000000001</c:v>
                </c:pt>
                <c:pt idx="63">
                  <c:v>3.3490000000000002</c:v>
                </c:pt>
                <c:pt idx="64">
                  <c:v>3.4239999999999999</c:v>
                </c:pt>
                <c:pt idx="65">
                  <c:v>3.5</c:v>
                </c:pt>
                <c:pt idx="66">
                  <c:v>3.6509999999999998</c:v>
                </c:pt>
                <c:pt idx="67">
                  <c:v>3.7959999999999998</c:v>
                </c:pt>
                <c:pt idx="68">
                  <c:v>3.9350000000000001</c:v>
                </c:pt>
                <c:pt idx="69">
                  <c:v>4.069</c:v>
                </c:pt>
                <c:pt idx="70">
                  <c:v>4.1980000000000004</c:v>
                </c:pt>
                <c:pt idx="71">
                  <c:v>4.3230000000000004</c:v>
                </c:pt>
                <c:pt idx="72">
                  <c:v>4.5629999999999997</c:v>
                </c:pt>
                <c:pt idx="73">
                  <c:v>4.7949999999999999</c:v>
                </c:pt>
                <c:pt idx="74">
                  <c:v>5.0199999999999996</c:v>
                </c:pt>
                <c:pt idx="75">
                  <c:v>5.2380000000000004</c:v>
                </c:pt>
                <c:pt idx="76">
                  <c:v>5.4509999999999996</c:v>
                </c:pt>
                <c:pt idx="77">
                  <c:v>5.6580000000000004</c:v>
                </c:pt>
                <c:pt idx="78">
                  <c:v>5.859</c:v>
                </c:pt>
                <c:pt idx="79">
                  <c:v>6.0549999999999997</c:v>
                </c:pt>
                <c:pt idx="80">
                  <c:v>6.2460000000000004</c:v>
                </c:pt>
                <c:pt idx="81">
                  <c:v>6.4320000000000004</c:v>
                </c:pt>
                <c:pt idx="82">
                  <c:v>6.6139999999999999</c:v>
                </c:pt>
                <c:pt idx="83">
                  <c:v>6.9690000000000003</c:v>
                </c:pt>
                <c:pt idx="84">
                  <c:v>7.3970000000000002</c:v>
                </c:pt>
                <c:pt idx="85">
                  <c:v>7.8120000000000003</c:v>
                </c:pt>
                <c:pt idx="86">
                  <c:v>8.2159999999999993</c:v>
                </c:pt>
                <c:pt idx="87">
                  <c:v>8.609</c:v>
                </c:pt>
                <c:pt idx="88">
                  <c:v>8.9920000000000009</c:v>
                </c:pt>
                <c:pt idx="89">
                  <c:v>9.3629999999999995</c:v>
                </c:pt>
                <c:pt idx="90">
                  <c:v>9.7240000000000002</c:v>
                </c:pt>
                <c:pt idx="91">
                  <c:v>10.08</c:v>
                </c:pt>
                <c:pt idx="92">
                  <c:v>10.75</c:v>
                </c:pt>
                <c:pt idx="93">
                  <c:v>11.39</c:v>
                </c:pt>
                <c:pt idx="94">
                  <c:v>12.01</c:v>
                </c:pt>
                <c:pt idx="95">
                  <c:v>12.61</c:v>
                </c:pt>
                <c:pt idx="96">
                  <c:v>13.2</c:v>
                </c:pt>
                <c:pt idx="97">
                  <c:v>13.77</c:v>
                </c:pt>
                <c:pt idx="98">
                  <c:v>14.91</c:v>
                </c:pt>
                <c:pt idx="99">
                  <c:v>16.03</c:v>
                </c:pt>
                <c:pt idx="100">
                  <c:v>17.16</c:v>
                </c:pt>
                <c:pt idx="101">
                  <c:v>18.29</c:v>
                </c:pt>
                <c:pt idx="102">
                  <c:v>19.440000000000001</c:v>
                </c:pt>
                <c:pt idx="103">
                  <c:v>20.6</c:v>
                </c:pt>
                <c:pt idx="104">
                  <c:v>21.76</c:v>
                </c:pt>
                <c:pt idx="105">
                  <c:v>22.93</c:v>
                </c:pt>
                <c:pt idx="106">
                  <c:v>24.11</c:v>
                </c:pt>
                <c:pt idx="107">
                  <c:v>25.28</c:v>
                </c:pt>
                <c:pt idx="108">
                  <c:v>26.46</c:v>
                </c:pt>
                <c:pt idx="109">
                  <c:v>28.78</c:v>
                </c:pt>
                <c:pt idx="110">
                  <c:v>31.62</c:v>
                </c:pt>
                <c:pt idx="111">
                  <c:v>34.36</c:v>
                </c:pt>
                <c:pt idx="112">
                  <c:v>36.99</c:v>
                </c:pt>
                <c:pt idx="113">
                  <c:v>39.49</c:v>
                </c:pt>
                <c:pt idx="114">
                  <c:v>41.87</c:v>
                </c:pt>
                <c:pt idx="115">
                  <c:v>44.12</c:v>
                </c:pt>
                <c:pt idx="116">
                  <c:v>46.26</c:v>
                </c:pt>
                <c:pt idx="117">
                  <c:v>48.28</c:v>
                </c:pt>
                <c:pt idx="118">
                  <c:v>52.02</c:v>
                </c:pt>
                <c:pt idx="119">
                  <c:v>55.37</c:v>
                </c:pt>
                <c:pt idx="120">
                  <c:v>58.39</c:v>
                </c:pt>
                <c:pt idx="121">
                  <c:v>61.1</c:v>
                </c:pt>
                <c:pt idx="122">
                  <c:v>63.53</c:v>
                </c:pt>
                <c:pt idx="123">
                  <c:v>65.709999999999994</c:v>
                </c:pt>
                <c:pt idx="124">
                  <c:v>69.430000000000007</c:v>
                </c:pt>
                <c:pt idx="125">
                  <c:v>72.42</c:v>
                </c:pt>
                <c:pt idx="126">
                  <c:v>74.84</c:v>
                </c:pt>
                <c:pt idx="127">
                  <c:v>76.819999999999993</c:v>
                </c:pt>
                <c:pt idx="128">
                  <c:v>78.45</c:v>
                </c:pt>
                <c:pt idx="129">
                  <c:v>79.8</c:v>
                </c:pt>
                <c:pt idx="130">
                  <c:v>80.930000000000007</c:v>
                </c:pt>
                <c:pt idx="131">
                  <c:v>81.89</c:v>
                </c:pt>
                <c:pt idx="132">
                  <c:v>82.7</c:v>
                </c:pt>
                <c:pt idx="133">
                  <c:v>83.4</c:v>
                </c:pt>
                <c:pt idx="134">
                  <c:v>83.99</c:v>
                </c:pt>
                <c:pt idx="135">
                  <c:v>84.93</c:v>
                </c:pt>
                <c:pt idx="136">
                  <c:v>85.76</c:v>
                </c:pt>
                <c:pt idx="137">
                  <c:v>86.3</c:v>
                </c:pt>
                <c:pt idx="138">
                  <c:v>87.21</c:v>
                </c:pt>
                <c:pt idx="139">
                  <c:v>88.12</c:v>
                </c:pt>
                <c:pt idx="140">
                  <c:v>88.26</c:v>
                </c:pt>
                <c:pt idx="141">
                  <c:v>88.25</c:v>
                </c:pt>
                <c:pt idx="142">
                  <c:v>88.18</c:v>
                </c:pt>
                <c:pt idx="143">
                  <c:v>88.06</c:v>
                </c:pt>
                <c:pt idx="144">
                  <c:v>87.68</c:v>
                </c:pt>
                <c:pt idx="145">
                  <c:v>87.16</c:v>
                </c:pt>
                <c:pt idx="146">
                  <c:v>86.54</c:v>
                </c:pt>
                <c:pt idx="147">
                  <c:v>85.82</c:v>
                </c:pt>
                <c:pt idx="148">
                  <c:v>85.04</c:v>
                </c:pt>
                <c:pt idx="149">
                  <c:v>84.21</c:v>
                </c:pt>
                <c:pt idx="150">
                  <c:v>82.43</c:v>
                </c:pt>
                <c:pt idx="151">
                  <c:v>80.56</c:v>
                </c:pt>
                <c:pt idx="152">
                  <c:v>78.650000000000006</c:v>
                </c:pt>
                <c:pt idx="153">
                  <c:v>76.73</c:v>
                </c:pt>
                <c:pt idx="154">
                  <c:v>74.83</c:v>
                </c:pt>
                <c:pt idx="155">
                  <c:v>72.959999999999994</c:v>
                </c:pt>
                <c:pt idx="156">
                  <c:v>71.14</c:v>
                </c:pt>
                <c:pt idx="157">
                  <c:v>69.37</c:v>
                </c:pt>
                <c:pt idx="158">
                  <c:v>67.650000000000006</c:v>
                </c:pt>
                <c:pt idx="159">
                  <c:v>66</c:v>
                </c:pt>
                <c:pt idx="160">
                  <c:v>64.400000000000006</c:v>
                </c:pt>
                <c:pt idx="161">
                  <c:v>61.39</c:v>
                </c:pt>
                <c:pt idx="162">
                  <c:v>57.96</c:v>
                </c:pt>
                <c:pt idx="163">
                  <c:v>54.87</c:v>
                </c:pt>
                <c:pt idx="164">
                  <c:v>52.09</c:v>
                </c:pt>
                <c:pt idx="165">
                  <c:v>49.59</c:v>
                </c:pt>
                <c:pt idx="166">
                  <c:v>47.35</c:v>
                </c:pt>
                <c:pt idx="167">
                  <c:v>45.33</c:v>
                </c:pt>
                <c:pt idx="168">
                  <c:v>43.51</c:v>
                </c:pt>
                <c:pt idx="169">
                  <c:v>41.86</c:v>
                </c:pt>
                <c:pt idx="170">
                  <c:v>38.93</c:v>
                </c:pt>
                <c:pt idx="171">
                  <c:v>36.42</c:v>
                </c:pt>
                <c:pt idx="172">
                  <c:v>34.25</c:v>
                </c:pt>
                <c:pt idx="173">
                  <c:v>32.36</c:v>
                </c:pt>
                <c:pt idx="174">
                  <c:v>30.7</c:v>
                </c:pt>
                <c:pt idx="175">
                  <c:v>29.22</c:v>
                </c:pt>
                <c:pt idx="176">
                  <c:v>26.71</c:v>
                </c:pt>
                <c:pt idx="177">
                  <c:v>24.66</c:v>
                </c:pt>
                <c:pt idx="178">
                  <c:v>22.96</c:v>
                </c:pt>
                <c:pt idx="179">
                  <c:v>21.52</c:v>
                </c:pt>
                <c:pt idx="180">
                  <c:v>20.28</c:v>
                </c:pt>
                <c:pt idx="181">
                  <c:v>19.21</c:v>
                </c:pt>
                <c:pt idx="182">
                  <c:v>18.28</c:v>
                </c:pt>
                <c:pt idx="183">
                  <c:v>17.45</c:v>
                </c:pt>
                <c:pt idx="184">
                  <c:v>16.71</c:v>
                </c:pt>
                <c:pt idx="185">
                  <c:v>16.059999999999999</c:v>
                </c:pt>
                <c:pt idx="186">
                  <c:v>15.46</c:v>
                </c:pt>
                <c:pt idx="187">
                  <c:v>14.44</c:v>
                </c:pt>
                <c:pt idx="188">
                  <c:v>13.39</c:v>
                </c:pt>
                <c:pt idx="189">
                  <c:v>12.53</c:v>
                </c:pt>
                <c:pt idx="190">
                  <c:v>11.81</c:v>
                </c:pt>
                <c:pt idx="191">
                  <c:v>11.21</c:v>
                </c:pt>
                <c:pt idx="192">
                  <c:v>10.69</c:v>
                </c:pt>
                <c:pt idx="193">
                  <c:v>10.25</c:v>
                </c:pt>
                <c:pt idx="194">
                  <c:v>9.86</c:v>
                </c:pt>
                <c:pt idx="195">
                  <c:v>9.5190000000000001</c:v>
                </c:pt>
                <c:pt idx="196">
                  <c:v>8.9489999999999998</c:v>
                </c:pt>
                <c:pt idx="197">
                  <c:v>8.4909999999999997</c:v>
                </c:pt>
                <c:pt idx="198">
                  <c:v>8.1170000000000009</c:v>
                </c:pt>
                <c:pt idx="199">
                  <c:v>7.806</c:v>
                </c:pt>
                <c:pt idx="200">
                  <c:v>7.5439999999999996</c:v>
                </c:pt>
                <c:pt idx="201">
                  <c:v>7.3209999999999997</c:v>
                </c:pt>
                <c:pt idx="202">
                  <c:v>6.9630000000000001</c:v>
                </c:pt>
                <c:pt idx="203">
                  <c:v>6.69</c:v>
                </c:pt>
                <c:pt idx="204">
                  <c:v>6.4770000000000003</c:v>
                </c:pt>
                <c:pt idx="205">
                  <c:v>6.3090000000000002</c:v>
                </c:pt>
                <c:pt idx="206">
                  <c:v>6.173</c:v>
                </c:pt>
                <c:pt idx="207">
                  <c:v>6.0620000000000003</c:v>
                </c:pt>
                <c:pt idx="208">
                  <c:v>6.0439999999999996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96-4551-8F55-23643B28E95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srim132Xe_Mylar!$D$20:$D$228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srim132Xe_Mylar!$F$20:$F$228</c:f>
              <c:numCache>
                <c:formatCode>0.000E+00</c:formatCode>
                <c:ptCount val="209"/>
                <c:pt idx="0">
                  <c:v>3.0579999999999998</c:v>
                </c:pt>
                <c:pt idx="1">
                  <c:v>3.161</c:v>
                </c:pt>
                <c:pt idx="2">
                  <c:v>3.2589999999999999</c:v>
                </c:pt>
                <c:pt idx="3">
                  <c:v>3.3530000000000002</c:v>
                </c:pt>
                <c:pt idx="4">
                  <c:v>3.444</c:v>
                </c:pt>
                <c:pt idx="5">
                  <c:v>3.6160000000000001</c:v>
                </c:pt>
                <c:pt idx="6">
                  <c:v>3.8140000000000001</c:v>
                </c:pt>
                <c:pt idx="7">
                  <c:v>3.9980000000000002</c:v>
                </c:pt>
                <c:pt idx="8">
                  <c:v>4.1689999999999996</c:v>
                </c:pt>
                <c:pt idx="9">
                  <c:v>4.33</c:v>
                </c:pt>
                <c:pt idx="10">
                  <c:v>4.4800000000000004</c:v>
                </c:pt>
                <c:pt idx="11">
                  <c:v>4.6230000000000002</c:v>
                </c:pt>
                <c:pt idx="12">
                  <c:v>4.7569999999999997</c:v>
                </c:pt>
                <c:pt idx="13">
                  <c:v>4.8860000000000001</c:v>
                </c:pt>
                <c:pt idx="14">
                  <c:v>5.1239999999999997</c:v>
                </c:pt>
                <c:pt idx="15">
                  <c:v>5.3419999999999996</c:v>
                </c:pt>
                <c:pt idx="16">
                  <c:v>5.5439999999999996</c:v>
                </c:pt>
                <c:pt idx="17">
                  <c:v>5.7309999999999999</c:v>
                </c:pt>
                <c:pt idx="18">
                  <c:v>5.9050000000000002</c:v>
                </c:pt>
                <c:pt idx="19">
                  <c:v>6.0679999999999996</c:v>
                </c:pt>
                <c:pt idx="20">
                  <c:v>6.3659999999999997</c:v>
                </c:pt>
                <c:pt idx="21">
                  <c:v>6.633</c:v>
                </c:pt>
                <c:pt idx="22">
                  <c:v>6.8730000000000002</c:v>
                </c:pt>
                <c:pt idx="23">
                  <c:v>7.093</c:v>
                </c:pt>
                <c:pt idx="24">
                  <c:v>7.2939999999999996</c:v>
                </c:pt>
                <c:pt idx="25">
                  <c:v>7.48</c:v>
                </c:pt>
                <c:pt idx="26">
                  <c:v>7.6520000000000001</c:v>
                </c:pt>
                <c:pt idx="27">
                  <c:v>7.8120000000000003</c:v>
                </c:pt>
                <c:pt idx="28">
                  <c:v>7.9610000000000003</c:v>
                </c:pt>
                <c:pt idx="29">
                  <c:v>8.1010000000000009</c:v>
                </c:pt>
                <c:pt idx="30">
                  <c:v>8.2330000000000005</c:v>
                </c:pt>
                <c:pt idx="31">
                  <c:v>8.4740000000000002</c:v>
                </c:pt>
                <c:pt idx="32">
                  <c:v>8.74</c:v>
                </c:pt>
                <c:pt idx="33">
                  <c:v>8.9749999999999996</c:v>
                </c:pt>
                <c:pt idx="34">
                  <c:v>9.1839999999999993</c:v>
                </c:pt>
                <c:pt idx="35">
                  <c:v>9.3710000000000004</c:v>
                </c:pt>
                <c:pt idx="36">
                  <c:v>9.5399999999999991</c:v>
                </c:pt>
                <c:pt idx="37">
                  <c:v>9.6929999999999996</c:v>
                </c:pt>
                <c:pt idx="38">
                  <c:v>9.8320000000000007</c:v>
                </c:pt>
                <c:pt idx="39">
                  <c:v>9.9589999999999996</c:v>
                </c:pt>
                <c:pt idx="40">
                  <c:v>10.18</c:v>
                </c:pt>
                <c:pt idx="41">
                  <c:v>10.37</c:v>
                </c:pt>
                <c:pt idx="42">
                  <c:v>10.54</c:v>
                </c:pt>
                <c:pt idx="43">
                  <c:v>10.68</c:v>
                </c:pt>
                <c:pt idx="44">
                  <c:v>10.8</c:v>
                </c:pt>
                <c:pt idx="45">
                  <c:v>10.91</c:v>
                </c:pt>
                <c:pt idx="46">
                  <c:v>11.08</c:v>
                </c:pt>
                <c:pt idx="47">
                  <c:v>11.21</c:v>
                </c:pt>
                <c:pt idx="48">
                  <c:v>11.32</c:v>
                </c:pt>
                <c:pt idx="49">
                  <c:v>11.39</c:v>
                </c:pt>
                <c:pt idx="50">
                  <c:v>11.45</c:v>
                </c:pt>
                <c:pt idx="51">
                  <c:v>11.49</c:v>
                </c:pt>
                <c:pt idx="52">
                  <c:v>11.52</c:v>
                </c:pt>
                <c:pt idx="53">
                  <c:v>11.54</c:v>
                </c:pt>
                <c:pt idx="54">
                  <c:v>11.55</c:v>
                </c:pt>
                <c:pt idx="55">
                  <c:v>11.55</c:v>
                </c:pt>
                <c:pt idx="56">
                  <c:v>11.55</c:v>
                </c:pt>
                <c:pt idx="57">
                  <c:v>11.52</c:v>
                </c:pt>
                <c:pt idx="58">
                  <c:v>11.46</c:v>
                </c:pt>
                <c:pt idx="59">
                  <c:v>11.39</c:v>
                </c:pt>
                <c:pt idx="60">
                  <c:v>11.3</c:v>
                </c:pt>
                <c:pt idx="61">
                  <c:v>11.21</c:v>
                </c:pt>
                <c:pt idx="62">
                  <c:v>11.11</c:v>
                </c:pt>
                <c:pt idx="63">
                  <c:v>11</c:v>
                </c:pt>
                <c:pt idx="64">
                  <c:v>10.9</c:v>
                </c:pt>
                <c:pt idx="65">
                  <c:v>10.79</c:v>
                </c:pt>
                <c:pt idx="66">
                  <c:v>10.57</c:v>
                </c:pt>
                <c:pt idx="67">
                  <c:v>10.36</c:v>
                </c:pt>
                <c:pt idx="68">
                  <c:v>10.15</c:v>
                </c:pt>
                <c:pt idx="69">
                  <c:v>9.9420000000000002</c:v>
                </c:pt>
                <c:pt idx="70">
                  <c:v>9.7449999999999992</c:v>
                </c:pt>
                <c:pt idx="71">
                  <c:v>9.5549999999999997</c:v>
                </c:pt>
                <c:pt idx="72">
                  <c:v>9.1959999999999997</c:v>
                </c:pt>
                <c:pt idx="73">
                  <c:v>8.8650000000000002</c:v>
                </c:pt>
                <c:pt idx="74">
                  <c:v>8.5589999999999993</c:v>
                </c:pt>
                <c:pt idx="75">
                  <c:v>8.2759999999999998</c:v>
                </c:pt>
                <c:pt idx="76">
                  <c:v>8.0139999999999993</c:v>
                </c:pt>
                <c:pt idx="77">
                  <c:v>7.77</c:v>
                </c:pt>
                <c:pt idx="78">
                  <c:v>7.5430000000000001</c:v>
                </c:pt>
                <c:pt idx="79">
                  <c:v>7.3319999999999999</c:v>
                </c:pt>
                <c:pt idx="80">
                  <c:v>7.133</c:v>
                </c:pt>
                <c:pt idx="81">
                  <c:v>6.9470000000000001</c:v>
                </c:pt>
                <c:pt idx="82">
                  <c:v>6.7720000000000002</c:v>
                </c:pt>
                <c:pt idx="83">
                  <c:v>6.452</c:v>
                </c:pt>
                <c:pt idx="84">
                  <c:v>6.0979999999999999</c:v>
                </c:pt>
                <c:pt idx="85">
                  <c:v>5.7880000000000003</c:v>
                </c:pt>
                <c:pt idx="86">
                  <c:v>5.5119999999999996</c:v>
                </c:pt>
                <c:pt idx="87">
                  <c:v>5.266</c:v>
                </c:pt>
                <c:pt idx="88">
                  <c:v>5.0439999999999996</c:v>
                </c:pt>
                <c:pt idx="89">
                  <c:v>4.843</c:v>
                </c:pt>
                <c:pt idx="90">
                  <c:v>4.66</c:v>
                </c:pt>
                <c:pt idx="91">
                  <c:v>4.4930000000000003</c:v>
                </c:pt>
                <c:pt idx="92">
                  <c:v>4.1959999999999997</c:v>
                </c:pt>
                <c:pt idx="93">
                  <c:v>3.9420000000000002</c:v>
                </c:pt>
                <c:pt idx="94">
                  <c:v>3.7210000000000001</c:v>
                </c:pt>
                <c:pt idx="95">
                  <c:v>3.5270000000000001</c:v>
                </c:pt>
                <c:pt idx="96">
                  <c:v>3.355</c:v>
                </c:pt>
                <c:pt idx="97">
                  <c:v>3.2010000000000001</c:v>
                </c:pt>
                <c:pt idx="98">
                  <c:v>2.9369999999999998</c:v>
                </c:pt>
                <c:pt idx="99">
                  <c:v>2.7189999999999999</c:v>
                </c:pt>
                <c:pt idx="100">
                  <c:v>2.5339999999999998</c:v>
                </c:pt>
                <c:pt idx="101">
                  <c:v>2.3759999999999999</c:v>
                </c:pt>
                <c:pt idx="102">
                  <c:v>2.238</c:v>
                </c:pt>
                <c:pt idx="103">
                  <c:v>2.1179999999999999</c:v>
                </c:pt>
                <c:pt idx="104">
                  <c:v>2.0110000000000001</c:v>
                </c:pt>
                <c:pt idx="105">
                  <c:v>1.9159999999999999</c:v>
                </c:pt>
                <c:pt idx="106">
                  <c:v>1.83</c:v>
                </c:pt>
                <c:pt idx="107">
                  <c:v>1.7529999999999999</c:v>
                </c:pt>
                <c:pt idx="108">
                  <c:v>1.6819999999999999</c:v>
                </c:pt>
                <c:pt idx="109">
                  <c:v>1.5589999999999999</c:v>
                </c:pt>
                <c:pt idx="110">
                  <c:v>1.43</c:v>
                </c:pt>
                <c:pt idx="111">
                  <c:v>1.323</c:v>
                </c:pt>
                <c:pt idx="112">
                  <c:v>1.2330000000000001</c:v>
                </c:pt>
                <c:pt idx="113">
                  <c:v>1.155</c:v>
                </c:pt>
                <c:pt idx="114">
                  <c:v>1.087</c:v>
                </c:pt>
                <c:pt idx="115">
                  <c:v>1.028</c:v>
                </c:pt>
                <c:pt idx="116">
                  <c:v>0.97499999999999998</c:v>
                </c:pt>
                <c:pt idx="117">
                  <c:v>0.92789999999999995</c:v>
                </c:pt>
                <c:pt idx="118">
                  <c:v>0.84740000000000004</c:v>
                </c:pt>
                <c:pt idx="119">
                  <c:v>0.78080000000000005</c:v>
                </c:pt>
                <c:pt idx="120">
                  <c:v>0.7248</c:v>
                </c:pt>
                <c:pt idx="121">
                  <c:v>0.67689999999999995</c:v>
                </c:pt>
                <c:pt idx="122">
                  <c:v>0.63539999999999996</c:v>
                </c:pt>
                <c:pt idx="123">
                  <c:v>0.59919999999999995</c:v>
                </c:pt>
                <c:pt idx="124">
                  <c:v>0.53869999999999996</c:v>
                </c:pt>
                <c:pt idx="125">
                  <c:v>0.49009999999999998</c:v>
                </c:pt>
                <c:pt idx="126">
                  <c:v>0.45019999999999999</c:v>
                </c:pt>
                <c:pt idx="127">
                  <c:v>0.4168</c:v>
                </c:pt>
                <c:pt idx="128">
                  <c:v>0.38829999999999998</c:v>
                </c:pt>
                <c:pt idx="129">
                  <c:v>0.36380000000000001</c:v>
                </c:pt>
                <c:pt idx="130">
                  <c:v>0.34229999999999999</c:v>
                </c:pt>
                <c:pt idx="131">
                  <c:v>0.32350000000000001</c:v>
                </c:pt>
                <c:pt idx="132">
                  <c:v>0.30680000000000002</c:v>
                </c:pt>
                <c:pt idx="133">
                  <c:v>0.2918</c:v>
                </c:pt>
                <c:pt idx="134">
                  <c:v>0.27829999999999999</c:v>
                </c:pt>
                <c:pt idx="135">
                  <c:v>0.255</c:v>
                </c:pt>
                <c:pt idx="136">
                  <c:v>0.23119999999999999</c:v>
                </c:pt>
                <c:pt idx="137">
                  <c:v>0.2117</c:v>
                </c:pt>
                <c:pt idx="138">
                  <c:v>0.19550000000000001</c:v>
                </c:pt>
                <c:pt idx="139">
                  <c:v>0.1817</c:v>
                </c:pt>
                <c:pt idx="140">
                  <c:v>0.16980000000000001</c:v>
                </c:pt>
                <c:pt idx="141">
                  <c:v>0.1595</c:v>
                </c:pt>
                <c:pt idx="142">
                  <c:v>0.15049999999999999</c:v>
                </c:pt>
                <c:pt idx="143">
                  <c:v>0.1424</c:v>
                </c:pt>
                <c:pt idx="144">
                  <c:v>0.12889999999999999</c:v>
                </c:pt>
                <c:pt idx="145">
                  <c:v>0.1178</c:v>
                </c:pt>
                <c:pt idx="146">
                  <c:v>0.1086</c:v>
                </c:pt>
                <c:pt idx="147">
                  <c:v>0.1008</c:v>
                </c:pt>
                <c:pt idx="148">
                  <c:v>9.4079999999999997E-2</c:v>
                </c:pt>
                <c:pt idx="149">
                  <c:v>8.8270000000000001E-2</c:v>
                </c:pt>
                <c:pt idx="150">
                  <c:v>7.8670000000000004E-2</c:v>
                </c:pt>
                <c:pt idx="151">
                  <c:v>7.1050000000000002E-2</c:v>
                </c:pt>
                <c:pt idx="152">
                  <c:v>6.4850000000000005E-2</c:v>
                </c:pt>
                <c:pt idx="153">
                  <c:v>5.9700000000000003E-2</c:v>
                </c:pt>
                <c:pt idx="154">
                  <c:v>5.5350000000000003E-2</c:v>
                </c:pt>
                <c:pt idx="155">
                  <c:v>5.1619999999999999E-2</c:v>
                </c:pt>
                <c:pt idx="156">
                  <c:v>4.8379999999999999E-2</c:v>
                </c:pt>
                <c:pt idx="157">
                  <c:v>4.555E-2</c:v>
                </c:pt>
                <c:pt idx="158">
                  <c:v>4.3049999999999998E-2</c:v>
                </c:pt>
                <c:pt idx="159">
                  <c:v>4.0820000000000002E-2</c:v>
                </c:pt>
                <c:pt idx="160">
                  <c:v>3.8830000000000003E-2</c:v>
                </c:pt>
                <c:pt idx="161">
                  <c:v>3.5400000000000001E-2</c:v>
                </c:pt>
                <c:pt idx="162">
                  <c:v>3.1910000000000001E-2</c:v>
                </c:pt>
                <c:pt idx="163">
                  <c:v>2.9080000000000002E-2</c:v>
                </c:pt>
                <c:pt idx="164">
                  <c:v>2.673E-2</c:v>
                </c:pt>
                <c:pt idx="165">
                  <c:v>2.4750000000000001E-2</c:v>
                </c:pt>
                <c:pt idx="166">
                  <c:v>2.3060000000000001E-2</c:v>
                </c:pt>
                <c:pt idx="167">
                  <c:v>2.1590000000000002E-2</c:v>
                </c:pt>
                <c:pt idx="168">
                  <c:v>2.0310000000000002E-2</c:v>
                </c:pt>
                <c:pt idx="169">
                  <c:v>1.9179999999999999E-2</c:v>
                </c:pt>
                <c:pt idx="170">
                  <c:v>1.7270000000000001E-2</c:v>
                </c:pt>
                <c:pt idx="171">
                  <c:v>1.5720000000000001E-2</c:v>
                </c:pt>
                <c:pt idx="172">
                  <c:v>1.444E-2</c:v>
                </c:pt>
                <c:pt idx="173">
                  <c:v>1.336E-2</c:v>
                </c:pt>
                <c:pt idx="174">
                  <c:v>1.244E-2</c:v>
                </c:pt>
                <c:pt idx="175">
                  <c:v>1.1639999999999999E-2</c:v>
                </c:pt>
                <c:pt idx="176">
                  <c:v>1.0330000000000001E-2</c:v>
                </c:pt>
                <c:pt idx="177">
                  <c:v>9.2929999999999992E-3</c:v>
                </c:pt>
                <c:pt idx="178">
                  <c:v>8.4530000000000004E-3</c:v>
                </c:pt>
                <c:pt idx="179">
                  <c:v>7.7590000000000003E-3</c:v>
                </c:pt>
                <c:pt idx="180">
                  <c:v>7.1739999999999998E-3</c:v>
                </c:pt>
                <c:pt idx="181">
                  <c:v>6.6740000000000002E-3</c:v>
                </c:pt>
                <c:pt idx="182">
                  <c:v>6.2430000000000003E-3</c:v>
                </c:pt>
                <c:pt idx="183">
                  <c:v>5.8659999999999997E-3</c:v>
                </c:pt>
                <c:pt idx="184">
                  <c:v>5.5329999999999997E-3</c:v>
                </c:pt>
                <c:pt idx="185">
                  <c:v>5.2379999999999996E-3</c:v>
                </c:pt>
                <c:pt idx="186">
                  <c:v>4.9740000000000001E-3</c:v>
                </c:pt>
                <c:pt idx="187">
                  <c:v>4.522E-3</c:v>
                </c:pt>
                <c:pt idx="188">
                  <c:v>4.0639999999999999E-3</c:v>
                </c:pt>
                <c:pt idx="189">
                  <c:v>3.6930000000000001E-3</c:v>
                </c:pt>
                <c:pt idx="190">
                  <c:v>3.3869999999999998E-3</c:v>
                </c:pt>
                <c:pt idx="191">
                  <c:v>3.1289999999999998E-3</c:v>
                </c:pt>
                <c:pt idx="192">
                  <c:v>2.9099999999999998E-3</c:v>
                </c:pt>
                <c:pt idx="193">
                  <c:v>2.7200000000000002E-3</c:v>
                </c:pt>
                <c:pt idx="194">
                  <c:v>2.5539999999999998E-3</c:v>
                </c:pt>
                <c:pt idx="195">
                  <c:v>2.408E-3</c:v>
                </c:pt>
                <c:pt idx="196">
                  <c:v>2.163E-3</c:v>
                </c:pt>
                <c:pt idx="197">
                  <c:v>1.9650000000000002E-3</c:v>
                </c:pt>
                <c:pt idx="198">
                  <c:v>1.8010000000000001E-3</c:v>
                </c:pt>
                <c:pt idx="199">
                  <c:v>1.663E-3</c:v>
                </c:pt>
                <c:pt idx="200">
                  <c:v>1.5449999999999999E-3</c:v>
                </c:pt>
                <c:pt idx="201">
                  <c:v>1.444E-3</c:v>
                </c:pt>
                <c:pt idx="202">
                  <c:v>1.2780000000000001E-3</c:v>
                </c:pt>
                <c:pt idx="203">
                  <c:v>1.147E-3</c:v>
                </c:pt>
                <c:pt idx="204">
                  <c:v>1.041E-3</c:v>
                </c:pt>
                <c:pt idx="205">
                  <c:v>9.5390000000000004E-4</c:v>
                </c:pt>
                <c:pt idx="206">
                  <c:v>8.8049999999999999E-4</c:v>
                </c:pt>
                <c:pt idx="207">
                  <c:v>8.1800000000000004E-4</c:v>
                </c:pt>
                <c:pt idx="208">
                  <c:v>8.0659999999999998E-4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96-4551-8F55-23643B28E95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srim132Xe_Mylar!$D$20:$D$228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srim132Xe_Mylar!$G$20:$G$228</c:f>
              <c:numCache>
                <c:formatCode>0.000E+00</c:formatCode>
                <c:ptCount val="209"/>
                <c:pt idx="0">
                  <c:v>3.2867999999999999</c:v>
                </c:pt>
                <c:pt idx="1">
                  <c:v>3.3978000000000002</c:v>
                </c:pt>
                <c:pt idx="2">
                  <c:v>3.5036</c:v>
                </c:pt>
                <c:pt idx="3">
                  <c:v>3.6051000000000002</c:v>
                </c:pt>
                <c:pt idx="4">
                  <c:v>3.7033999999999998</c:v>
                </c:pt>
                <c:pt idx="5">
                  <c:v>3.8894000000000002</c:v>
                </c:pt>
                <c:pt idx="6">
                  <c:v>4.1040000000000001</c:v>
                </c:pt>
                <c:pt idx="7">
                  <c:v>4.3037000000000001</c:v>
                </c:pt>
                <c:pt idx="8">
                  <c:v>4.4895999999999994</c:v>
                </c:pt>
                <c:pt idx="9">
                  <c:v>4.6649000000000003</c:v>
                </c:pt>
                <c:pt idx="10">
                  <c:v>4.8286000000000007</c:v>
                </c:pt>
                <c:pt idx="11">
                  <c:v>4.9847000000000001</c:v>
                </c:pt>
                <c:pt idx="12">
                  <c:v>5.1313999999999993</c:v>
                </c:pt>
                <c:pt idx="13">
                  <c:v>5.2727000000000004</c:v>
                </c:pt>
                <c:pt idx="14">
                  <c:v>5.5341999999999993</c:v>
                </c:pt>
                <c:pt idx="15">
                  <c:v>5.7744</c:v>
                </c:pt>
                <c:pt idx="16">
                  <c:v>5.9974999999999996</c:v>
                </c:pt>
                <c:pt idx="17">
                  <c:v>6.2046000000000001</c:v>
                </c:pt>
                <c:pt idx="18">
                  <c:v>6.3980000000000006</c:v>
                </c:pt>
                <c:pt idx="19">
                  <c:v>6.5795999999999992</c:v>
                </c:pt>
                <c:pt idx="20">
                  <c:v>6.9128999999999996</c:v>
                </c:pt>
                <c:pt idx="21">
                  <c:v>7.2130999999999998</c:v>
                </c:pt>
                <c:pt idx="22">
                  <c:v>7.4843999999999999</c:v>
                </c:pt>
                <c:pt idx="23">
                  <c:v>7.7343000000000002</c:v>
                </c:pt>
                <c:pt idx="24">
                  <c:v>7.9637999999999991</c:v>
                </c:pt>
                <c:pt idx="25">
                  <c:v>8.1772000000000009</c:v>
                </c:pt>
                <c:pt idx="26">
                  <c:v>8.3755000000000006</c:v>
                </c:pt>
                <c:pt idx="27">
                  <c:v>8.5609000000000002</c:v>
                </c:pt>
                <c:pt idx="28">
                  <c:v>8.7344000000000008</c:v>
                </c:pt>
                <c:pt idx="29">
                  <c:v>8.898200000000001</c:v>
                </c:pt>
                <c:pt idx="30">
                  <c:v>9.0533000000000001</c:v>
                </c:pt>
                <c:pt idx="31">
                  <c:v>9.3386999999999993</c:v>
                </c:pt>
                <c:pt idx="32">
                  <c:v>9.6571999999999996</c:v>
                </c:pt>
                <c:pt idx="33">
                  <c:v>9.9417999999999989</c:v>
                </c:pt>
                <c:pt idx="34">
                  <c:v>10.197999999999999</c:v>
                </c:pt>
                <c:pt idx="35">
                  <c:v>10.43</c:v>
                </c:pt>
                <c:pt idx="36">
                  <c:v>10.641999999999999</c:v>
                </c:pt>
                <c:pt idx="37">
                  <c:v>10.837</c:v>
                </c:pt>
                <c:pt idx="38">
                  <c:v>11.016</c:v>
                </c:pt>
                <c:pt idx="39">
                  <c:v>11.182</c:v>
                </c:pt>
                <c:pt idx="40">
                  <c:v>11.477</c:v>
                </c:pt>
                <c:pt idx="41">
                  <c:v>11.736999999999998</c:v>
                </c:pt>
                <c:pt idx="42">
                  <c:v>11.973999999999998</c:v>
                </c:pt>
                <c:pt idx="43">
                  <c:v>12.177999999999999</c:v>
                </c:pt>
                <c:pt idx="44">
                  <c:v>12.359</c:v>
                </c:pt>
                <c:pt idx="45">
                  <c:v>12.528</c:v>
                </c:pt>
                <c:pt idx="46">
                  <c:v>12.809000000000001</c:v>
                </c:pt>
                <c:pt idx="47">
                  <c:v>13.044</c:v>
                </c:pt>
                <c:pt idx="48">
                  <c:v>13.254</c:v>
                </c:pt>
                <c:pt idx="49">
                  <c:v>13.418000000000001</c:v>
                </c:pt>
                <c:pt idx="50">
                  <c:v>13.568</c:v>
                </c:pt>
                <c:pt idx="51">
                  <c:v>13.695</c:v>
                </c:pt>
                <c:pt idx="52">
                  <c:v>13.808</c:v>
                </c:pt>
                <c:pt idx="53">
                  <c:v>13.907999999999999</c:v>
                </c:pt>
                <c:pt idx="54">
                  <c:v>13.996</c:v>
                </c:pt>
                <c:pt idx="55">
                  <c:v>14.071000000000002</c:v>
                </c:pt>
                <c:pt idx="56">
                  <c:v>14.144</c:v>
                </c:pt>
                <c:pt idx="57">
                  <c:v>14.254999999999999</c:v>
                </c:pt>
                <c:pt idx="58">
                  <c:v>14.361000000000001</c:v>
                </c:pt>
                <c:pt idx="59">
                  <c:v>14.448</c:v>
                </c:pt>
                <c:pt idx="60">
                  <c:v>14.459</c:v>
                </c:pt>
                <c:pt idx="61">
                  <c:v>14.421000000000001</c:v>
                </c:pt>
                <c:pt idx="62">
                  <c:v>14.387</c:v>
                </c:pt>
                <c:pt idx="63">
                  <c:v>14.349</c:v>
                </c:pt>
                <c:pt idx="64">
                  <c:v>14.324</c:v>
                </c:pt>
                <c:pt idx="65">
                  <c:v>14.29</c:v>
                </c:pt>
                <c:pt idx="66">
                  <c:v>14.221</c:v>
                </c:pt>
                <c:pt idx="67">
                  <c:v>14.155999999999999</c:v>
                </c:pt>
                <c:pt idx="68">
                  <c:v>14.085000000000001</c:v>
                </c:pt>
                <c:pt idx="69">
                  <c:v>14.010999999999999</c:v>
                </c:pt>
                <c:pt idx="70">
                  <c:v>13.943</c:v>
                </c:pt>
                <c:pt idx="71">
                  <c:v>13.878</c:v>
                </c:pt>
                <c:pt idx="72">
                  <c:v>13.759</c:v>
                </c:pt>
                <c:pt idx="73">
                  <c:v>13.66</c:v>
                </c:pt>
                <c:pt idx="74">
                  <c:v>13.578999999999999</c:v>
                </c:pt>
                <c:pt idx="75">
                  <c:v>13.513999999999999</c:v>
                </c:pt>
                <c:pt idx="76">
                  <c:v>13.465</c:v>
                </c:pt>
                <c:pt idx="77">
                  <c:v>13.428000000000001</c:v>
                </c:pt>
                <c:pt idx="78">
                  <c:v>13.402000000000001</c:v>
                </c:pt>
                <c:pt idx="79">
                  <c:v>13.387</c:v>
                </c:pt>
                <c:pt idx="80">
                  <c:v>13.379000000000001</c:v>
                </c:pt>
                <c:pt idx="81">
                  <c:v>13.379000000000001</c:v>
                </c:pt>
                <c:pt idx="82">
                  <c:v>13.385999999999999</c:v>
                </c:pt>
                <c:pt idx="83">
                  <c:v>13.420999999999999</c:v>
                </c:pt>
                <c:pt idx="84">
                  <c:v>13.495000000000001</c:v>
                </c:pt>
                <c:pt idx="85">
                  <c:v>13.600000000000001</c:v>
                </c:pt>
                <c:pt idx="86">
                  <c:v>13.727999999999998</c:v>
                </c:pt>
                <c:pt idx="87">
                  <c:v>13.875</c:v>
                </c:pt>
                <c:pt idx="88">
                  <c:v>14.036000000000001</c:v>
                </c:pt>
                <c:pt idx="89">
                  <c:v>14.206</c:v>
                </c:pt>
                <c:pt idx="90">
                  <c:v>14.384</c:v>
                </c:pt>
                <c:pt idx="91">
                  <c:v>14.573</c:v>
                </c:pt>
                <c:pt idx="92">
                  <c:v>14.946</c:v>
                </c:pt>
                <c:pt idx="93">
                  <c:v>15.332000000000001</c:v>
                </c:pt>
                <c:pt idx="94">
                  <c:v>15.731</c:v>
                </c:pt>
                <c:pt idx="95">
                  <c:v>16.137</c:v>
                </c:pt>
                <c:pt idx="96">
                  <c:v>16.555</c:v>
                </c:pt>
                <c:pt idx="97">
                  <c:v>16.971</c:v>
                </c:pt>
                <c:pt idx="98">
                  <c:v>17.847000000000001</c:v>
                </c:pt>
                <c:pt idx="99">
                  <c:v>18.749000000000002</c:v>
                </c:pt>
                <c:pt idx="100">
                  <c:v>19.693999999999999</c:v>
                </c:pt>
                <c:pt idx="101">
                  <c:v>20.666</c:v>
                </c:pt>
                <c:pt idx="102">
                  <c:v>21.678000000000001</c:v>
                </c:pt>
                <c:pt idx="103">
                  <c:v>22.718</c:v>
                </c:pt>
                <c:pt idx="104">
                  <c:v>23.771000000000001</c:v>
                </c:pt>
                <c:pt idx="105">
                  <c:v>24.846</c:v>
                </c:pt>
                <c:pt idx="106">
                  <c:v>25.939999999999998</c:v>
                </c:pt>
                <c:pt idx="107">
                  <c:v>27.033000000000001</c:v>
                </c:pt>
                <c:pt idx="108">
                  <c:v>28.141999999999999</c:v>
                </c:pt>
                <c:pt idx="109">
                  <c:v>30.339000000000002</c:v>
                </c:pt>
                <c:pt idx="110">
                  <c:v>33.050000000000004</c:v>
                </c:pt>
                <c:pt idx="111">
                  <c:v>35.683</c:v>
                </c:pt>
                <c:pt idx="112">
                  <c:v>38.222999999999999</c:v>
                </c:pt>
                <c:pt idx="113">
                  <c:v>40.645000000000003</c:v>
                </c:pt>
                <c:pt idx="114">
                  <c:v>42.957000000000001</c:v>
                </c:pt>
                <c:pt idx="115">
                  <c:v>45.147999999999996</c:v>
                </c:pt>
                <c:pt idx="116">
                  <c:v>47.234999999999999</c:v>
                </c:pt>
                <c:pt idx="117">
                  <c:v>49.207900000000002</c:v>
                </c:pt>
                <c:pt idx="118">
                  <c:v>52.867400000000004</c:v>
                </c:pt>
                <c:pt idx="119">
                  <c:v>56.150799999999997</c:v>
                </c:pt>
                <c:pt idx="120">
                  <c:v>59.114800000000002</c:v>
                </c:pt>
                <c:pt idx="121">
                  <c:v>61.776900000000005</c:v>
                </c:pt>
                <c:pt idx="122">
                  <c:v>64.165400000000005</c:v>
                </c:pt>
                <c:pt idx="123">
                  <c:v>66.30919999999999</c:v>
                </c:pt>
                <c:pt idx="124">
                  <c:v>69.968700000000013</c:v>
                </c:pt>
                <c:pt idx="125">
                  <c:v>72.9101</c:v>
                </c:pt>
                <c:pt idx="126">
                  <c:v>75.290199999999999</c:v>
                </c:pt>
                <c:pt idx="127">
                  <c:v>77.236799999999988</c:v>
                </c:pt>
                <c:pt idx="128">
                  <c:v>78.838300000000004</c:v>
                </c:pt>
                <c:pt idx="129">
                  <c:v>80.163799999999995</c:v>
                </c:pt>
                <c:pt idx="130">
                  <c:v>81.272300000000001</c:v>
                </c:pt>
                <c:pt idx="131">
                  <c:v>82.213499999999996</c:v>
                </c:pt>
                <c:pt idx="132">
                  <c:v>83.006799999999998</c:v>
                </c:pt>
                <c:pt idx="133">
                  <c:v>83.691800000000001</c:v>
                </c:pt>
                <c:pt idx="134">
                  <c:v>84.268299999999996</c:v>
                </c:pt>
                <c:pt idx="135">
                  <c:v>85.185000000000002</c:v>
                </c:pt>
                <c:pt idx="136">
                  <c:v>85.991200000000006</c:v>
                </c:pt>
                <c:pt idx="137">
                  <c:v>86.51169999999999</c:v>
                </c:pt>
                <c:pt idx="138">
                  <c:v>87.405499999999989</c:v>
                </c:pt>
                <c:pt idx="139">
                  <c:v>88.301700000000011</c:v>
                </c:pt>
                <c:pt idx="140">
                  <c:v>88.4298</c:v>
                </c:pt>
                <c:pt idx="141">
                  <c:v>88.409499999999994</c:v>
                </c:pt>
                <c:pt idx="142">
                  <c:v>88.330500000000001</c:v>
                </c:pt>
                <c:pt idx="143">
                  <c:v>88.202399999999997</c:v>
                </c:pt>
                <c:pt idx="144">
                  <c:v>87.808900000000008</c:v>
                </c:pt>
                <c:pt idx="145">
                  <c:v>87.277799999999999</c:v>
                </c:pt>
                <c:pt idx="146">
                  <c:v>86.648600000000002</c:v>
                </c:pt>
                <c:pt idx="147">
                  <c:v>85.9208</c:v>
                </c:pt>
                <c:pt idx="148">
                  <c:v>85.134080000000012</c:v>
                </c:pt>
                <c:pt idx="149">
                  <c:v>84.298269999999988</c:v>
                </c:pt>
                <c:pt idx="150">
                  <c:v>82.508670000000009</c:v>
                </c:pt>
                <c:pt idx="151">
                  <c:v>80.631050000000002</c:v>
                </c:pt>
                <c:pt idx="152">
                  <c:v>78.714850000000013</c:v>
                </c:pt>
                <c:pt idx="153">
                  <c:v>76.789700000000011</c:v>
                </c:pt>
                <c:pt idx="154">
                  <c:v>74.885350000000003</c:v>
                </c:pt>
                <c:pt idx="155">
                  <c:v>73.011619999999994</c:v>
                </c:pt>
                <c:pt idx="156">
                  <c:v>71.188379999999995</c:v>
                </c:pt>
                <c:pt idx="157">
                  <c:v>69.41555000000001</c:v>
                </c:pt>
                <c:pt idx="158">
                  <c:v>67.693049999999999</c:v>
                </c:pt>
                <c:pt idx="159">
                  <c:v>66.040819999999997</c:v>
                </c:pt>
                <c:pt idx="160">
                  <c:v>64.43883000000001</c:v>
                </c:pt>
                <c:pt idx="161">
                  <c:v>61.425400000000003</c:v>
                </c:pt>
                <c:pt idx="162">
                  <c:v>57.991910000000004</c:v>
                </c:pt>
                <c:pt idx="163">
                  <c:v>54.899079999999998</c:v>
                </c:pt>
                <c:pt idx="164">
                  <c:v>52.116730000000004</c:v>
                </c:pt>
                <c:pt idx="165">
                  <c:v>49.614750000000001</c:v>
                </c:pt>
                <c:pt idx="166">
                  <c:v>47.373060000000002</c:v>
                </c:pt>
                <c:pt idx="167">
                  <c:v>45.351590000000002</c:v>
                </c:pt>
                <c:pt idx="168">
                  <c:v>43.53031</c:v>
                </c:pt>
                <c:pt idx="169">
                  <c:v>41.879179999999998</c:v>
                </c:pt>
                <c:pt idx="170">
                  <c:v>38.947270000000003</c:v>
                </c:pt>
                <c:pt idx="171">
                  <c:v>36.435720000000003</c:v>
                </c:pt>
                <c:pt idx="172">
                  <c:v>34.26444</c:v>
                </c:pt>
                <c:pt idx="173">
                  <c:v>32.373359999999998</c:v>
                </c:pt>
                <c:pt idx="174">
                  <c:v>30.712440000000001</c:v>
                </c:pt>
                <c:pt idx="175">
                  <c:v>29.231639999999999</c:v>
                </c:pt>
                <c:pt idx="176">
                  <c:v>26.720330000000001</c:v>
                </c:pt>
                <c:pt idx="177">
                  <c:v>24.669293</c:v>
                </c:pt>
                <c:pt idx="178">
                  <c:v>22.968453</c:v>
                </c:pt>
                <c:pt idx="179">
                  <c:v>21.527759</c:v>
                </c:pt>
                <c:pt idx="180">
                  <c:v>20.287174</c:v>
                </c:pt>
                <c:pt idx="181">
                  <c:v>19.216674000000001</c:v>
                </c:pt>
                <c:pt idx="182">
                  <c:v>18.286243000000002</c:v>
                </c:pt>
                <c:pt idx="183">
                  <c:v>17.455866</c:v>
                </c:pt>
                <c:pt idx="184">
                  <c:v>16.715533000000001</c:v>
                </c:pt>
                <c:pt idx="185">
                  <c:v>16.065237999999997</c:v>
                </c:pt>
                <c:pt idx="186">
                  <c:v>15.464974000000002</c:v>
                </c:pt>
                <c:pt idx="187">
                  <c:v>14.444521999999999</c:v>
                </c:pt>
                <c:pt idx="188">
                  <c:v>13.394064</c:v>
                </c:pt>
                <c:pt idx="189">
                  <c:v>12.533693</c:v>
                </c:pt>
                <c:pt idx="190">
                  <c:v>11.813387000000001</c:v>
                </c:pt>
                <c:pt idx="191">
                  <c:v>11.213129</c:v>
                </c:pt>
                <c:pt idx="192">
                  <c:v>10.692909999999999</c:v>
                </c:pt>
                <c:pt idx="193">
                  <c:v>10.25272</c:v>
                </c:pt>
                <c:pt idx="194">
                  <c:v>9.8625539999999994</c:v>
                </c:pt>
                <c:pt idx="195">
                  <c:v>9.521408000000001</c:v>
                </c:pt>
                <c:pt idx="196">
                  <c:v>8.9511629999999993</c:v>
                </c:pt>
                <c:pt idx="197">
                  <c:v>8.4929649999999999</c:v>
                </c:pt>
                <c:pt idx="198">
                  <c:v>8.1188010000000013</c:v>
                </c:pt>
                <c:pt idx="199">
                  <c:v>7.8076629999999998</c:v>
                </c:pt>
                <c:pt idx="200">
                  <c:v>7.5455449999999997</c:v>
                </c:pt>
                <c:pt idx="201">
                  <c:v>7.322444</c:v>
                </c:pt>
                <c:pt idx="202">
                  <c:v>6.9642780000000002</c:v>
                </c:pt>
                <c:pt idx="203">
                  <c:v>6.691147</c:v>
                </c:pt>
                <c:pt idx="204">
                  <c:v>6.4780410000000002</c:v>
                </c:pt>
                <c:pt idx="205">
                  <c:v>6.3099539</c:v>
                </c:pt>
                <c:pt idx="206">
                  <c:v>6.1738805000000001</c:v>
                </c:pt>
                <c:pt idx="207">
                  <c:v>6.062818</c:v>
                </c:pt>
                <c:pt idx="208">
                  <c:v>6.0448065999999994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96-4551-8F55-23643B28E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91568"/>
        <c:axId val="560090392"/>
      </c:scatterChart>
      <c:valAx>
        <c:axId val="5600915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090392"/>
        <c:crosses val="autoZero"/>
        <c:crossBetween val="midCat"/>
        <c:majorUnit val="10"/>
      </c:valAx>
      <c:valAx>
        <c:axId val="56009039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0915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0397226466096"/>
          <c:y val="0.57658819931997407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srim132Xe_Mylar!$P$5</c:f>
          <c:strCache>
            <c:ptCount val="1"/>
            <c:pt idx="0">
              <c:v>srim132Xe_Mylar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srim132Xe_Mylar!$D$20:$D$228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srim132Xe_Mylar!$J$20:$J$228</c:f>
              <c:numCache>
                <c:formatCode>0.000</c:formatCode>
                <c:ptCount val="209"/>
                <c:pt idx="0">
                  <c:v>6.3E-3</c:v>
                </c:pt>
                <c:pt idx="1">
                  <c:v>6.5000000000000006E-3</c:v>
                </c:pt>
                <c:pt idx="2">
                  <c:v>6.7000000000000002E-3</c:v>
                </c:pt>
                <c:pt idx="3">
                  <c:v>6.8000000000000005E-3</c:v>
                </c:pt>
                <c:pt idx="4">
                  <c:v>7.000000000000001E-3</c:v>
                </c:pt>
                <c:pt idx="5">
                  <c:v>7.3999999999999995E-3</c:v>
                </c:pt>
                <c:pt idx="6">
                  <c:v>7.7999999999999996E-3</c:v>
                </c:pt>
                <c:pt idx="7">
                  <c:v>8.2000000000000007E-3</c:v>
                </c:pt>
                <c:pt idx="8">
                  <c:v>8.5000000000000006E-3</c:v>
                </c:pt>
                <c:pt idx="9">
                  <c:v>8.8999999999999999E-3</c:v>
                </c:pt>
                <c:pt idx="10">
                  <c:v>9.1999999999999998E-3</c:v>
                </c:pt>
                <c:pt idx="11">
                  <c:v>9.6000000000000009E-3</c:v>
                </c:pt>
                <c:pt idx="12">
                  <c:v>9.9000000000000008E-3</c:v>
                </c:pt>
                <c:pt idx="13">
                  <c:v>1.0199999999999999E-2</c:v>
                </c:pt>
                <c:pt idx="14">
                  <c:v>1.0800000000000001E-2</c:v>
                </c:pt>
                <c:pt idx="15">
                  <c:v>1.14E-2</c:v>
                </c:pt>
                <c:pt idx="16">
                  <c:v>1.2E-2</c:v>
                </c:pt>
                <c:pt idx="17">
                  <c:v>1.2500000000000001E-2</c:v>
                </c:pt>
                <c:pt idx="18">
                  <c:v>1.3000000000000001E-2</c:v>
                </c:pt>
                <c:pt idx="19">
                  <c:v>1.3500000000000002E-2</c:v>
                </c:pt>
                <c:pt idx="20">
                  <c:v>1.4499999999999999E-2</c:v>
                </c:pt>
                <c:pt idx="21">
                  <c:v>1.54E-2</c:v>
                </c:pt>
                <c:pt idx="22">
                  <c:v>1.6300000000000002E-2</c:v>
                </c:pt>
                <c:pt idx="23">
                  <c:v>1.72E-2</c:v>
                </c:pt>
                <c:pt idx="24">
                  <c:v>1.8099999999999998E-2</c:v>
                </c:pt>
                <c:pt idx="25">
                  <c:v>1.89E-2</c:v>
                </c:pt>
                <c:pt idx="26">
                  <c:v>1.9700000000000002E-2</c:v>
                </c:pt>
                <c:pt idx="27">
                  <c:v>2.0499999999999997E-2</c:v>
                </c:pt>
                <c:pt idx="28">
                  <c:v>2.1299999999999999E-2</c:v>
                </c:pt>
                <c:pt idx="29">
                  <c:v>2.1999999999999999E-2</c:v>
                </c:pt>
                <c:pt idx="30">
                  <c:v>2.2800000000000001E-2</c:v>
                </c:pt>
                <c:pt idx="31">
                  <c:v>2.4199999999999999E-2</c:v>
                </c:pt>
                <c:pt idx="32">
                  <c:v>2.6000000000000002E-2</c:v>
                </c:pt>
                <c:pt idx="33">
                  <c:v>2.7700000000000002E-2</c:v>
                </c:pt>
                <c:pt idx="34">
                  <c:v>2.93E-2</c:v>
                </c:pt>
                <c:pt idx="35">
                  <c:v>3.1E-2</c:v>
                </c:pt>
                <c:pt idx="36">
                  <c:v>3.2600000000000004E-2</c:v>
                </c:pt>
                <c:pt idx="37">
                  <c:v>3.4100000000000005E-2</c:v>
                </c:pt>
                <c:pt idx="38">
                  <c:v>3.5699999999999996E-2</c:v>
                </c:pt>
                <c:pt idx="39">
                  <c:v>3.7199999999999997E-2</c:v>
                </c:pt>
                <c:pt idx="40">
                  <c:v>4.02E-2</c:v>
                </c:pt>
                <c:pt idx="41">
                  <c:v>4.3099999999999999E-2</c:v>
                </c:pt>
                <c:pt idx="42">
                  <c:v>4.5900000000000003E-2</c:v>
                </c:pt>
                <c:pt idx="43">
                  <c:v>4.87E-2</c:v>
                </c:pt>
                <c:pt idx="44">
                  <c:v>5.1500000000000004E-2</c:v>
                </c:pt>
                <c:pt idx="45">
                  <c:v>5.4200000000000005E-2</c:v>
                </c:pt>
                <c:pt idx="46">
                  <c:v>5.9499999999999997E-2</c:v>
                </c:pt>
                <c:pt idx="47">
                  <c:v>6.4799999999999996E-2</c:v>
                </c:pt>
                <c:pt idx="48">
                  <c:v>6.9999999999999993E-2</c:v>
                </c:pt>
                <c:pt idx="49">
                  <c:v>7.51E-2</c:v>
                </c:pt>
                <c:pt idx="50">
                  <c:v>8.0100000000000005E-2</c:v>
                </c:pt>
                <c:pt idx="51">
                  <c:v>8.5099999999999995E-2</c:v>
                </c:pt>
                <c:pt idx="52">
                  <c:v>9.01E-2</c:v>
                </c:pt>
                <c:pt idx="53">
                  <c:v>9.5000000000000001E-2</c:v>
                </c:pt>
                <c:pt idx="54">
                  <c:v>9.9900000000000003E-2</c:v>
                </c:pt>
                <c:pt idx="55">
                  <c:v>0.1048</c:v>
                </c:pt>
                <c:pt idx="56">
                  <c:v>0.1096</c:v>
                </c:pt>
                <c:pt idx="57">
                  <c:v>0.1193</c:v>
                </c:pt>
                <c:pt idx="58">
                  <c:v>0.1313</c:v>
                </c:pt>
                <c:pt idx="59">
                  <c:v>0.14319999999999999</c:v>
                </c:pt>
                <c:pt idx="60">
                  <c:v>0.15509999999999999</c:v>
                </c:pt>
                <c:pt idx="61">
                  <c:v>0.16699999999999998</c:v>
                </c:pt>
                <c:pt idx="62">
                  <c:v>0.1789</c:v>
                </c:pt>
                <c:pt idx="63">
                  <c:v>0.19090000000000001</c:v>
                </c:pt>
                <c:pt idx="64">
                  <c:v>0.2029</c:v>
                </c:pt>
                <c:pt idx="65">
                  <c:v>0.215</c:v>
                </c:pt>
                <c:pt idx="66">
                  <c:v>0.2392</c:v>
                </c:pt>
                <c:pt idx="67">
                  <c:v>0.2636</c:v>
                </c:pt>
                <c:pt idx="68">
                  <c:v>0.28809999999999997</c:v>
                </c:pt>
                <c:pt idx="69">
                  <c:v>0.31280000000000002</c:v>
                </c:pt>
                <c:pt idx="70">
                  <c:v>0.33760000000000001</c:v>
                </c:pt>
                <c:pt idx="71">
                  <c:v>0.36259999999999998</c:v>
                </c:pt>
                <c:pt idx="72">
                  <c:v>0.41289999999999993</c:v>
                </c:pt>
                <c:pt idx="73">
                  <c:v>0.46360000000000001</c:v>
                </c:pt>
                <c:pt idx="74">
                  <c:v>0.51479999999999992</c:v>
                </c:pt>
                <c:pt idx="75">
                  <c:v>0.56620000000000004</c:v>
                </c:pt>
                <c:pt idx="76">
                  <c:v>0.61799999999999999</c:v>
                </c:pt>
                <c:pt idx="77">
                  <c:v>0.66989999999999994</c:v>
                </c:pt>
                <c:pt idx="78">
                  <c:v>0.72199999999999998</c:v>
                </c:pt>
                <c:pt idx="79">
                  <c:v>0.7742</c:v>
                </c:pt>
                <c:pt idx="80">
                  <c:v>0.82650000000000001</c:v>
                </c:pt>
                <c:pt idx="81">
                  <c:v>0.87880000000000003</c:v>
                </c:pt>
                <c:pt idx="82">
                  <c:v>0.93119999999999992</c:v>
                </c:pt>
                <c:pt idx="83" formatCode="0.00">
                  <c:v>1.04</c:v>
                </c:pt>
                <c:pt idx="84" formatCode="0.00">
                  <c:v>1.17</c:v>
                </c:pt>
                <c:pt idx="85" formatCode="0.00">
                  <c:v>1.3</c:v>
                </c:pt>
                <c:pt idx="86" formatCode="0.00">
                  <c:v>1.42</c:v>
                </c:pt>
                <c:pt idx="87" formatCode="0.00">
                  <c:v>1.55</c:v>
                </c:pt>
                <c:pt idx="88" formatCode="0.00">
                  <c:v>1.68</c:v>
                </c:pt>
                <c:pt idx="89" formatCode="0.00">
                  <c:v>1.8</c:v>
                </c:pt>
                <c:pt idx="90" formatCode="0.00">
                  <c:v>1.93</c:v>
                </c:pt>
                <c:pt idx="91" formatCode="0.00">
                  <c:v>2.0499999999999998</c:v>
                </c:pt>
                <c:pt idx="92" formatCode="0.00">
                  <c:v>2.29</c:v>
                </c:pt>
                <c:pt idx="93" formatCode="0.00">
                  <c:v>2.52</c:v>
                </c:pt>
                <c:pt idx="94" formatCode="0.00">
                  <c:v>2.75</c:v>
                </c:pt>
                <c:pt idx="95" formatCode="0.00">
                  <c:v>2.97</c:v>
                </c:pt>
                <c:pt idx="96" formatCode="0.00">
                  <c:v>3.19</c:v>
                </c:pt>
                <c:pt idx="97" formatCode="0.00">
                  <c:v>3.4</c:v>
                </c:pt>
                <c:pt idx="98" formatCode="0.00">
                  <c:v>3.81</c:v>
                </c:pt>
                <c:pt idx="99" formatCode="0.00">
                  <c:v>4.1900000000000004</c:v>
                </c:pt>
                <c:pt idx="100" formatCode="0.00">
                  <c:v>4.5599999999999996</c:v>
                </c:pt>
                <c:pt idx="101" formatCode="0.00">
                  <c:v>4.92</c:v>
                </c:pt>
                <c:pt idx="102" formatCode="0.00">
                  <c:v>5.25</c:v>
                </c:pt>
                <c:pt idx="103" formatCode="0.00">
                  <c:v>5.57</c:v>
                </c:pt>
                <c:pt idx="104" formatCode="0.00">
                  <c:v>5.88</c:v>
                </c:pt>
                <c:pt idx="105" formatCode="0.00">
                  <c:v>6.17</c:v>
                </c:pt>
                <c:pt idx="106" formatCode="0.00">
                  <c:v>6.45</c:v>
                </c:pt>
                <c:pt idx="107" formatCode="0.00">
                  <c:v>6.72</c:v>
                </c:pt>
                <c:pt idx="108" formatCode="0.00">
                  <c:v>6.98</c:v>
                </c:pt>
                <c:pt idx="109" formatCode="0.00">
                  <c:v>7.47</c:v>
                </c:pt>
                <c:pt idx="110" formatCode="0.00">
                  <c:v>8.0299999999999994</c:v>
                </c:pt>
                <c:pt idx="111" formatCode="0.00">
                  <c:v>8.5500000000000007</c:v>
                </c:pt>
                <c:pt idx="112" formatCode="0.00">
                  <c:v>9.0299999999999994</c:v>
                </c:pt>
                <c:pt idx="113" formatCode="0.00">
                  <c:v>9.48</c:v>
                </c:pt>
                <c:pt idx="114" formatCode="0.00">
                  <c:v>9.91</c:v>
                </c:pt>
                <c:pt idx="115" formatCode="0.00">
                  <c:v>10.32</c:v>
                </c:pt>
                <c:pt idx="116" formatCode="0.00">
                  <c:v>10.7</c:v>
                </c:pt>
                <c:pt idx="117" formatCode="0.00">
                  <c:v>11.07</c:v>
                </c:pt>
                <c:pt idx="118" formatCode="0.00">
                  <c:v>11.77</c:v>
                </c:pt>
                <c:pt idx="119" formatCode="0.00">
                  <c:v>12.43</c:v>
                </c:pt>
                <c:pt idx="120" formatCode="0.00">
                  <c:v>13.05</c:v>
                </c:pt>
                <c:pt idx="121" formatCode="0.00">
                  <c:v>13.64</c:v>
                </c:pt>
                <c:pt idx="122" formatCode="0.00">
                  <c:v>14.21</c:v>
                </c:pt>
                <c:pt idx="123" formatCode="0.00">
                  <c:v>14.76</c:v>
                </c:pt>
                <c:pt idx="124" formatCode="0.00">
                  <c:v>15.81</c:v>
                </c:pt>
                <c:pt idx="125" formatCode="0.00">
                  <c:v>16.809999999999999</c:v>
                </c:pt>
                <c:pt idx="126" formatCode="0.00">
                  <c:v>17.77</c:v>
                </c:pt>
                <c:pt idx="127" formatCode="0.00">
                  <c:v>18.71</c:v>
                </c:pt>
                <c:pt idx="128" formatCode="0.00">
                  <c:v>19.63</c:v>
                </c:pt>
                <c:pt idx="129" formatCode="0.00">
                  <c:v>20.53</c:v>
                </c:pt>
                <c:pt idx="130" formatCode="0.00">
                  <c:v>21.41</c:v>
                </c:pt>
                <c:pt idx="131" formatCode="0.00">
                  <c:v>22.29</c:v>
                </c:pt>
                <c:pt idx="132" formatCode="0.00">
                  <c:v>23.15</c:v>
                </c:pt>
                <c:pt idx="133" formatCode="0.00">
                  <c:v>24.01</c:v>
                </c:pt>
                <c:pt idx="134" formatCode="0.00">
                  <c:v>24.87</c:v>
                </c:pt>
                <c:pt idx="135" formatCode="0.00">
                  <c:v>26.55</c:v>
                </c:pt>
                <c:pt idx="136" formatCode="0.00">
                  <c:v>28.64</c:v>
                </c:pt>
                <c:pt idx="137" formatCode="0.00">
                  <c:v>30.72</c:v>
                </c:pt>
                <c:pt idx="138" formatCode="0.00">
                  <c:v>32.78</c:v>
                </c:pt>
                <c:pt idx="139" formatCode="0.00">
                  <c:v>34.81</c:v>
                </c:pt>
                <c:pt idx="140" formatCode="0.00">
                  <c:v>36.840000000000003</c:v>
                </c:pt>
                <c:pt idx="141" formatCode="0.00">
                  <c:v>38.86</c:v>
                </c:pt>
                <c:pt idx="142" formatCode="0.00">
                  <c:v>40.89</c:v>
                </c:pt>
                <c:pt idx="143" formatCode="0.00">
                  <c:v>42.91</c:v>
                </c:pt>
                <c:pt idx="144" formatCode="0.00">
                  <c:v>46.98</c:v>
                </c:pt>
                <c:pt idx="145" formatCode="0.00">
                  <c:v>51.07</c:v>
                </c:pt>
                <c:pt idx="146" formatCode="0.00">
                  <c:v>55.18</c:v>
                </c:pt>
                <c:pt idx="147" formatCode="0.00">
                  <c:v>59.33</c:v>
                </c:pt>
                <c:pt idx="148" formatCode="0.00">
                  <c:v>63.52</c:v>
                </c:pt>
                <c:pt idx="149" formatCode="0.00">
                  <c:v>67.739999999999995</c:v>
                </c:pt>
                <c:pt idx="150" formatCode="0.00">
                  <c:v>76.33</c:v>
                </c:pt>
                <c:pt idx="151" formatCode="0.00">
                  <c:v>85.1</c:v>
                </c:pt>
                <c:pt idx="152" formatCode="0.00">
                  <c:v>94.09</c:v>
                </c:pt>
                <c:pt idx="153" formatCode="0.00">
                  <c:v>103.3</c:v>
                </c:pt>
                <c:pt idx="154" formatCode="0.00">
                  <c:v>112.74</c:v>
                </c:pt>
                <c:pt idx="155" formatCode="0.00">
                  <c:v>122.42</c:v>
                </c:pt>
                <c:pt idx="156" formatCode="0.00">
                  <c:v>132.35</c:v>
                </c:pt>
                <c:pt idx="157" formatCode="0.00">
                  <c:v>142.54</c:v>
                </c:pt>
                <c:pt idx="158" formatCode="0.00">
                  <c:v>152.97999999999999</c:v>
                </c:pt>
                <c:pt idx="159" formatCode="0.00">
                  <c:v>163.69</c:v>
                </c:pt>
                <c:pt idx="160" formatCode="0.00">
                  <c:v>174.67</c:v>
                </c:pt>
                <c:pt idx="161" formatCode="0.00">
                  <c:v>197.43</c:v>
                </c:pt>
                <c:pt idx="162" formatCode="0.00">
                  <c:v>227.42</c:v>
                </c:pt>
                <c:pt idx="163" formatCode="0.00">
                  <c:v>259.14999999999998</c:v>
                </c:pt>
                <c:pt idx="164" formatCode="0.00">
                  <c:v>292.62</c:v>
                </c:pt>
                <c:pt idx="165" formatCode="0.00">
                  <c:v>327.83</c:v>
                </c:pt>
                <c:pt idx="166" formatCode="0.00">
                  <c:v>364.75</c:v>
                </c:pt>
                <c:pt idx="167" formatCode="0.00">
                  <c:v>403.38</c:v>
                </c:pt>
                <c:pt idx="168" formatCode="0.00">
                  <c:v>443.67</c:v>
                </c:pt>
                <c:pt idx="169" formatCode="0.00">
                  <c:v>485.6</c:v>
                </c:pt>
                <c:pt idx="170" formatCode="0.00">
                  <c:v>574.26</c:v>
                </c:pt>
                <c:pt idx="171" formatCode="0.00">
                  <c:v>669.32</c:v>
                </c:pt>
                <c:pt idx="172" formatCode="0.00">
                  <c:v>770.66</c:v>
                </c:pt>
                <c:pt idx="173" formatCode="0.00">
                  <c:v>878.16</c:v>
                </c:pt>
                <c:pt idx="174" formatCode="0.00">
                  <c:v>991.71</c:v>
                </c:pt>
                <c:pt idx="175" formatCode="0.0">
                  <c:v>1110</c:v>
                </c:pt>
                <c:pt idx="176" formatCode="0.0">
                  <c:v>1370</c:v>
                </c:pt>
                <c:pt idx="177" formatCode="0.0">
                  <c:v>1650</c:v>
                </c:pt>
                <c:pt idx="178" formatCode="0.0">
                  <c:v>1950</c:v>
                </c:pt>
                <c:pt idx="179" formatCode="0.0">
                  <c:v>2270</c:v>
                </c:pt>
                <c:pt idx="180" formatCode="0.0">
                  <c:v>2610</c:v>
                </c:pt>
                <c:pt idx="181" formatCode="0.0">
                  <c:v>2970</c:v>
                </c:pt>
                <c:pt idx="182" formatCode="0.0">
                  <c:v>3360</c:v>
                </c:pt>
                <c:pt idx="183" formatCode="0.0">
                  <c:v>3760</c:v>
                </c:pt>
                <c:pt idx="184" formatCode="0.0">
                  <c:v>4180</c:v>
                </c:pt>
                <c:pt idx="185" formatCode="0.0">
                  <c:v>4610</c:v>
                </c:pt>
                <c:pt idx="186" formatCode="0.0">
                  <c:v>5070</c:v>
                </c:pt>
                <c:pt idx="187" formatCode="0.0">
                  <c:v>6030</c:v>
                </c:pt>
                <c:pt idx="188" formatCode="0.0">
                  <c:v>7310</c:v>
                </c:pt>
                <c:pt idx="189" formatCode="0.0">
                  <c:v>8700</c:v>
                </c:pt>
                <c:pt idx="190" formatCode="0.0">
                  <c:v>10170</c:v>
                </c:pt>
                <c:pt idx="191" formatCode="0.0">
                  <c:v>11720</c:v>
                </c:pt>
                <c:pt idx="192" formatCode="0.0">
                  <c:v>13360</c:v>
                </c:pt>
                <c:pt idx="193" formatCode="0.0">
                  <c:v>15070</c:v>
                </c:pt>
                <c:pt idx="194" formatCode="0.0">
                  <c:v>16850</c:v>
                </c:pt>
                <c:pt idx="195" formatCode="0.0">
                  <c:v>18690</c:v>
                </c:pt>
                <c:pt idx="196" formatCode="0.0">
                  <c:v>22570</c:v>
                </c:pt>
                <c:pt idx="197" formatCode="0.0">
                  <c:v>26680</c:v>
                </c:pt>
                <c:pt idx="198" formatCode="0.0">
                  <c:v>30990</c:v>
                </c:pt>
                <c:pt idx="199" formatCode="0.0">
                  <c:v>35490</c:v>
                </c:pt>
                <c:pt idx="200" formatCode="0.0">
                  <c:v>40150</c:v>
                </c:pt>
                <c:pt idx="201" formatCode="0.0">
                  <c:v>44970</c:v>
                </c:pt>
                <c:pt idx="202" formatCode="0.0">
                  <c:v>55000</c:v>
                </c:pt>
                <c:pt idx="203" formatCode="0.0">
                  <c:v>65489.999999999993</c:v>
                </c:pt>
                <c:pt idx="204" formatCode="0.0">
                  <c:v>76360</c:v>
                </c:pt>
                <c:pt idx="205" formatCode="0.0">
                  <c:v>87560</c:v>
                </c:pt>
                <c:pt idx="206" formatCode="0.0">
                  <c:v>99030</c:v>
                </c:pt>
                <c:pt idx="207" formatCode="0.0">
                  <c:v>110730</c:v>
                </c:pt>
                <c:pt idx="208" formatCode="0.0">
                  <c:v>113100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08-41DE-A71C-66E4349DFC2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srim132Xe_Mylar!$D$20:$D$228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srim132Xe_Mylar!$M$20:$M$228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1.6000000000000001E-3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1.8E-3</c:v>
                </c:pt>
                <c:pt idx="8">
                  <c:v>1.9E-3</c:v>
                </c:pt>
                <c:pt idx="9">
                  <c:v>2E-3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2.1999999999999997E-3</c:v>
                </c:pt>
                <c:pt idx="14">
                  <c:v>2.4000000000000002E-3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2.8E-3</c:v>
                </c:pt>
                <c:pt idx="20">
                  <c:v>3.0000000000000001E-3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3.8999999999999998E-3</c:v>
                </c:pt>
                <c:pt idx="27">
                  <c:v>4.0000000000000001E-3</c:v>
                </c:pt>
                <c:pt idx="28">
                  <c:v>4.1000000000000003E-3</c:v>
                </c:pt>
                <c:pt idx="29">
                  <c:v>4.3E-3</c:v>
                </c:pt>
                <c:pt idx="30">
                  <c:v>4.3999999999999994E-3</c:v>
                </c:pt>
                <c:pt idx="31">
                  <c:v>4.5999999999999999E-3</c:v>
                </c:pt>
                <c:pt idx="32">
                  <c:v>4.8999999999999998E-3</c:v>
                </c:pt>
                <c:pt idx="33">
                  <c:v>5.0999999999999995E-3</c:v>
                </c:pt>
                <c:pt idx="34">
                  <c:v>5.4000000000000003E-3</c:v>
                </c:pt>
                <c:pt idx="35">
                  <c:v>5.5999999999999999E-3</c:v>
                </c:pt>
                <c:pt idx="36">
                  <c:v>5.8999999999999999E-3</c:v>
                </c:pt>
                <c:pt idx="37">
                  <c:v>6.0999999999999995E-3</c:v>
                </c:pt>
                <c:pt idx="38">
                  <c:v>6.3E-3</c:v>
                </c:pt>
                <c:pt idx="39">
                  <c:v>6.5000000000000006E-3</c:v>
                </c:pt>
                <c:pt idx="40">
                  <c:v>6.9000000000000008E-3</c:v>
                </c:pt>
                <c:pt idx="41">
                  <c:v>7.3999999999999995E-3</c:v>
                </c:pt>
                <c:pt idx="42">
                  <c:v>7.7999999999999996E-3</c:v>
                </c:pt>
                <c:pt idx="43">
                  <c:v>8.0999999999999996E-3</c:v>
                </c:pt>
                <c:pt idx="44">
                  <c:v>8.5000000000000006E-3</c:v>
                </c:pt>
                <c:pt idx="45">
                  <c:v>8.8999999999999999E-3</c:v>
                </c:pt>
                <c:pt idx="46">
                  <c:v>9.6000000000000009E-3</c:v>
                </c:pt>
                <c:pt idx="47">
                  <c:v>1.03E-2</c:v>
                </c:pt>
                <c:pt idx="48">
                  <c:v>1.0999999999999999E-2</c:v>
                </c:pt>
                <c:pt idx="49">
                  <c:v>1.1600000000000001E-2</c:v>
                </c:pt>
                <c:pt idx="50">
                  <c:v>1.23E-2</c:v>
                </c:pt>
                <c:pt idx="51">
                  <c:v>1.29E-2</c:v>
                </c:pt>
                <c:pt idx="52">
                  <c:v>1.3500000000000002E-2</c:v>
                </c:pt>
                <c:pt idx="53">
                  <c:v>1.4099999999999998E-2</c:v>
                </c:pt>
                <c:pt idx="54">
                  <c:v>1.47E-2</c:v>
                </c:pt>
                <c:pt idx="55">
                  <c:v>1.5299999999999999E-2</c:v>
                </c:pt>
                <c:pt idx="56">
                  <c:v>1.5900000000000001E-2</c:v>
                </c:pt>
                <c:pt idx="57">
                  <c:v>1.7100000000000001E-2</c:v>
                </c:pt>
                <c:pt idx="58">
                  <c:v>1.8499999999999999E-2</c:v>
                </c:pt>
                <c:pt idx="59">
                  <c:v>1.9900000000000001E-2</c:v>
                </c:pt>
                <c:pt idx="60">
                  <c:v>2.1299999999999999E-2</c:v>
                </c:pt>
                <c:pt idx="61">
                  <c:v>2.2600000000000002E-2</c:v>
                </c:pt>
                <c:pt idx="62">
                  <c:v>2.4E-2</c:v>
                </c:pt>
                <c:pt idx="63">
                  <c:v>2.53E-2</c:v>
                </c:pt>
                <c:pt idx="64">
                  <c:v>2.6600000000000002E-2</c:v>
                </c:pt>
                <c:pt idx="65">
                  <c:v>2.7900000000000001E-2</c:v>
                </c:pt>
                <c:pt idx="66">
                  <c:v>3.0499999999999999E-2</c:v>
                </c:pt>
                <c:pt idx="67">
                  <c:v>3.3100000000000004E-2</c:v>
                </c:pt>
                <c:pt idx="68">
                  <c:v>3.56E-2</c:v>
                </c:pt>
                <c:pt idx="69">
                  <c:v>3.8100000000000002E-2</c:v>
                </c:pt>
                <c:pt idx="70">
                  <c:v>4.0600000000000004E-2</c:v>
                </c:pt>
                <c:pt idx="71">
                  <c:v>4.2999999999999997E-2</c:v>
                </c:pt>
                <c:pt idx="72">
                  <c:v>4.7899999999999998E-2</c:v>
                </c:pt>
                <c:pt idx="73">
                  <c:v>5.2700000000000004E-2</c:v>
                </c:pt>
                <c:pt idx="74">
                  <c:v>5.7399999999999993E-2</c:v>
                </c:pt>
                <c:pt idx="75">
                  <c:v>6.1899999999999997E-2</c:v>
                </c:pt>
                <c:pt idx="76">
                  <c:v>6.6299999999999998E-2</c:v>
                </c:pt>
                <c:pt idx="77">
                  <c:v>7.0599999999999996E-2</c:v>
                </c:pt>
                <c:pt idx="78">
                  <c:v>7.4700000000000003E-2</c:v>
                </c:pt>
                <c:pt idx="79">
                  <c:v>7.8800000000000009E-2</c:v>
                </c:pt>
                <c:pt idx="80">
                  <c:v>8.2699999999999996E-2</c:v>
                </c:pt>
                <c:pt idx="81">
                  <c:v>8.6599999999999996E-2</c:v>
                </c:pt>
                <c:pt idx="82">
                  <c:v>9.0300000000000005E-2</c:v>
                </c:pt>
                <c:pt idx="83">
                  <c:v>9.8099999999999993E-2</c:v>
                </c:pt>
                <c:pt idx="84">
                  <c:v>0.1076</c:v>
                </c:pt>
                <c:pt idx="85">
                  <c:v>0.11639999999999999</c:v>
                </c:pt>
                <c:pt idx="86">
                  <c:v>0.12470000000000001</c:v>
                </c:pt>
                <c:pt idx="87">
                  <c:v>0.1326</c:v>
                </c:pt>
                <c:pt idx="88">
                  <c:v>0.1399</c:v>
                </c:pt>
                <c:pt idx="89">
                  <c:v>0.1469</c:v>
                </c:pt>
                <c:pt idx="90">
                  <c:v>0.1535</c:v>
                </c:pt>
                <c:pt idx="91">
                  <c:v>0.15970000000000001</c:v>
                </c:pt>
                <c:pt idx="92">
                  <c:v>0.1729</c:v>
                </c:pt>
                <c:pt idx="93">
                  <c:v>0.18480000000000002</c:v>
                </c:pt>
                <c:pt idx="94">
                  <c:v>0.19550000000000001</c:v>
                </c:pt>
                <c:pt idx="95">
                  <c:v>0.20529999999999998</c:v>
                </c:pt>
                <c:pt idx="96">
                  <c:v>0.21429999999999999</c:v>
                </c:pt>
                <c:pt idx="97">
                  <c:v>0.22259999999999999</c:v>
                </c:pt>
                <c:pt idx="98">
                  <c:v>0.24079999999999999</c:v>
                </c:pt>
                <c:pt idx="99">
                  <c:v>0.25619999999999998</c:v>
                </c:pt>
                <c:pt idx="100">
                  <c:v>0.26960000000000001</c:v>
                </c:pt>
                <c:pt idx="101">
                  <c:v>0.28120000000000001</c:v>
                </c:pt>
                <c:pt idx="102">
                  <c:v>0.29139999999999999</c:v>
                </c:pt>
                <c:pt idx="103">
                  <c:v>0.3004</c:v>
                </c:pt>
                <c:pt idx="104">
                  <c:v>0.30840000000000001</c:v>
                </c:pt>
                <c:pt idx="105">
                  <c:v>0.3155</c:v>
                </c:pt>
                <c:pt idx="106">
                  <c:v>0.32189999999999996</c:v>
                </c:pt>
                <c:pt idx="107">
                  <c:v>0.32769999999999999</c:v>
                </c:pt>
                <c:pt idx="108">
                  <c:v>0.33300000000000002</c:v>
                </c:pt>
                <c:pt idx="109">
                  <c:v>0.34550000000000003</c:v>
                </c:pt>
                <c:pt idx="110">
                  <c:v>0.36019999999999996</c:v>
                </c:pt>
                <c:pt idx="111">
                  <c:v>0.37209999999999999</c:v>
                </c:pt>
                <c:pt idx="112">
                  <c:v>0.3821</c:v>
                </c:pt>
                <c:pt idx="113">
                  <c:v>0.3906</c:v>
                </c:pt>
                <c:pt idx="114">
                  <c:v>0.39790000000000003</c:v>
                </c:pt>
                <c:pt idx="115">
                  <c:v>0.40439999999999998</c:v>
                </c:pt>
                <c:pt idx="116">
                  <c:v>0.41020000000000001</c:v>
                </c:pt>
                <c:pt idx="117">
                  <c:v>0.41539999999999999</c:v>
                </c:pt>
                <c:pt idx="118">
                  <c:v>0.43010000000000004</c:v>
                </c:pt>
                <c:pt idx="119">
                  <c:v>0.4425</c:v>
                </c:pt>
                <c:pt idx="120">
                  <c:v>0.45319999999999999</c:v>
                </c:pt>
                <c:pt idx="121">
                  <c:v>0.46260000000000001</c:v>
                </c:pt>
                <c:pt idx="122">
                  <c:v>0.47110000000000002</c:v>
                </c:pt>
                <c:pt idx="123">
                  <c:v>0.4788</c:v>
                </c:pt>
                <c:pt idx="124">
                  <c:v>0.50350000000000006</c:v>
                </c:pt>
                <c:pt idx="125">
                  <c:v>0.52489999999999992</c:v>
                </c:pt>
                <c:pt idx="126">
                  <c:v>0.54390000000000005</c:v>
                </c:pt>
                <c:pt idx="127">
                  <c:v>0.56109999999999993</c:v>
                </c:pt>
                <c:pt idx="128">
                  <c:v>0.57709999999999995</c:v>
                </c:pt>
                <c:pt idx="129">
                  <c:v>0.59199999999999997</c:v>
                </c:pt>
                <c:pt idx="130">
                  <c:v>0.60599999999999998</c:v>
                </c:pt>
                <c:pt idx="131">
                  <c:v>0.61939999999999995</c:v>
                </c:pt>
                <c:pt idx="132">
                  <c:v>0.63219999999999998</c:v>
                </c:pt>
                <c:pt idx="133">
                  <c:v>0.64439999999999997</c:v>
                </c:pt>
                <c:pt idx="134">
                  <c:v>0.65629999999999999</c:v>
                </c:pt>
                <c:pt idx="135">
                  <c:v>0.6996</c:v>
                </c:pt>
                <c:pt idx="136">
                  <c:v>0.76070000000000004</c:v>
                </c:pt>
                <c:pt idx="137">
                  <c:v>0.81640000000000001</c:v>
                </c:pt>
                <c:pt idx="138">
                  <c:v>0.86760000000000004</c:v>
                </c:pt>
                <c:pt idx="139">
                  <c:v>0.91500000000000004</c:v>
                </c:pt>
                <c:pt idx="140">
                  <c:v>0.95950000000000002</c:v>
                </c:pt>
                <c:pt idx="141" formatCode="0.00">
                  <c:v>1</c:v>
                </c:pt>
                <c:pt idx="142" formatCode="0.00">
                  <c:v>1.04</c:v>
                </c:pt>
                <c:pt idx="143" formatCode="0.00">
                  <c:v>1.08</c:v>
                </c:pt>
                <c:pt idx="144" formatCode="0.00">
                  <c:v>1.23</c:v>
                </c:pt>
                <c:pt idx="145" formatCode="0.00">
                  <c:v>1.36</c:v>
                </c:pt>
                <c:pt idx="146" formatCode="0.00">
                  <c:v>1.48</c:v>
                </c:pt>
                <c:pt idx="147" formatCode="0.00">
                  <c:v>1.59</c:v>
                </c:pt>
                <c:pt idx="148" formatCode="0.00">
                  <c:v>1.7</c:v>
                </c:pt>
                <c:pt idx="149" formatCode="0.00">
                  <c:v>1.8</c:v>
                </c:pt>
                <c:pt idx="150" formatCode="0.00">
                  <c:v>2.17</c:v>
                </c:pt>
                <c:pt idx="151" formatCode="0.00">
                  <c:v>2.5</c:v>
                </c:pt>
                <c:pt idx="152" formatCode="0.00">
                  <c:v>2.81</c:v>
                </c:pt>
                <c:pt idx="153" formatCode="0.00">
                  <c:v>3.1</c:v>
                </c:pt>
                <c:pt idx="154" formatCode="0.00">
                  <c:v>3.37</c:v>
                </c:pt>
                <c:pt idx="155" formatCode="0.00">
                  <c:v>3.64</c:v>
                </c:pt>
                <c:pt idx="156" formatCode="0.00">
                  <c:v>3.9</c:v>
                </c:pt>
                <c:pt idx="157" formatCode="0.00">
                  <c:v>4.16</c:v>
                </c:pt>
                <c:pt idx="158" formatCode="0.00">
                  <c:v>4.42</c:v>
                </c:pt>
                <c:pt idx="159" formatCode="0.00">
                  <c:v>4.67</c:v>
                </c:pt>
                <c:pt idx="160" formatCode="0.00">
                  <c:v>4.92</c:v>
                </c:pt>
                <c:pt idx="161" formatCode="0.00">
                  <c:v>5.88</c:v>
                </c:pt>
                <c:pt idx="162" formatCode="0.00">
                  <c:v>7.25</c:v>
                </c:pt>
                <c:pt idx="163" formatCode="0.00">
                  <c:v>8.5299999999999994</c:v>
                </c:pt>
                <c:pt idx="164" formatCode="0.00">
                  <c:v>9.76</c:v>
                </c:pt>
                <c:pt idx="165" formatCode="0.00">
                  <c:v>10.96</c:v>
                </c:pt>
                <c:pt idx="166" formatCode="0.00">
                  <c:v>12.14</c:v>
                </c:pt>
                <c:pt idx="167" formatCode="0.00">
                  <c:v>13.31</c:v>
                </c:pt>
                <c:pt idx="168" formatCode="0.00">
                  <c:v>14.48</c:v>
                </c:pt>
                <c:pt idx="169" formatCode="0.00">
                  <c:v>15.65</c:v>
                </c:pt>
                <c:pt idx="170" formatCode="0.00">
                  <c:v>20.059999999999999</c:v>
                </c:pt>
                <c:pt idx="171" formatCode="0.00">
                  <c:v>24.15</c:v>
                </c:pt>
                <c:pt idx="172" formatCode="0.00">
                  <c:v>28.08</c:v>
                </c:pt>
                <c:pt idx="173" formatCode="0.00">
                  <c:v>31.94</c:v>
                </c:pt>
                <c:pt idx="174" formatCode="0.00">
                  <c:v>35.75</c:v>
                </c:pt>
                <c:pt idx="175" formatCode="0.00">
                  <c:v>39.549999999999997</c:v>
                </c:pt>
                <c:pt idx="176" formatCode="0.00">
                  <c:v>53.66</c:v>
                </c:pt>
                <c:pt idx="177" formatCode="0.00">
                  <c:v>66.61</c:v>
                </c:pt>
                <c:pt idx="178" formatCode="0.00">
                  <c:v>79.040000000000006</c:v>
                </c:pt>
                <c:pt idx="179" formatCode="0.00">
                  <c:v>91.24</c:v>
                </c:pt>
                <c:pt idx="180" formatCode="0.00">
                  <c:v>103.32</c:v>
                </c:pt>
                <c:pt idx="181" formatCode="0.00">
                  <c:v>115.35</c:v>
                </c:pt>
                <c:pt idx="182" formatCode="0.00">
                  <c:v>127.39</c:v>
                </c:pt>
                <c:pt idx="183" formatCode="0.00">
                  <c:v>139.44</c:v>
                </c:pt>
                <c:pt idx="184" formatCode="0.00">
                  <c:v>151.52000000000001</c:v>
                </c:pt>
                <c:pt idx="185" formatCode="0.00">
                  <c:v>163.63999999999999</c:v>
                </c:pt>
                <c:pt idx="186" formatCode="0.00">
                  <c:v>175.81</c:v>
                </c:pt>
                <c:pt idx="187" formatCode="0.00">
                  <c:v>221.99</c:v>
                </c:pt>
                <c:pt idx="188" formatCode="0.00">
                  <c:v>287.13</c:v>
                </c:pt>
                <c:pt idx="189" formatCode="0.00">
                  <c:v>347.37</c:v>
                </c:pt>
                <c:pt idx="190" formatCode="0.00">
                  <c:v>404.96</c:v>
                </c:pt>
                <c:pt idx="191" formatCode="0.00">
                  <c:v>460.89</c:v>
                </c:pt>
                <c:pt idx="192" formatCode="0.00">
                  <c:v>515.65</c:v>
                </c:pt>
                <c:pt idx="193" formatCode="0.00">
                  <c:v>569.54999999999995</c:v>
                </c:pt>
                <c:pt idx="194" formatCode="0.00">
                  <c:v>622.75</c:v>
                </c:pt>
                <c:pt idx="195" formatCode="0.00">
                  <c:v>675.34</c:v>
                </c:pt>
                <c:pt idx="196" formatCode="0.00">
                  <c:v>870.12</c:v>
                </c:pt>
                <c:pt idx="197" formatCode="0.0">
                  <c:v>1050</c:v>
                </c:pt>
                <c:pt idx="198" formatCode="0.0">
                  <c:v>1210</c:v>
                </c:pt>
                <c:pt idx="199" formatCode="0.0">
                  <c:v>1370</c:v>
                </c:pt>
                <c:pt idx="200" formatCode="0.0">
                  <c:v>1520</c:v>
                </c:pt>
                <c:pt idx="201" formatCode="0.0">
                  <c:v>1660</c:v>
                </c:pt>
                <c:pt idx="202" formatCode="0.0">
                  <c:v>2190</c:v>
                </c:pt>
                <c:pt idx="203" formatCode="0.0">
                  <c:v>2640</c:v>
                </c:pt>
                <c:pt idx="204" formatCode="0.0">
                  <c:v>3060</c:v>
                </c:pt>
                <c:pt idx="205" formatCode="0.0">
                  <c:v>3440</c:v>
                </c:pt>
                <c:pt idx="206" formatCode="0.0">
                  <c:v>3810</c:v>
                </c:pt>
                <c:pt idx="207" formatCode="0.0">
                  <c:v>4150</c:v>
                </c:pt>
                <c:pt idx="208" formatCode="0.0">
                  <c:v>4160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08-41DE-A71C-66E4349DFC2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srim132Xe_Mylar!$D$20:$D$228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srim132Xe_Mylar!$P$20:$P$228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2.8E-3</c:v>
                </c:pt>
                <c:pt idx="25">
                  <c:v>2.9000000000000002E-3</c:v>
                </c:pt>
                <c:pt idx="26">
                  <c:v>3.0000000000000001E-3</c:v>
                </c:pt>
                <c:pt idx="27">
                  <c:v>3.0999999999999999E-3</c:v>
                </c:pt>
                <c:pt idx="28">
                  <c:v>3.2000000000000002E-3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3.8999999999999998E-3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4.4999999999999997E-3</c:v>
                </c:pt>
                <c:pt idx="36">
                  <c:v>4.8000000000000004E-3</c:v>
                </c:pt>
                <c:pt idx="37">
                  <c:v>5.0000000000000001E-3</c:v>
                </c:pt>
                <c:pt idx="38">
                  <c:v>5.1999999999999998E-3</c:v>
                </c:pt>
                <c:pt idx="39">
                  <c:v>5.4000000000000003E-3</c:v>
                </c:pt>
                <c:pt idx="40">
                  <c:v>5.8000000000000005E-3</c:v>
                </c:pt>
                <c:pt idx="41">
                  <c:v>6.0999999999999995E-3</c:v>
                </c:pt>
                <c:pt idx="42">
                  <c:v>6.5000000000000006E-3</c:v>
                </c:pt>
                <c:pt idx="43">
                  <c:v>6.9000000000000008E-3</c:v>
                </c:pt>
                <c:pt idx="44">
                  <c:v>7.1999999999999998E-3</c:v>
                </c:pt>
                <c:pt idx="45">
                  <c:v>7.4999999999999997E-3</c:v>
                </c:pt>
                <c:pt idx="46">
                  <c:v>8.2000000000000007E-3</c:v>
                </c:pt>
                <c:pt idx="47">
                  <c:v>8.7999999999999988E-3</c:v>
                </c:pt>
                <c:pt idx="48">
                  <c:v>9.4999999999999998E-3</c:v>
                </c:pt>
                <c:pt idx="49">
                  <c:v>1.0100000000000001E-2</c:v>
                </c:pt>
                <c:pt idx="50">
                  <c:v>1.0699999999999999E-2</c:v>
                </c:pt>
                <c:pt idx="51">
                  <c:v>1.1300000000000001E-2</c:v>
                </c:pt>
                <c:pt idx="52">
                  <c:v>1.18E-2</c:v>
                </c:pt>
                <c:pt idx="53">
                  <c:v>1.24E-2</c:v>
                </c:pt>
                <c:pt idx="54">
                  <c:v>1.3000000000000001E-2</c:v>
                </c:pt>
                <c:pt idx="55">
                  <c:v>1.3500000000000002E-2</c:v>
                </c:pt>
                <c:pt idx="56">
                  <c:v>1.4099999999999998E-2</c:v>
                </c:pt>
                <c:pt idx="57">
                  <c:v>1.5099999999999999E-2</c:v>
                </c:pt>
                <c:pt idx="58">
                  <c:v>1.6500000000000001E-2</c:v>
                </c:pt>
                <c:pt idx="59">
                  <c:v>1.78E-2</c:v>
                </c:pt>
                <c:pt idx="60">
                  <c:v>1.9E-2</c:v>
                </c:pt>
                <c:pt idx="61">
                  <c:v>2.0300000000000002E-2</c:v>
                </c:pt>
                <c:pt idx="62">
                  <c:v>2.1499999999999998E-2</c:v>
                </c:pt>
                <c:pt idx="63">
                  <c:v>2.2800000000000001E-2</c:v>
                </c:pt>
                <c:pt idx="64">
                  <c:v>2.4E-2</c:v>
                </c:pt>
                <c:pt idx="65">
                  <c:v>2.52E-2</c:v>
                </c:pt>
                <c:pt idx="66">
                  <c:v>2.7600000000000003E-2</c:v>
                </c:pt>
                <c:pt idx="67">
                  <c:v>0.03</c:v>
                </c:pt>
                <c:pt idx="68">
                  <c:v>3.2399999999999998E-2</c:v>
                </c:pt>
                <c:pt idx="69">
                  <c:v>3.4799999999999998E-2</c:v>
                </c:pt>
                <c:pt idx="70">
                  <c:v>3.7100000000000001E-2</c:v>
                </c:pt>
                <c:pt idx="71">
                  <c:v>3.95E-2</c:v>
                </c:pt>
                <c:pt idx="72">
                  <c:v>4.41E-2</c:v>
                </c:pt>
                <c:pt idx="73">
                  <c:v>4.8799999999999996E-2</c:v>
                </c:pt>
                <c:pt idx="74">
                  <c:v>5.33E-2</c:v>
                </c:pt>
                <c:pt idx="75">
                  <c:v>5.7899999999999993E-2</c:v>
                </c:pt>
                <c:pt idx="76">
                  <c:v>6.2399999999999997E-2</c:v>
                </c:pt>
                <c:pt idx="77">
                  <c:v>6.6900000000000001E-2</c:v>
                </c:pt>
                <c:pt idx="78">
                  <c:v>7.1300000000000002E-2</c:v>
                </c:pt>
                <c:pt idx="79">
                  <c:v>7.5700000000000003E-2</c:v>
                </c:pt>
                <c:pt idx="80">
                  <c:v>0.08</c:v>
                </c:pt>
                <c:pt idx="81">
                  <c:v>8.43E-2</c:v>
                </c:pt>
                <c:pt idx="82">
                  <c:v>8.8499999999999995E-2</c:v>
                </c:pt>
                <c:pt idx="83">
                  <c:v>9.69E-2</c:v>
                </c:pt>
                <c:pt idx="84">
                  <c:v>0.10700000000000001</c:v>
                </c:pt>
                <c:pt idx="85">
                  <c:v>0.1169</c:v>
                </c:pt>
                <c:pt idx="86">
                  <c:v>0.12640000000000001</c:v>
                </c:pt>
                <c:pt idx="87">
                  <c:v>0.13569999999999999</c:v>
                </c:pt>
                <c:pt idx="88">
                  <c:v>0.14460000000000001</c:v>
                </c:pt>
                <c:pt idx="89">
                  <c:v>0.1532</c:v>
                </c:pt>
                <c:pt idx="90">
                  <c:v>0.16160000000000002</c:v>
                </c:pt>
                <c:pt idx="91">
                  <c:v>0.1696</c:v>
                </c:pt>
                <c:pt idx="92">
                  <c:v>0.185</c:v>
                </c:pt>
                <c:pt idx="93">
                  <c:v>0.19939999999999999</c:v>
                </c:pt>
                <c:pt idx="94">
                  <c:v>0.21299999999999999</c:v>
                </c:pt>
                <c:pt idx="95">
                  <c:v>0.22570000000000001</c:v>
                </c:pt>
                <c:pt idx="96">
                  <c:v>0.23769999999999997</c:v>
                </c:pt>
                <c:pt idx="97">
                  <c:v>0.24900000000000003</c:v>
                </c:pt>
                <c:pt idx="98">
                  <c:v>0.26979999999999998</c:v>
                </c:pt>
                <c:pt idx="99">
                  <c:v>0.28849999999999998</c:v>
                </c:pt>
                <c:pt idx="100">
                  <c:v>0.30520000000000003</c:v>
                </c:pt>
                <c:pt idx="101">
                  <c:v>0.32040000000000002</c:v>
                </c:pt>
                <c:pt idx="102">
                  <c:v>0.33410000000000001</c:v>
                </c:pt>
                <c:pt idx="103">
                  <c:v>0.34649999999999997</c:v>
                </c:pt>
                <c:pt idx="104">
                  <c:v>0.3579</c:v>
                </c:pt>
                <c:pt idx="105">
                  <c:v>0.36829999999999996</c:v>
                </c:pt>
                <c:pt idx="106">
                  <c:v>0.37780000000000002</c:v>
                </c:pt>
                <c:pt idx="107">
                  <c:v>0.3866</c:v>
                </c:pt>
                <c:pt idx="108">
                  <c:v>0.39460000000000001</c:v>
                </c:pt>
                <c:pt idx="109">
                  <c:v>0.40899999999999997</c:v>
                </c:pt>
                <c:pt idx="110">
                  <c:v>0.42430000000000001</c:v>
                </c:pt>
                <c:pt idx="111">
                  <c:v>0.43719999999999998</c:v>
                </c:pt>
                <c:pt idx="112">
                  <c:v>0.44829999999999998</c:v>
                </c:pt>
                <c:pt idx="113">
                  <c:v>0.45800000000000002</c:v>
                </c:pt>
                <c:pt idx="114">
                  <c:v>0.46650000000000003</c:v>
                </c:pt>
                <c:pt idx="115">
                  <c:v>0.47409999999999997</c:v>
                </c:pt>
                <c:pt idx="116">
                  <c:v>0.48080000000000001</c:v>
                </c:pt>
                <c:pt idx="117">
                  <c:v>0.4869</c:v>
                </c:pt>
                <c:pt idx="118">
                  <c:v>0.49759999999999999</c:v>
                </c:pt>
                <c:pt idx="119">
                  <c:v>0.50670000000000004</c:v>
                </c:pt>
                <c:pt idx="120">
                  <c:v>0.51449999999999996</c:v>
                </c:pt>
                <c:pt idx="121">
                  <c:v>0.52140000000000009</c:v>
                </c:pt>
                <c:pt idx="122">
                  <c:v>0.52750000000000008</c:v>
                </c:pt>
                <c:pt idx="123">
                  <c:v>0.53300000000000003</c:v>
                </c:pt>
                <c:pt idx="124">
                  <c:v>0.54259999999999997</c:v>
                </c:pt>
                <c:pt idx="125">
                  <c:v>0.55090000000000006</c:v>
                </c:pt>
                <c:pt idx="126">
                  <c:v>0.55810000000000004</c:v>
                </c:pt>
                <c:pt idx="127">
                  <c:v>0.5645</c:v>
                </c:pt>
                <c:pt idx="128">
                  <c:v>0.57030000000000003</c:v>
                </c:pt>
                <c:pt idx="129">
                  <c:v>0.57569999999999999</c:v>
                </c:pt>
                <c:pt idx="130">
                  <c:v>0.5806</c:v>
                </c:pt>
                <c:pt idx="131">
                  <c:v>0.58520000000000005</c:v>
                </c:pt>
                <c:pt idx="132">
                  <c:v>0.58960000000000001</c:v>
                </c:pt>
                <c:pt idx="133">
                  <c:v>0.59370000000000001</c:v>
                </c:pt>
                <c:pt idx="134">
                  <c:v>0.59760000000000002</c:v>
                </c:pt>
                <c:pt idx="135">
                  <c:v>0.60489999999999999</c:v>
                </c:pt>
                <c:pt idx="136">
                  <c:v>0.61329999999999996</c:v>
                </c:pt>
                <c:pt idx="137">
                  <c:v>0.62109999999999999</c:v>
                </c:pt>
                <c:pt idx="138">
                  <c:v>0.62830000000000008</c:v>
                </c:pt>
                <c:pt idx="139">
                  <c:v>0.6351</c:v>
                </c:pt>
                <c:pt idx="140">
                  <c:v>0.64160000000000006</c:v>
                </c:pt>
                <c:pt idx="141">
                  <c:v>0.64779999999999993</c:v>
                </c:pt>
                <c:pt idx="142">
                  <c:v>0.65369999999999995</c:v>
                </c:pt>
                <c:pt idx="143">
                  <c:v>0.65949999999999998</c:v>
                </c:pt>
                <c:pt idx="144">
                  <c:v>0.67060000000000008</c:v>
                </c:pt>
                <c:pt idx="145">
                  <c:v>0.68130000000000002</c:v>
                </c:pt>
                <c:pt idx="146">
                  <c:v>0.6915</c:v>
                </c:pt>
                <c:pt idx="147">
                  <c:v>0.7016</c:v>
                </c:pt>
                <c:pt idx="148">
                  <c:v>0.71140000000000003</c:v>
                </c:pt>
                <c:pt idx="149">
                  <c:v>0.72110000000000007</c:v>
                </c:pt>
                <c:pt idx="150">
                  <c:v>0.74019999999999997</c:v>
                </c:pt>
                <c:pt idx="151">
                  <c:v>0.7591</c:v>
                </c:pt>
                <c:pt idx="152">
                  <c:v>0.77800000000000002</c:v>
                </c:pt>
                <c:pt idx="153">
                  <c:v>0.79710000000000003</c:v>
                </c:pt>
                <c:pt idx="154">
                  <c:v>0.81630000000000003</c:v>
                </c:pt>
                <c:pt idx="155">
                  <c:v>0.83589999999999998</c:v>
                </c:pt>
                <c:pt idx="156">
                  <c:v>0.85580000000000001</c:v>
                </c:pt>
                <c:pt idx="157">
                  <c:v>0.87609999999999988</c:v>
                </c:pt>
                <c:pt idx="158">
                  <c:v>0.89680000000000004</c:v>
                </c:pt>
                <c:pt idx="159">
                  <c:v>0.91799999999999993</c:v>
                </c:pt>
                <c:pt idx="160">
                  <c:v>0.93969999999999998</c:v>
                </c:pt>
                <c:pt idx="161">
                  <c:v>0.98469999999999991</c:v>
                </c:pt>
                <c:pt idx="162" formatCode="0.00">
                  <c:v>1.04</c:v>
                </c:pt>
                <c:pt idx="163" formatCode="0.00">
                  <c:v>1.1100000000000001</c:v>
                </c:pt>
                <c:pt idx="164" formatCode="0.00">
                  <c:v>1.17</c:v>
                </c:pt>
                <c:pt idx="165" formatCode="0.00">
                  <c:v>1.24</c:v>
                </c:pt>
                <c:pt idx="166" formatCode="0.00">
                  <c:v>1.32</c:v>
                </c:pt>
                <c:pt idx="167" formatCode="0.00">
                  <c:v>1.4</c:v>
                </c:pt>
                <c:pt idx="168" formatCode="0.00">
                  <c:v>1.48</c:v>
                </c:pt>
                <c:pt idx="169" formatCode="0.00">
                  <c:v>1.56</c:v>
                </c:pt>
                <c:pt idx="170" formatCode="0.00">
                  <c:v>1.74</c:v>
                </c:pt>
                <c:pt idx="171" formatCode="0.00">
                  <c:v>1.94</c:v>
                </c:pt>
                <c:pt idx="172" formatCode="0.00">
                  <c:v>2.15</c:v>
                </c:pt>
                <c:pt idx="173" formatCode="0.00">
                  <c:v>2.37</c:v>
                </c:pt>
                <c:pt idx="174" formatCode="0.00">
                  <c:v>2.6</c:v>
                </c:pt>
                <c:pt idx="175" formatCode="0.00">
                  <c:v>2.84</c:v>
                </c:pt>
                <c:pt idx="176" formatCode="0.00">
                  <c:v>3.36</c:v>
                </c:pt>
                <c:pt idx="177" formatCode="0.00">
                  <c:v>3.93</c:v>
                </c:pt>
                <c:pt idx="178" formatCode="0.00">
                  <c:v>4.53</c:v>
                </c:pt>
                <c:pt idx="179" formatCode="0.00">
                  <c:v>5.17</c:v>
                </c:pt>
                <c:pt idx="180" formatCode="0.00">
                  <c:v>5.85</c:v>
                </c:pt>
                <c:pt idx="181" formatCode="0.00">
                  <c:v>6.56</c:v>
                </c:pt>
                <c:pt idx="182" formatCode="0.00">
                  <c:v>7.3</c:v>
                </c:pt>
                <c:pt idx="183" formatCode="0.00">
                  <c:v>8.08</c:v>
                </c:pt>
                <c:pt idx="184" formatCode="0.00">
                  <c:v>8.89</c:v>
                </c:pt>
                <c:pt idx="185" formatCode="0.00">
                  <c:v>9.7200000000000006</c:v>
                </c:pt>
                <c:pt idx="186" formatCode="0.00">
                  <c:v>10.59</c:v>
                </c:pt>
                <c:pt idx="187" formatCode="0.00">
                  <c:v>12.4</c:v>
                </c:pt>
                <c:pt idx="188" formatCode="0.00">
                  <c:v>14.8</c:v>
                </c:pt>
                <c:pt idx="189" formatCode="0.00">
                  <c:v>17.34</c:v>
                </c:pt>
                <c:pt idx="190" formatCode="0.00">
                  <c:v>20.010000000000002</c:v>
                </c:pt>
                <c:pt idx="191" formatCode="0.00">
                  <c:v>22.81</c:v>
                </c:pt>
                <c:pt idx="192" formatCode="0.00">
                  <c:v>25.71</c:v>
                </c:pt>
                <c:pt idx="193" formatCode="0.00">
                  <c:v>28.72</c:v>
                </c:pt>
                <c:pt idx="194" formatCode="0.00">
                  <c:v>31.82</c:v>
                </c:pt>
                <c:pt idx="195" formatCode="0.00">
                  <c:v>35</c:v>
                </c:pt>
                <c:pt idx="196" formatCode="0.00">
                  <c:v>41.58</c:v>
                </c:pt>
                <c:pt idx="197" formatCode="0.00">
                  <c:v>48.42</c:v>
                </c:pt>
                <c:pt idx="198" formatCode="0.00">
                  <c:v>55.48</c:v>
                </c:pt>
                <c:pt idx="199" formatCode="0.00">
                  <c:v>62.71</c:v>
                </c:pt>
                <c:pt idx="200" formatCode="0.00">
                  <c:v>70.08</c:v>
                </c:pt>
                <c:pt idx="201" formatCode="0.00">
                  <c:v>77.56</c:v>
                </c:pt>
                <c:pt idx="202" formatCode="0.00">
                  <c:v>92.8</c:v>
                </c:pt>
                <c:pt idx="203" formatCode="0.00">
                  <c:v>108.26</c:v>
                </c:pt>
                <c:pt idx="204" formatCode="0.00">
                  <c:v>123.84</c:v>
                </c:pt>
                <c:pt idx="205" formatCode="0.00">
                  <c:v>139.44</c:v>
                </c:pt>
                <c:pt idx="206" formatCode="0.00">
                  <c:v>155.01</c:v>
                </c:pt>
                <c:pt idx="207" formatCode="0.00">
                  <c:v>170.49</c:v>
                </c:pt>
                <c:pt idx="208" formatCode="0.00">
                  <c:v>173.57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08-41DE-A71C-66E4349DF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94704"/>
        <c:axId val="560098624"/>
      </c:scatterChart>
      <c:valAx>
        <c:axId val="5600947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098624"/>
        <c:crosses val="autoZero"/>
        <c:crossBetween val="midCat"/>
        <c:majorUnit val="10"/>
      </c:valAx>
      <c:valAx>
        <c:axId val="56009862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0947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srim132Xe_EJ212!$P$5</c:f>
          <c:strCache>
            <c:ptCount val="1"/>
            <c:pt idx="0">
              <c:v>srim132Xe_EJ212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srim132Xe_EJ212!$D$20:$D$228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srim132Xe_EJ212!$E$20:$E$228</c:f>
              <c:numCache>
                <c:formatCode>0.000E+00</c:formatCode>
                <c:ptCount val="209"/>
                <c:pt idx="0">
                  <c:v>0.2974</c:v>
                </c:pt>
                <c:pt idx="1">
                  <c:v>0.30780000000000002</c:v>
                </c:pt>
                <c:pt idx="2">
                  <c:v>0.31790000000000002</c:v>
                </c:pt>
                <c:pt idx="3">
                  <c:v>0.32769999999999999</c:v>
                </c:pt>
                <c:pt idx="4">
                  <c:v>0.3372</c:v>
                </c:pt>
                <c:pt idx="5">
                  <c:v>0.35549999999999998</c:v>
                </c:pt>
                <c:pt idx="6">
                  <c:v>0.377</c:v>
                </c:pt>
                <c:pt idx="7">
                  <c:v>0.39739999999999998</c:v>
                </c:pt>
                <c:pt idx="8">
                  <c:v>0.4168</c:v>
                </c:pt>
                <c:pt idx="9">
                  <c:v>0.43530000000000002</c:v>
                </c:pt>
                <c:pt idx="10">
                  <c:v>0.4531</c:v>
                </c:pt>
                <c:pt idx="11">
                  <c:v>0.47020000000000001</c:v>
                </c:pt>
                <c:pt idx="12">
                  <c:v>0.48670000000000002</c:v>
                </c:pt>
                <c:pt idx="13">
                  <c:v>0.50270000000000004</c:v>
                </c:pt>
                <c:pt idx="14">
                  <c:v>0.53320000000000001</c:v>
                </c:pt>
                <c:pt idx="15">
                  <c:v>0.56200000000000006</c:v>
                </c:pt>
                <c:pt idx="16">
                  <c:v>0.58950000000000002</c:v>
                </c:pt>
                <c:pt idx="17">
                  <c:v>0.61570000000000003</c:v>
                </c:pt>
                <c:pt idx="18">
                  <c:v>0.64080000000000004</c:v>
                </c:pt>
                <c:pt idx="19">
                  <c:v>0.66500000000000004</c:v>
                </c:pt>
                <c:pt idx="20">
                  <c:v>0.71089999999999998</c:v>
                </c:pt>
                <c:pt idx="21">
                  <c:v>0.754</c:v>
                </c:pt>
                <c:pt idx="22">
                  <c:v>0.79479999999999995</c:v>
                </c:pt>
                <c:pt idx="23">
                  <c:v>0.83360000000000001</c:v>
                </c:pt>
                <c:pt idx="24">
                  <c:v>0.87070000000000003</c:v>
                </c:pt>
                <c:pt idx="25">
                  <c:v>0.90620000000000001</c:v>
                </c:pt>
                <c:pt idx="26">
                  <c:v>0.9405</c:v>
                </c:pt>
                <c:pt idx="27">
                  <c:v>0.97350000000000003</c:v>
                </c:pt>
                <c:pt idx="28">
                  <c:v>1.0049999999999999</c:v>
                </c:pt>
                <c:pt idx="29">
                  <c:v>1.036</c:v>
                </c:pt>
                <c:pt idx="30">
                  <c:v>1.0660000000000001</c:v>
                </c:pt>
                <c:pt idx="31">
                  <c:v>1.1240000000000001</c:v>
                </c:pt>
                <c:pt idx="32">
                  <c:v>1.1919999999999999</c:v>
                </c:pt>
                <c:pt idx="33">
                  <c:v>1.2569999999999999</c:v>
                </c:pt>
                <c:pt idx="34">
                  <c:v>1.3180000000000001</c:v>
                </c:pt>
                <c:pt idx="35">
                  <c:v>1.377</c:v>
                </c:pt>
                <c:pt idx="36">
                  <c:v>1.4330000000000001</c:v>
                </c:pt>
                <c:pt idx="37">
                  <c:v>1.4870000000000001</c:v>
                </c:pt>
                <c:pt idx="38">
                  <c:v>1.5389999999999999</c:v>
                </c:pt>
                <c:pt idx="39">
                  <c:v>1.59</c:v>
                </c:pt>
                <c:pt idx="40">
                  <c:v>1.6859999999999999</c:v>
                </c:pt>
                <c:pt idx="41">
                  <c:v>1.7769999999999999</c:v>
                </c:pt>
                <c:pt idx="42">
                  <c:v>1.8640000000000001</c:v>
                </c:pt>
                <c:pt idx="43">
                  <c:v>1.9470000000000001</c:v>
                </c:pt>
                <c:pt idx="44">
                  <c:v>2.0259999999999998</c:v>
                </c:pt>
                <c:pt idx="45">
                  <c:v>2.1030000000000002</c:v>
                </c:pt>
                <c:pt idx="46">
                  <c:v>2.2480000000000002</c:v>
                </c:pt>
                <c:pt idx="47">
                  <c:v>2.3849999999999998</c:v>
                </c:pt>
                <c:pt idx="48">
                  <c:v>2.5139999999999998</c:v>
                </c:pt>
                <c:pt idx="49">
                  <c:v>2.6360000000000001</c:v>
                </c:pt>
                <c:pt idx="50">
                  <c:v>2.754</c:v>
                </c:pt>
                <c:pt idx="51">
                  <c:v>2.8660000000000001</c:v>
                </c:pt>
                <c:pt idx="52">
                  <c:v>2.9740000000000002</c:v>
                </c:pt>
                <c:pt idx="53">
                  <c:v>3.0790000000000002</c:v>
                </c:pt>
                <c:pt idx="54">
                  <c:v>3.18</c:v>
                </c:pt>
                <c:pt idx="55">
                  <c:v>3.2770000000000001</c:v>
                </c:pt>
                <c:pt idx="56">
                  <c:v>3.3719999999999999</c:v>
                </c:pt>
                <c:pt idx="57">
                  <c:v>3.5550000000000002</c:v>
                </c:pt>
                <c:pt idx="58">
                  <c:v>3.7709999999999999</c:v>
                </c:pt>
                <c:pt idx="59">
                  <c:v>3.9750000000000001</c:v>
                </c:pt>
                <c:pt idx="60">
                  <c:v>4.0990000000000002</c:v>
                </c:pt>
                <c:pt idx="61">
                  <c:v>4.1539999999999999</c:v>
                </c:pt>
                <c:pt idx="62">
                  <c:v>4.2270000000000003</c:v>
                </c:pt>
                <c:pt idx="63">
                  <c:v>4.3099999999999996</c:v>
                </c:pt>
                <c:pt idx="64">
                  <c:v>4.399</c:v>
                </c:pt>
                <c:pt idx="65">
                  <c:v>4.4889999999999999</c:v>
                </c:pt>
                <c:pt idx="66">
                  <c:v>4.6710000000000003</c:v>
                </c:pt>
                <c:pt idx="67">
                  <c:v>4.8470000000000004</c:v>
                </c:pt>
                <c:pt idx="68">
                  <c:v>5.0179999999999998</c:v>
                </c:pt>
                <c:pt idx="69">
                  <c:v>5.1820000000000004</c:v>
                </c:pt>
                <c:pt idx="70">
                  <c:v>5.34</c:v>
                </c:pt>
                <c:pt idx="71">
                  <c:v>5.4930000000000003</c:v>
                </c:pt>
                <c:pt idx="72">
                  <c:v>5.7889999999999997</c:v>
                </c:pt>
                <c:pt idx="73">
                  <c:v>6.0720000000000001</c:v>
                </c:pt>
                <c:pt idx="74">
                  <c:v>6.3449999999999998</c:v>
                </c:pt>
                <c:pt idx="75">
                  <c:v>6.609</c:v>
                </c:pt>
                <c:pt idx="76">
                  <c:v>6.8639999999999999</c:v>
                </c:pt>
                <c:pt idx="77">
                  <c:v>7.109</c:v>
                </c:pt>
                <c:pt idx="78">
                  <c:v>7.3460000000000001</c:v>
                </c:pt>
                <c:pt idx="79">
                  <c:v>7.5739999999999998</c:v>
                </c:pt>
                <c:pt idx="80">
                  <c:v>7.7949999999999999</c:v>
                </c:pt>
                <c:pt idx="81">
                  <c:v>8.0090000000000003</c:v>
                </c:pt>
                <c:pt idx="82">
                  <c:v>8.2159999999999993</c:v>
                </c:pt>
                <c:pt idx="83">
                  <c:v>8.6159999999999997</c:v>
                </c:pt>
                <c:pt idx="84">
                  <c:v>9.0939999999999994</c:v>
                </c:pt>
                <c:pt idx="85">
                  <c:v>9.5549999999999997</c:v>
                </c:pt>
                <c:pt idx="86">
                  <c:v>10</c:v>
                </c:pt>
                <c:pt idx="87">
                  <c:v>10.43</c:v>
                </c:pt>
                <c:pt idx="88">
                  <c:v>10.85</c:v>
                </c:pt>
                <c:pt idx="89">
                  <c:v>11.26</c:v>
                </c:pt>
                <c:pt idx="90">
                  <c:v>11.65</c:v>
                </c:pt>
                <c:pt idx="91">
                  <c:v>12.03</c:v>
                </c:pt>
                <c:pt idx="92">
                  <c:v>12.76</c:v>
                </c:pt>
                <c:pt idx="93">
                  <c:v>13.45</c:v>
                </c:pt>
                <c:pt idx="94">
                  <c:v>14.12</c:v>
                </c:pt>
                <c:pt idx="95">
                  <c:v>14.76</c:v>
                </c:pt>
                <c:pt idx="96">
                  <c:v>15.39</c:v>
                </c:pt>
                <c:pt idx="97">
                  <c:v>16.010000000000002</c:v>
                </c:pt>
                <c:pt idx="98">
                  <c:v>17.23</c:v>
                </c:pt>
                <c:pt idx="99">
                  <c:v>18.46</c:v>
                </c:pt>
                <c:pt idx="100">
                  <c:v>19.690000000000001</c:v>
                </c:pt>
                <c:pt idx="101">
                  <c:v>20.95</c:v>
                </c:pt>
                <c:pt idx="102">
                  <c:v>22.22</c:v>
                </c:pt>
                <c:pt idx="103">
                  <c:v>23.52</c:v>
                </c:pt>
                <c:pt idx="104">
                  <c:v>24.82</c:v>
                </c:pt>
                <c:pt idx="105">
                  <c:v>26.15</c:v>
                </c:pt>
                <c:pt idx="106">
                  <c:v>27.48</c:v>
                </c:pt>
                <c:pt idx="107">
                  <c:v>28.81</c:v>
                </c:pt>
                <c:pt idx="108">
                  <c:v>30.15</c:v>
                </c:pt>
                <c:pt idx="109">
                  <c:v>32.81</c:v>
                </c:pt>
                <c:pt idx="110">
                  <c:v>36.08</c:v>
                </c:pt>
                <c:pt idx="111">
                  <c:v>39.25</c:v>
                </c:pt>
                <c:pt idx="112">
                  <c:v>42.3</c:v>
                </c:pt>
                <c:pt idx="113">
                  <c:v>45.22</c:v>
                </c:pt>
                <c:pt idx="114">
                  <c:v>48</c:v>
                </c:pt>
                <c:pt idx="115">
                  <c:v>50.65</c:v>
                </c:pt>
                <c:pt idx="116">
                  <c:v>53.17</c:v>
                </c:pt>
                <c:pt idx="117">
                  <c:v>55.56</c:v>
                </c:pt>
                <c:pt idx="118">
                  <c:v>59.99</c:v>
                </c:pt>
                <c:pt idx="119">
                  <c:v>63.99</c:v>
                </c:pt>
                <c:pt idx="120">
                  <c:v>67.59</c:v>
                </c:pt>
                <c:pt idx="121">
                  <c:v>70.83</c:v>
                </c:pt>
                <c:pt idx="122">
                  <c:v>73.739999999999995</c:v>
                </c:pt>
                <c:pt idx="123">
                  <c:v>76.349999999999994</c:v>
                </c:pt>
                <c:pt idx="124">
                  <c:v>80.75</c:v>
                </c:pt>
                <c:pt idx="125">
                  <c:v>84.25</c:v>
                </c:pt>
                <c:pt idx="126">
                  <c:v>87.04</c:v>
                </c:pt>
                <c:pt idx="127">
                  <c:v>89.25</c:v>
                </c:pt>
                <c:pt idx="128">
                  <c:v>91.02</c:v>
                </c:pt>
                <c:pt idx="129">
                  <c:v>92.45</c:v>
                </c:pt>
                <c:pt idx="130">
                  <c:v>93.59</c:v>
                </c:pt>
                <c:pt idx="131">
                  <c:v>94.51</c:v>
                </c:pt>
                <c:pt idx="132">
                  <c:v>95.24</c:v>
                </c:pt>
                <c:pt idx="133">
                  <c:v>95.83</c:v>
                </c:pt>
                <c:pt idx="134">
                  <c:v>96.3</c:v>
                </c:pt>
                <c:pt idx="135">
                  <c:v>96.94</c:v>
                </c:pt>
                <c:pt idx="136">
                  <c:v>97.35</c:v>
                </c:pt>
                <c:pt idx="137">
                  <c:v>97.46</c:v>
                </c:pt>
                <c:pt idx="138">
                  <c:v>98.11</c:v>
                </c:pt>
                <c:pt idx="139">
                  <c:v>98.96</c:v>
                </c:pt>
                <c:pt idx="140">
                  <c:v>98.88</c:v>
                </c:pt>
                <c:pt idx="141">
                  <c:v>98.5</c:v>
                </c:pt>
                <c:pt idx="142">
                  <c:v>98.09</c:v>
                </c:pt>
                <c:pt idx="143">
                  <c:v>97.65</c:v>
                </c:pt>
                <c:pt idx="144">
                  <c:v>96.71</c:v>
                </c:pt>
                <c:pt idx="145">
                  <c:v>95.7</c:v>
                </c:pt>
                <c:pt idx="146">
                  <c:v>94.63</c:v>
                </c:pt>
                <c:pt idx="147">
                  <c:v>93.54</c:v>
                </c:pt>
                <c:pt idx="148">
                  <c:v>92.41</c:v>
                </c:pt>
                <c:pt idx="149">
                  <c:v>91.28</c:v>
                </c:pt>
                <c:pt idx="150">
                  <c:v>88.97</c:v>
                </c:pt>
                <c:pt idx="151">
                  <c:v>86.67</c:v>
                </c:pt>
                <c:pt idx="152">
                  <c:v>84.41</c:v>
                </c:pt>
                <c:pt idx="153">
                  <c:v>82.19</c:v>
                </c:pt>
                <c:pt idx="154">
                  <c:v>80.03</c:v>
                </c:pt>
                <c:pt idx="155">
                  <c:v>77.94</c:v>
                </c:pt>
                <c:pt idx="156">
                  <c:v>75.930000000000007</c:v>
                </c:pt>
                <c:pt idx="157">
                  <c:v>74</c:v>
                </c:pt>
                <c:pt idx="158">
                  <c:v>72.14</c:v>
                </c:pt>
                <c:pt idx="159">
                  <c:v>70.36</c:v>
                </c:pt>
                <c:pt idx="160">
                  <c:v>68.66</c:v>
                </c:pt>
                <c:pt idx="161">
                  <c:v>65.459999999999994</c:v>
                </c:pt>
                <c:pt idx="162">
                  <c:v>61.85</c:v>
                </c:pt>
                <c:pt idx="163">
                  <c:v>58.6</c:v>
                </c:pt>
                <c:pt idx="164">
                  <c:v>55.68</c:v>
                </c:pt>
                <c:pt idx="165">
                  <c:v>53.05</c:v>
                </c:pt>
                <c:pt idx="166">
                  <c:v>50.65</c:v>
                </c:pt>
                <c:pt idx="167">
                  <c:v>48.47</c:v>
                </c:pt>
                <c:pt idx="168">
                  <c:v>46.47</c:v>
                </c:pt>
                <c:pt idx="169">
                  <c:v>44.64</c:v>
                </c:pt>
                <c:pt idx="170">
                  <c:v>41.49</c:v>
                </c:pt>
                <c:pt idx="171">
                  <c:v>38.81</c:v>
                </c:pt>
                <c:pt idx="172">
                  <c:v>36.49</c:v>
                </c:pt>
                <c:pt idx="173">
                  <c:v>34.46</c:v>
                </c:pt>
                <c:pt idx="174">
                  <c:v>32.68</c:v>
                </c:pt>
                <c:pt idx="175">
                  <c:v>31.1</c:v>
                </c:pt>
                <c:pt idx="176">
                  <c:v>28.42</c:v>
                </c:pt>
                <c:pt idx="177">
                  <c:v>26.23</c:v>
                </c:pt>
                <c:pt idx="178">
                  <c:v>24.41</c:v>
                </c:pt>
                <c:pt idx="179">
                  <c:v>22.87</c:v>
                </c:pt>
                <c:pt idx="180">
                  <c:v>21.55</c:v>
                </c:pt>
                <c:pt idx="181">
                  <c:v>20.41</c:v>
                </c:pt>
                <c:pt idx="182">
                  <c:v>19.41</c:v>
                </c:pt>
                <c:pt idx="183">
                  <c:v>18.53</c:v>
                </c:pt>
                <c:pt idx="184">
                  <c:v>17.75</c:v>
                </c:pt>
                <c:pt idx="185">
                  <c:v>17.05</c:v>
                </c:pt>
                <c:pt idx="186">
                  <c:v>16.420000000000002</c:v>
                </c:pt>
                <c:pt idx="187">
                  <c:v>15.33</c:v>
                </c:pt>
                <c:pt idx="188">
                  <c:v>14.2</c:v>
                </c:pt>
                <c:pt idx="189">
                  <c:v>13.28</c:v>
                </c:pt>
                <c:pt idx="190">
                  <c:v>12.52</c:v>
                </c:pt>
                <c:pt idx="191">
                  <c:v>11.88</c:v>
                </c:pt>
                <c:pt idx="192">
                  <c:v>11.33</c:v>
                </c:pt>
                <c:pt idx="193">
                  <c:v>10.86</c:v>
                </c:pt>
                <c:pt idx="194">
                  <c:v>10.44</c:v>
                </c:pt>
                <c:pt idx="195">
                  <c:v>10.08</c:v>
                </c:pt>
                <c:pt idx="196">
                  <c:v>9.4730000000000008</c:v>
                </c:pt>
                <c:pt idx="197">
                  <c:v>8.9860000000000007</c:v>
                </c:pt>
                <c:pt idx="198">
                  <c:v>8.5860000000000003</c:v>
                </c:pt>
                <c:pt idx="199">
                  <c:v>8.2539999999999996</c:v>
                </c:pt>
                <c:pt idx="200">
                  <c:v>7.9749999999999996</c:v>
                </c:pt>
                <c:pt idx="201">
                  <c:v>7.7359999999999998</c:v>
                </c:pt>
                <c:pt idx="202">
                  <c:v>7.3529999999999998</c:v>
                </c:pt>
                <c:pt idx="203">
                  <c:v>7.0609999999999999</c:v>
                </c:pt>
                <c:pt idx="204">
                  <c:v>6.8330000000000002</c:v>
                </c:pt>
                <c:pt idx="205">
                  <c:v>6.6509999999999998</c:v>
                </c:pt>
                <c:pt idx="206">
                  <c:v>6.5039999999999996</c:v>
                </c:pt>
                <c:pt idx="207">
                  <c:v>6.3840000000000003</c:v>
                </c:pt>
                <c:pt idx="208">
                  <c:v>6.3650000000000002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80-41FB-9F5D-63E388FC0AC3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srim132Xe_EJ212!$D$20:$D$228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srim132Xe_EJ212!$F$20:$F$228</c:f>
              <c:numCache>
                <c:formatCode>0.000E+00</c:formatCode>
                <c:ptCount val="209"/>
                <c:pt idx="0">
                  <c:v>3.2549999999999999</c:v>
                </c:pt>
                <c:pt idx="1">
                  <c:v>3.3639999999999999</c:v>
                </c:pt>
                <c:pt idx="2">
                  <c:v>3.4689999999999999</c:v>
                </c:pt>
                <c:pt idx="3">
                  <c:v>3.57</c:v>
                </c:pt>
                <c:pt idx="4">
                  <c:v>3.6669999999999998</c:v>
                </c:pt>
                <c:pt idx="5">
                  <c:v>3.85</c:v>
                </c:pt>
                <c:pt idx="6">
                  <c:v>4.0620000000000003</c:v>
                </c:pt>
                <c:pt idx="7">
                  <c:v>4.258</c:v>
                </c:pt>
                <c:pt idx="8">
                  <c:v>4.4409999999999998</c:v>
                </c:pt>
                <c:pt idx="9">
                  <c:v>4.6130000000000004</c:v>
                </c:pt>
                <c:pt idx="10">
                  <c:v>4.774</c:v>
                </c:pt>
                <c:pt idx="11">
                  <c:v>4.9260000000000002</c:v>
                </c:pt>
                <c:pt idx="12">
                  <c:v>5.07</c:v>
                </c:pt>
                <c:pt idx="13">
                  <c:v>5.2069999999999999</c:v>
                </c:pt>
                <c:pt idx="14">
                  <c:v>5.4619999999999997</c:v>
                </c:pt>
                <c:pt idx="15">
                  <c:v>5.6950000000000003</c:v>
                </c:pt>
                <c:pt idx="16">
                  <c:v>5.9109999999999996</c:v>
                </c:pt>
                <c:pt idx="17">
                  <c:v>6.1109999999999998</c:v>
                </c:pt>
                <c:pt idx="18">
                  <c:v>6.2969999999999997</c:v>
                </c:pt>
                <c:pt idx="19">
                  <c:v>6.4720000000000004</c:v>
                </c:pt>
                <c:pt idx="20">
                  <c:v>6.7910000000000004</c:v>
                </c:pt>
                <c:pt idx="21">
                  <c:v>7.077</c:v>
                </c:pt>
                <c:pt idx="22">
                  <c:v>7.335</c:v>
                </c:pt>
                <c:pt idx="23">
                  <c:v>7.57</c:v>
                </c:pt>
                <c:pt idx="24">
                  <c:v>7.7859999999999996</c:v>
                </c:pt>
                <c:pt idx="25">
                  <c:v>7.9859999999999998</c:v>
                </c:pt>
                <c:pt idx="26">
                  <c:v>8.17</c:v>
                </c:pt>
                <c:pt idx="27">
                  <c:v>8.3420000000000005</c:v>
                </c:pt>
                <c:pt idx="28">
                  <c:v>8.5030000000000001</c:v>
                </c:pt>
                <c:pt idx="29">
                  <c:v>8.6530000000000005</c:v>
                </c:pt>
                <c:pt idx="30">
                  <c:v>8.7949999999999999</c:v>
                </c:pt>
                <c:pt idx="31">
                  <c:v>9.0540000000000003</c:v>
                </c:pt>
                <c:pt idx="32">
                  <c:v>9.3409999999999993</c:v>
                </c:pt>
                <c:pt idx="33">
                  <c:v>9.5939999999999994</c:v>
                </c:pt>
                <c:pt idx="34">
                  <c:v>9.8190000000000008</c:v>
                </c:pt>
                <c:pt idx="35">
                  <c:v>10.02</c:v>
                </c:pt>
                <c:pt idx="36">
                  <c:v>10.199999999999999</c:v>
                </c:pt>
                <c:pt idx="37">
                  <c:v>10.37</c:v>
                </c:pt>
                <c:pt idx="38">
                  <c:v>10.52</c:v>
                </c:pt>
                <c:pt idx="39">
                  <c:v>10.66</c:v>
                </c:pt>
                <c:pt idx="40">
                  <c:v>10.9</c:v>
                </c:pt>
                <c:pt idx="41">
                  <c:v>11.1</c:v>
                </c:pt>
                <c:pt idx="42">
                  <c:v>11.28</c:v>
                </c:pt>
                <c:pt idx="43">
                  <c:v>11.44</c:v>
                </c:pt>
                <c:pt idx="44">
                  <c:v>11.57</c:v>
                </c:pt>
                <c:pt idx="45">
                  <c:v>11.68</c:v>
                </c:pt>
                <c:pt idx="46">
                  <c:v>11.88</c:v>
                </c:pt>
                <c:pt idx="47">
                  <c:v>12.02</c:v>
                </c:pt>
                <c:pt idx="48">
                  <c:v>12.14</c:v>
                </c:pt>
                <c:pt idx="49">
                  <c:v>12.22</c:v>
                </c:pt>
                <c:pt idx="50">
                  <c:v>12.29</c:v>
                </c:pt>
                <c:pt idx="51">
                  <c:v>12.34</c:v>
                </c:pt>
                <c:pt idx="52">
                  <c:v>12.37</c:v>
                </c:pt>
                <c:pt idx="53">
                  <c:v>12.39</c:v>
                </c:pt>
                <c:pt idx="54">
                  <c:v>12.41</c:v>
                </c:pt>
                <c:pt idx="55">
                  <c:v>12.41</c:v>
                </c:pt>
                <c:pt idx="56">
                  <c:v>12.41</c:v>
                </c:pt>
                <c:pt idx="57">
                  <c:v>12.38</c:v>
                </c:pt>
                <c:pt idx="58">
                  <c:v>12.33</c:v>
                </c:pt>
                <c:pt idx="59">
                  <c:v>12.25</c:v>
                </c:pt>
                <c:pt idx="60">
                  <c:v>12.17</c:v>
                </c:pt>
                <c:pt idx="61">
                  <c:v>12.07</c:v>
                </c:pt>
                <c:pt idx="62">
                  <c:v>11.97</c:v>
                </c:pt>
                <c:pt idx="63">
                  <c:v>11.86</c:v>
                </c:pt>
                <c:pt idx="64">
                  <c:v>11.75</c:v>
                </c:pt>
                <c:pt idx="65">
                  <c:v>11.63</c:v>
                </c:pt>
                <c:pt idx="66">
                  <c:v>11.41</c:v>
                </c:pt>
                <c:pt idx="67">
                  <c:v>11.18</c:v>
                </c:pt>
                <c:pt idx="68">
                  <c:v>10.96</c:v>
                </c:pt>
                <c:pt idx="69">
                  <c:v>10.74</c:v>
                </c:pt>
                <c:pt idx="70">
                  <c:v>10.54</c:v>
                </c:pt>
                <c:pt idx="71">
                  <c:v>10.34</c:v>
                </c:pt>
                <c:pt idx="72">
                  <c:v>9.9550000000000001</c:v>
                </c:pt>
                <c:pt idx="73">
                  <c:v>9.6029999999999998</c:v>
                </c:pt>
                <c:pt idx="74">
                  <c:v>9.2769999999999992</c:v>
                </c:pt>
                <c:pt idx="75">
                  <c:v>8.9760000000000009</c:v>
                </c:pt>
                <c:pt idx="76">
                  <c:v>8.6959999999999997</c:v>
                </c:pt>
                <c:pt idx="77">
                  <c:v>8.4350000000000005</c:v>
                </c:pt>
                <c:pt idx="78">
                  <c:v>8.1929999999999996</c:v>
                </c:pt>
                <c:pt idx="79">
                  <c:v>7.9660000000000002</c:v>
                </c:pt>
                <c:pt idx="80">
                  <c:v>7.7530000000000001</c:v>
                </c:pt>
                <c:pt idx="81">
                  <c:v>7.5529999999999999</c:v>
                </c:pt>
                <c:pt idx="82">
                  <c:v>7.3659999999999997</c:v>
                </c:pt>
                <c:pt idx="83">
                  <c:v>7.0209999999999999</c:v>
                </c:pt>
                <c:pt idx="84">
                  <c:v>6.641</c:v>
                </c:pt>
                <c:pt idx="85">
                  <c:v>6.306</c:v>
                </c:pt>
                <c:pt idx="86">
                  <c:v>6.0090000000000003</c:v>
                </c:pt>
                <c:pt idx="87">
                  <c:v>5.7430000000000003</c:v>
                </c:pt>
                <c:pt idx="88">
                  <c:v>5.5030000000000001</c:v>
                </c:pt>
                <c:pt idx="89">
                  <c:v>5.2859999999999996</c:v>
                </c:pt>
                <c:pt idx="90">
                  <c:v>5.0880000000000001</c:v>
                </c:pt>
                <c:pt idx="91">
                  <c:v>4.907</c:v>
                </c:pt>
                <c:pt idx="92">
                  <c:v>4.5860000000000003</c:v>
                </c:pt>
                <c:pt idx="93">
                  <c:v>4.3099999999999996</c:v>
                </c:pt>
                <c:pt idx="94">
                  <c:v>4.07</c:v>
                </c:pt>
                <c:pt idx="95">
                  <c:v>3.859</c:v>
                </c:pt>
                <c:pt idx="96">
                  <c:v>3.6720000000000002</c:v>
                </c:pt>
                <c:pt idx="97">
                  <c:v>3.5049999999999999</c:v>
                </c:pt>
                <c:pt idx="98">
                  <c:v>3.2170000000000001</c:v>
                </c:pt>
                <c:pt idx="99">
                  <c:v>2.9790000000000001</c:v>
                </c:pt>
                <c:pt idx="100">
                  <c:v>2.778</c:v>
                </c:pt>
                <c:pt idx="101">
                  <c:v>2.605</c:v>
                </c:pt>
                <c:pt idx="102">
                  <c:v>2.4550000000000001</c:v>
                </c:pt>
                <c:pt idx="103">
                  <c:v>2.3239999999999998</c:v>
                </c:pt>
                <c:pt idx="104">
                  <c:v>2.2069999999999999</c:v>
                </c:pt>
                <c:pt idx="105">
                  <c:v>2.1030000000000002</c:v>
                </c:pt>
                <c:pt idx="106">
                  <c:v>2.0099999999999998</c:v>
                </c:pt>
                <c:pt idx="107">
                  <c:v>1.925</c:v>
                </c:pt>
                <c:pt idx="108">
                  <c:v>1.8480000000000001</c:v>
                </c:pt>
                <c:pt idx="109">
                  <c:v>1.7130000000000001</c:v>
                </c:pt>
                <c:pt idx="110">
                  <c:v>1.5720000000000001</c:v>
                </c:pt>
                <c:pt idx="111">
                  <c:v>1.4550000000000001</c:v>
                </c:pt>
                <c:pt idx="112">
                  <c:v>1.355</c:v>
                </c:pt>
                <c:pt idx="113">
                  <c:v>1.27</c:v>
                </c:pt>
                <c:pt idx="114">
                  <c:v>1.196</c:v>
                </c:pt>
                <c:pt idx="115">
                  <c:v>1.131</c:v>
                </c:pt>
                <c:pt idx="116">
                  <c:v>1.073</c:v>
                </c:pt>
                <c:pt idx="117">
                  <c:v>1.0209999999999999</c:v>
                </c:pt>
                <c:pt idx="118">
                  <c:v>0.93269999999999997</c:v>
                </c:pt>
                <c:pt idx="119">
                  <c:v>0.85960000000000003</c:v>
                </c:pt>
                <c:pt idx="120">
                  <c:v>0.79810000000000003</c:v>
                </c:pt>
                <c:pt idx="121">
                  <c:v>0.74550000000000005</c:v>
                </c:pt>
                <c:pt idx="122">
                  <c:v>0.69989999999999997</c:v>
                </c:pt>
                <c:pt idx="123">
                  <c:v>0.66010000000000002</c:v>
                </c:pt>
                <c:pt idx="124">
                  <c:v>0.59360000000000002</c:v>
                </c:pt>
                <c:pt idx="125">
                  <c:v>0.54020000000000001</c:v>
                </c:pt>
                <c:pt idx="126">
                  <c:v>0.49630000000000002</c:v>
                </c:pt>
                <c:pt idx="127">
                  <c:v>0.45950000000000002</c:v>
                </c:pt>
                <c:pt idx="128">
                  <c:v>0.42809999999999998</c:v>
                </c:pt>
                <c:pt idx="129">
                  <c:v>0.40110000000000001</c:v>
                </c:pt>
                <c:pt idx="130">
                  <c:v>0.3775</c:v>
                </c:pt>
                <c:pt idx="131">
                  <c:v>0.35680000000000001</c:v>
                </c:pt>
                <c:pt idx="132">
                  <c:v>0.33829999999999999</c:v>
                </c:pt>
                <c:pt idx="133">
                  <c:v>0.32190000000000002</c:v>
                </c:pt>
                <c:pt idx="134">
                  <c:v>0.307</c:v>
                </c:pt>
                <c:pt idx="135">
                  <c:v>0.28139999999999998</c:v>
                </c:pt>
                <c:pt idx="136">
                  <c:v>0.25509999999999999</c:v>
                </c:pt>
                <c:pt idx="137">
                  <c:v>0.2336</c:v>
                </c:pt>
                <c:pt idx="138">
                  <c:v>0.2157</c:v>
                </c:pt>
                <c:pt idx="139">
                  <c:v>0.20050000000000001</c:v>
                </c:pt>
                <c:pt idx="140">
                  <c:v>0.1875</c:v>
                </c:pt>
                <c:pt idx="141">
                  <c:v>0.17610000000000001</c:v>
                </c:pt>
                <c:pt idx="142">
                  <c:v>0.1661</c:v>
                </c:pt>
                <c:pt idx="143">
                  <c:v>0.1573</c:v>
                </c:pt>
                <c:pt idx="144">
                  <c:v>0.14230000000000001</c:v>
                </c:pt>
                <c:pt idx="145">
                  <c:v>0.13009999999999999</c:v>
                </c:pt>
                <c:pt idx="146">
                  <c:v>0.11990000000000001</c:v>
                </c:pt>
                <c:pt idx="147">
                  <c:v>0.1113</c:v>
                </c:pt>
                <c:pt idx="148">
                  <c:v>0.10390000000000001</c:v>
                </c:pt>
                <c:pt idx="149">
                  <c:v>9.7509999999999999E-2</c:v>
                </c:pt>
                <c:pt idx="150">
                  <c:v>8.6910000000000001E-2</c:v>
                </c:pt>
                <c:pt idx="151">
                  <c:v>7.85E-2</c:v>
                </c:pt>
                <c:pt idx="152">
                  <c:v>7.1660000000000001E-2</c:v>
                </c:pt>
                <c:pt idx="153">
                  <c:v>6.5970000000000001E-2</c:v>
                </c:pt>
                <c:pt idx="154">
                  <c:v>6.1159999999999999E-2</c:v>
                </c:pt>
                <c:pt idx="155">
                  <c:v>5.704E-2</c:v>
                </c:pt>
                <c:pt idx="156">
                  <c:v>5.3469999999999997E-2</c:v>
                </c:pt>
                <c:pt idx="157">
                  <c:v>5.0340000000000003E-2</c:v>
                </c:pt>
                <c:pt idx="158">
                  <c:v>4.7579999999999997E-2</c:v>
                </c:pt>
                <c:pt idx="159">
                  <c:v>4.512E-2</c:v>
                </c:pt>
                <c:pt idx="160">
                  <c:v>4.292E-2</c:v>
                </c:pt>
                <c:pt idx="161">
                  <c:v>3.9129999999999998E-2</c:v>
                </c:pt>
                <c:pt idx="162">
                  <c:v>3.5279999999999999E-2</c:v>
                </c:pt>
                <c:pt idx="163">
                  <c:v>3.2149999999999998E-2</c:v>
                </c:pt>
                <c:pt idx="164">
                  <c:v>2.9559999999999999E-2</c:v>
                </c:pt>
                <c:pt idx="165">
                  <c:v>2.7369999999999998E-2</c:v>
                </c:pt>
                <c:pt idx="166">
                  <c:v>2.5499999999999998E-2</c:v>
                </c:pt>
                <c:pt idx="167">
                  <c:v>2.3879999999999998E-2</c:v>
                </c:pt>
                <c:pt idx="168">
                  <c:v>2.2460000000000001E-2</c:v>
                </c:pt>
                <c:pt idx="169">
                  <c:v>2.121E-2</c:v>
                </c:pt>
                <c:pt idx="170">
                  <c:v>1.9099999999999999E-2</c:v>
                </c:pt>
                <c:pt idx="171">
                  <c:v>1.7389999999999999E-2</c:v>
                </c:pt>
                <c:pt idx="172">
                  <c:v>1.5970000000000002E-2</c:v>
                </c:pt>
                <c:pt idx="173">
                  <c:v>1.478E-2</c:v>
                </c:pt>
                <c:pt idx="174">
                  <c:v>1.376E-2</c:v>
                </c:pt>
                <c:pt idx="175">
                  <c:v>1.2880000000000001E-2</c:v>
                </c:pt>
                <c:pt idx="176">
                  <c:v>1.1429999999999999E-2</c:v>
                </c:pt>
                <c:pt idx="177">
                  <c:v>1.0279999999999999E-2</c:v>
                </c:pt>
                <c:pt idx="178">
                  <c:v>9.3519999999999992E-3</c:v>
                </c:pt>
                <c:pt idx="179">
                  <c:v>8.5839999999999996E-3</c:v>
                </c:pt>
                <c:pt idx="180">
                  <c:v>7.9369999999999996E-3</c:v>
                </c:pt>
                <c:pt idx="181">
                  <c:v>7.3850000000000001E-3</c:v>
                </c:pt>
                <c:pt idx="182">
                  <c:v>6.9069999999999999E-3</c:v>
                </c:pt>
                <c:pt idx="183">
                  <c:v>6.4900000000000001E-3</c:v>
                </c:pt>
                <c:pt idx="184">
                  <c:v>6.123E-3</c:v>
                </c:pt>
                <c:pt idx="185">
                  <c:v>5.7959999999999999E-3</c:v>
                </c:pt>
                <c:pt idx="186">
                  <c:v>5.5040000000000002E-3</c:v>
                </c:pt>
                <c:pt idx="187">
                  <c:v>5.0039999999999998E-3</c:v>
                </c:pt>
                <c:pt idx="188">
                  <c:v>4.4970000000000001E-3</c:v>
                </c:pt>
                <c:pt idx="189">
                  <c:v>4.0870000000000004E-3</c:v>
                </c:pt>
                <c:pt idx="190">
                  <c:v>3.7490000000000002E-3</c:v>
                </c:pt>
                <c:pt idx="191">
                  <c:v>3.4640000000000001E-3</c:v>
                </c:pt>
                <c:pt idx="192">
                  <c:v>3.2200000000000002E-3</c:v>
                </c:pt>
                <c:pt idx="193">
                  <c:v>3.0100000000000001E-3</c:v>
                </c:pt>
                <c:pt idx="194">
                  <c:v>2.8270000000000001E-3</c:v>
                </c:pt>
                <c:pt idx="195">
                  <c:v>2.666E-3</c:v>
                </c:pt>
                <c:pt idx="196">
                  <c:v>2.3939999999999999E-3</c:v>
                </c:pt>
                <c:pt idx="197">
                  <c:v>2.1749999999999999E-3</c:v>
                </c:pt>
                <c:pt idx="198">
                  <c:v>1.993E-3</c:v>
                </c:pt>
                <c:pt idx="199">
                  <c:v>1.841E-3</c:v>
                </c:pt>
                <c:pt idx="200">
                  <c:v>1.7110000000000001E-3</c:v>
                </c:pt>
                <c:pt idx="201">
                  <c:v>1.5989999999999999E-3</c:v>
                </c:pt>
                <c:pt idx="202">
                  <c:v>1.415E-3</c:v>
                </c:pt>
                <c:pt idx="203">
                  <c:v>1.2700000000000001E-3</c:v>
                </c:pt>
                <c:pt idx="204">
                  <c:v>1.1529999999999999E-3</c:v>
                </c:pt>
                <c:pt idx="205">
                  <c:v>1.0560000000000001E-3</c:v>
                </c:pt>
                <c:pt idx="206">
                  <c:v>9.7499999999999996E-4</c:v>
                </c:pt>
                <c:pt idx="207">
                  <c:v>9.0580000000000001E-4</c:v>
                </c:pt>
                <c:pt idx="208">
                  <c:v>8.9309999999999997E-4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80-41FB-9F5D-63E388FC0AC3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srim132Xe_EJ212!$D$20:$D$228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srim132Xe_EJ212!$G$20:$G$228</c:f>
              <c:numCache>
                <c:formatCode>0.000E+00</c:formatCode>
                <c:ptCount val="209"/>
                <c:pt idx="0">
                  <c:v>3.5524</c:v>
                </c:pt>
                <c:pt idx="1">
                  <c:v>3.6717999999999997</c:v>
                </c:pt>
                <c:pt idx="2">
                  <c:v>3.7868999999999997</c:v>
                </c:pt>
                <c:pt idx="3">
                  <c:v>3.8976999999999999</c:v>
                </c:pt>
                <c:pt idx="4">
                  <c:v>4.0042</c:v>
                </c:pt>
                <c:pt idx="5">
                  <c:v>4.2054999999999998</c:v>
                </c:pt>
                <c:pt idx="6">
                  <c:v>4.4390000000000001</c:v>
                </c:pt>
                <c:pt idx="7">
                  <c:v>4.6554000000000002</c:v>
                </c:pt>
                <c:pt idx="8">
                  <c:v>4.8578000000000001</c:v>
                </c:pt>
                <c:pt idx="9">
                  <c:v>5.0483000000000002</c:v>
                </c:pt>
                <c:pt idx="10">
                  <c:v>5.2271000000000001</c:v>
                </c:pt>
                <c:pt idx="11">
                  <c:v>5.3962000000000003</c:v>
                </c:pt>
                <c:pt idx="12">
                  <c:v>5.5567000000000002</c:v>
                </c:pt>
                <c:pt idx="13">
                  <c:v>5.7096999999999998</c:v>
                </c:pt>
                <c:pt idx="14">
                  <c:v>5.9951999999999996</c:v>
                </c:pt>
                <c:pt idx="15">
                  <c:v>6.2570000000000006</c:v>
                </c:pt>
                <c:pt idx="16">
                  <c:v>6.5004999999999997</c:v>
                </c:pt>
                <c:pt idx="17">
                  <c:v>6.7267000000000001</c:v>
                </c:pt>
                <c:pt idx="18">
                  <c:v>6.9377999999999993</c:v>
                </c:pt>
                <c:pt idx="19">
                  <c:v>7.1370000000000005</c:v>
                </c:pt>
                <c:pt idx="20">
                  <c:v>7.5019</c:v>
                </c:pt>
                <c:pt idx="21">
                  <c:v>7.8309999999999995</c:v>
                </c:pt>
                <c:pt idx="22">
                  <c:v>8.1297999999999995</c:v>
                </c:pt>
                <c:pt idx="23">
                  <c:v>8.4036000000000008</c:v>
                </c:pt>
                <c:pt idx="24">
                  <c:v>8.656699999999999</c:v>
                </c:pt>
                <c:pt idx="25">
                  <c:v>8.892199999999999</c:v>
                </c:pt>
                <c:pt idx="26">
                  <c:v>9.1105</c:v>
                </c:pt>
                <c:pt idx="27">
                  <c:v>9.3155000000000001</c:v>
                </c:pt>
                <c:pt idx="28">
                  <c:v>9.5079999999999991</c:v>
                </c:pt>
                <c:pt idx="29">
                  <c:v>9.6890000000000001</c:v>
                </c:pt>
                <c:pt idx="30">
                  <c:v>9.8610000000000007</c:v>
                </c:pt>
                <c:pt idx="31">
                  <c:v>10.178000000000001</c:v>
                </c:pt>
                <c:pt idx="32">
                  <c:v>10.532999999999999</c:v>
                </c:pt>
                <c:pt idx="33">
                  <c:v>10.850999999999999</c:v>
                </c:pt>
                <c:pt idx="34">
                  <c:v>11.137</c:v>
                </c:pt>
                <c:pt idx="35">
                  <c:v>11.397</c:v>
                </c:pt>
                <c:pt idx="36">
                  <c:v>11.632999999999999</c:v>
                </c:pt>
                <c:pt idx="37">
                  <c:v>11.856999999999999</c:v>
                </c:pt>
                <c:pt idx="38">
                  <c:v>12.058999999999999</c:v>
                </c:pt>
                <c:pt idx="39">
                  <c:v>12.25</c:v>
                </c:pt>
                <c:pt idx="40">
                  <c:v>12.586</c:v>
                </c:pt>
                <c:pt idx="41">
                  <c:v>12.876999999999999</c:v>
                </c:pt>
                <c:pt idx="42">
                  <c:v>13.144</c:v>
                </c:pt>
                <c:pt idx="43">
                  <c:v>13.387</c:v>
                </c:pt>
                <c:pt idx="44">
                  <c:v>13.596</c:v>
                </c:pt>
                <c:pt idx="45">
                  <c:v>13.782999999999999</c:v>
                </c:pt>
                <c:pt idx="46">
                  <c:v>14.128</c:v>
                </c:pt>
                <c:pt idx="47">
                  <c:v>14.404999999999999</c:v>
                </c:pt>
                <c:pt idx="48">
                  <c:v>14.654</c:v>
                </c:pt>
                <c:pt idx="49">
                  <c:v>14.856000000000002</c:v>
                </c:pt>
                <c:pt idx="50">
                  <c:v>15.043999999999999</c:v>
                </c:pt>
                <c:pt idx="51">
                  <c:v>15.206</c:v>
                </c:pt>
                <c:pt idx="52">
                  <c:v>15.343999999999999</c:v>
                </c:pt>
                <c:pt idx="53">
                  <c:v>15.469000000000001</c:v>
                </c:pt>
                <c:pt idx="54">
                  <c:v>15.59</c:v>
                </c:pt>
                <c:pt idx="55">
                  <c:v>15.687000000000001</c:v>
                </c:pt>
                <c:pt idx="56">
                  <c:v>15.782</c:v>
                </c:pt>
                <c:pt idx="57">
                  <c:v>15.935</c:v>
                </c:pt>
                <c:pt idx="58">
                  <c:v>16.100999999999999</c:v>
                </c:pt>
                <c:pt idx="59">
                  <c:v>16.225000000000001</c:v>
                </c:pt>
                <c:pt idx="60">
                  <c:v>16.268999999999998</c:v>
                </c:pt>
                <c:pt idx="61">
                  <c:v>16.224</c:v>
                </c:pt>
                <c:pt idx="62">
                  <c:v>16.197000000000003</c:v>
                </c:pt>
                <c:pt idx="63">
                  <c:v>16.169999999999998</c:v>
                </c:pt>
                <c:pt idx="64">
                  <c:v>16.149000000000001</c:v>
                </c:pt>
                <c:pt idx="65">
                  <c:v>16.119</c:v>
                </c:pt>
                <c:pt idx="66">
                  <c:v>16.081</c:v>
                </c:pt>
                <c:pt idx="67">
                  <c:v>16.027000000000001</c:v>
                </c:pt>
                <c:pt idx="68">
                  <c:v>15.978000000000002</c:v>
                </c:pt>
                <c:pt idx="69">
                  <c:v>15.922000000000001</c:v>
                </c:pt>
                <c:pt idx="70">
                  <c:v>15.879999999999999</c:v>
                </c:pt>
                <c:pt idx="71">
                  <c:v>15.833</c:v>
                </c:pt>
                <c:pt idx="72">
                  <c:v>15.744</c:v>
                </c:pt>
                <c:pt idx="73">
                  <c:v>15.675000000000001</c:v>
                </c:pt>
                <c:pt idx="74">
                  <c:v>15.622</c:v>
                </c:pt>
                <c:pt idx="75">
                  <c:v>15.585000000000001</c:v>
                </c:pt>
                <c:pt idx="76">
                  <c:v>15.559999999999999</c:v>
                </c:pt>
                <c:pt idx="77">
                  <c:v>15.544</c:v>
                </c:pt>
                <c:pt idx="78">
                  <c:v>15.539</c:v>
                </c:pt>
                <c:pt idx="79">
                  <c:v>15.54</c:v>
                </c:pt>
                <c:pt idx="80">
                  <c:v>15.548</c:v>
                </c:pt>
                <c:pt idx="81">
                  <c:v>15.562000000000001</c:v>
                </c:pt>
                <c:pt idx="82">
                  <c:v>15.581999999999999</c:v>
                </c:pt>
                <c:pt idx="83">
                  <c:v>15.637</c:v>
                </c:pt>
                <c:pt idx="84">
                  <c:v>15.734999999999999</c:v>
                </c:pt>
                <c:pt idx="85">
                  <c:v>15.861000000000001</c:v>
                </c:pt>
                <c:pt idx="86">
                  <c:v>16.009</c:v>
                </c:pt>
                <c:pt idx="87">
                  <c:v>16.173000000000002</c:v>
                </c:pt>
                <c:pt idx="88">
                  <c:v>16.353000000000002</c:v>
                </c:pt>
                <c:pt idx="89">
                  <c:v>16.545999999999999</c:v>
                </c:pt>
                <c:pt idx="90">
                  <c:v>16.738</c:v>
                </c:pt>
                <c:pt idx="91">
                  <c:v>16.936999999999998</c:v>
                </c:pt>
                <c:pt idx="92">
                  <c:v>17.346</c:v>
                </c:pt>
                <c:pt idx="93">
                  <c:v>17.759999999999998</c:v>
                </c:pt>
                <c:pt idx="94">
                  <c:v>18.189999999999998</c:v>
                </c:pt>
                <c:pt idx="95">
                  <c:v>18.619</c:v>
                </c:pt>
                <c:pt idx="96">
                  <c:v>19.062000000000001</c:v>
                </c:pt>
                <c:pt idx="97">
                  <c:v>19.515000000000001</c:v>
                </c:pt>
                <c:pt idx="98">
                  <c:v>20.446999999999999</c:v>
                </c:pt>
                <c:pt idx="99">
                  <c:v>21.439</c:v>
                </c:pt>
                <c:pt idx="100">
                  <c:v>22.468</c:v>
                </c:pt>
                <c:pt idx="101">
                  <c:v>23.555</c:v>
                </c:pt>
                <c:pt idx="102">
                  <c:v>24.674999999999997</c:v>
                </c:pt>
                <c:pt idx="103">
                  <c:v>25.844000000000001</c:v>
                </c:pt>
                <c:pt idx="104">
                  <c:v>27.027000000000001</c:v>
                </c:pt>
                <c:pt idx="105">
                  <c:v>28.253</c:v>
                </c:pt>
                <c:pt idx="106">
                  <c:v>29.490000000000002</c:v>
                </c:pt>
                <c:pt idx="107">
                  <c:v>30.734999999999999</c:v>
                </c:pt>
                <c:pt idx="108">
                  <c:v>31.997999999999998</c:v>
                </c:pt>
                <c:pt idx="109">
                  <c:v>34.523000000000003</c:v>
                </c:pt>
                <c:pt idx="110">
                  <c:v>37.652000000000001</c:v>
                </c:pt>
                <c:pt idx="111">
                  <c:v>40.704999999999998</c:v>
                </c:pt>
                <c:pt idx="112">
                  <c:v>43.654999999999994</c:v>
                </c:pt>
                <c:pt idx="113">
                  <c:v>46.49</c:v>
                </c:pt>
                <c:pt idx="114">
                  <c:v>49.195999999999998</c:v>
                </c:pt>
                <c:pt idx="115">
                  <c:v>51.780999999999999</c:v>
                </c:pt>
                <c:pt idx="116">
                  <c:v>54.243000000000002</c:v>
                </c:pt>
                <c:pt idx="117">
                  <c:v>56.581000000000003</c:v>
                </c:pt>
                <c:pt idx="118">
                  <c:v>60.922699999999999</c:v>
                </c:pt>
                <c:pt idx="119">
                  <c:v>64.849599999999995</c:v>
                </c:pt>
                <c:pt idx="120">
                  <c:v>68.388100000000009</c:v>
                </c:pt>
                <c:pt idx="121">
                  <c:v>71.575500000000005</c:v>
                </c:pt>
                <c:pt idx="122">
                  <c:v>74.439899999999994</c:v>
                </c:pt>
                <c:pt idx="123">
                  <c:v>77.010099999999994</c:v>
                </c:pt>
                <c:pt idx="124">
                  <c:v>81.343599999999995</c:v>
                </c:pt>
                <c:pt idx="125">
                  <c:v>84.790199999999999</c:v>
                </c:pt>
                <c:pt idx="126">
                  <c:v>87.536300000000011</c:v>
                </c:pt>
                <c:pt idx="127">
                  <c:v>89.709500000000006</c:v>
                </c:pt>
                <c:pt idx="128">
                  <c:v>91.448099999999997</c:v>
                </c:pt>
                <c:pt idx="129">
                  <c:v>92.851100000000002</c:v>
                </c:pt>
                <c:pt idx="130">
                  <c:v>93.967500000000001</c:v>
                </c:pt>
                <c:pt idx="131">
                  <c:v>94.866800000000012</c:v>
                </c:pt>
                <c:pt idx="132">
                  <c:v>95.578299999999999</c:v>
                </c:pt>
                <c:pt idx="133">
                  <c:v>96.151899999999998</c:v>
                </c:pt>
                <c:pt idx="134">
                  <c:v>96.606999999999999</c:v>
                </c:pt>
                <c:pt idx="135">
                  <c:v>97.221400000000003</c:v>
                </c:pt>
                <c:pt idx="136">
                  <c:v>97.605099999999993</c:v>
                </c:pt>
                <c:pt idx="137">
                  <c:v>97.693599999999989</c:v>
                </c:pt>
                <c:pt idx="138">
                  <c:v>98.325699999999998</c:v>
                </c:pt>
                <c:pt idx="139">
                  <c:v>99.160499999999999</c:v>
                </c:pt>
                <c:pt idx="140">
                  <c:v>99.067499999999995</c:v>
                </c:pt>
                <c:pt idx="141">
                  <c:v>98.676100000000005</c:v>
                </c:pt>
                <c:pt idx="142">
                  <c:v>98.256100000000004</c:v>
                </c:pt>
                <c:pt idx="143">
                  <c:v>97.807300000000012</c:v>
                </c:pt>
                <c:pt idx="144">
                  <c:v>96.8523</c:v>
                </c:pt>
                <c:pt idx="145">
                  <c:v>95.830100000000002</c:v>
                </c:pt>
                <c:pt idx="146">
                  <c:v>94.749899999999997</c:v>
                </c:pt>
                <c:pt idx="147">
                  <c:v>93.651300000000006</c:v>
                </c:pt>
                <c:pt idx="148">
                  <c:v>92.513899999999992</c:v>
                </c:pt>
                <c:pt idx="149">
                  <c:v>91.377510000000001</c:v>
                </c:pt>
                <c:pt idx="150">
                  <c:v>89.056910000000002</c:v>
                </c:pt>
                <c:pt idx="151">
                  <c:v>86.748500000000007</c:v>
                </c:pt>
                <c:pt idx="152">
                  <c:v>84.481659999999991</c:v>
                </c:pt>
                <c:pt idx="153">
                  <c:v>82.255969999999991</c:v>
                </c:pt>
                <c:pt idx="154">
                  <c:v>80.091160000000002</c:v>
                </c:pt>
                <c:pt idx="155">
                  <c:v>77.997039999999998</c:v>
                </c:pt>
                <c:pt idx="156">
                  <c:v>75.983470000000011</c:v>
                </c:pt>
                <c:pt idx="157">
                  <c:v>74.050340000000006</c:v>
                </c:pt>
                <c:pt idx="158">
                  <c:v>72.187579999999997</c:v>
                </c:pt>
                <c:pt idx="159">
                  <c:v>70.405119999999997</c:v>
                </c:pt>
                <c:pt idx="160">
                  <c:v>68.702919999999992</c:v>
                </c:pt>
                <c:pt idx="161">
                  <c:v>65.499129999999994</c:v>
                </c:pt>
                <c:pt idx="162">
                  <c:v>61.885280000000002</c:v>
                </c:pt>
                <c:pt idx="163">
                  <c:v>58.632150000000003</c:v>
                </c:pt>
                <c:pt idx="164">
                  <c:v>55.709559999999996</c:v>
                </c:pt>
                <c:pt idx="165">
                  <c:v>53.077369999999995</c:v>
                </c:pt>
                <c:pt idx="166">
                  <c:v>50.6755</c:v>
                </c:pt>
                <c:pt idx="167">
                  <c:v>48.493879999999997</c:v>
                </c:pt>
                <c:pt idx="168">
                  <c:v>46.492460000000001</c:v>
                </c:pt>
                <c:pt idx="169">
                  <c:v>44.661210000000004</c:v>
                </c:pt>
                <c:pt idx="170">
                  <c:v>41.509100000000004</c:v>
                </c:pt>
                <c:pt idx="171">
                  <c:v>38.827390000000001</c:v>
                </c:pt>
                <c:pt idx="172">
                  <c:v>36.505970000000005</c:v>
                </c:pt>
                <c:pt idx="173">
                  <c:v>34.474780000000003</c:v>
                </c:pt>
                <c:pt idx="174">
                  <c:v>32.693759999999997</c:v>
                </c:pt>
                <c:pt idx="175">
                  <c:v>31.112880000000001</c:v>
                </c:pt>
                <c:pt idx="176">
                  <c:v>28.431430000000002</c:v>
                </c:pt>
                <c:pt idx="177">
                  <c:v>26.240280000000002</c:v>
                </c:pt>
                <c:pt idx="178">
                  <c:v>24.419352</c:v>
                </c:pt>
                <c:pt idx="179">
                  <c:v>22.878584</c:v>
                </c:pt>
                <c:pt idx="180">
                  <c:v>21.557936999999999</c:v>
                </c:pt>
                <c:pt idx="181">
                  <c:v>20.417384999999999</c:v>
                </c:pt>
                <c:pt idx="182">
                  <c:v>19.416907000000002</c:v>
                </c:pt>
                <c:pt idx="183">
                  <c:v>18.536490000000001</c:v>
                </c:pt>
                <c:pt idx="184">
                  <c:v>17.756122999999999</c:v>
                </c:pt>
                <c:pt idx="185">
                  <c:v>17.055796000000001</c:v>
                </c:pt>
                <c:pt idx="186">
                  <c:v>16.425504</c:v>
                </c:pt>
                <c:pt idx="187">
                  <c:v>15.335004</c:v>
                </c:pt>
                <c:pt idx="188">
                  <c:v>14.204497</c:v>
                </c:pt>
                <c:pt idx="189">
                  <c:v>13.284087</c:v>
                </c:pt>
                <c:pt idx="190">
                  <c:v>12.523748999999999</c:v>
                </c:pt>
                <c:pt idx="191">
                  <c:v>11.883464</c:v>
                </c:pt>
                <c:pt idx="192">
                  <c:v>11.333220000000001</c:v>
                </c:pt>
                <c:pt idx="193">
                  <c:v>10.863009999999999</c:v>
                </c:pt>
                <c:pt idx="194">
                  <c:v>10.442826999999999</c:v>
                </c:pt>
                <c:pt idx="195">
                  <c:v>10.082666</c:v>
                </c:pt>
                <c:pt idx="196">
                  <c:v>9.4753940000000014</c:v>
                </c:pt>
                <c:pt idx="197">
                  <c:v>8.988175</c:v>
                </c:pt>
                <c:pt idx="198">
                  <c:v>8.5879930000000009</c:v>
                </c:pt>
                <c:pt idx="199">
                  <c:v>8.2558410000000002</c:v>
                </c:pt>
                <c:pt idx="200">
                  <c:v>7.9767109999999999</c:v>
                </c:pt>
                <c:pt idx="201">
                  <c:v>7.7375989999999994</c:v>
                </c:pt>
                <c:pt idx="202">
                  <c:v>7.3544149999999995</c:v>
                </c:pt>
                <c:pt idx="203">
                  <c:v>7.0622699999999998</c:v>
                </c:pt>
                <c:pt idx="204">
                  <c:v>6.8341530000000006</c:v>
                </c:pt>
                <c:pt idx="205">
                  <c:v>6.652056</c:v>
                </c:pt>
                <c:pt idx="206">
                  <c:v>6.504975</c:v>
                </c:pt>
                <c:pt idx="207">
                  <c:v>6.3849058000000003</c:v>
                </c:pt>
                <c:pt idx="208">
                  <c:v>6.3658931000000001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80-41FB-9F5D-63E388FC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86472"/>
        <c:axId val="560092352"/>
      </c:scatterChart>
      <c:valAx>
        <c:axId val="5600864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092352"/>
        <c:crosses val="autoZero"/>
        <c:crossBetween val="midCat"/>
        <c:majorUnit val="10"/>
      </c:valAx>
      <c:valAx>
        <c:axId val="56009235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0864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675436141230098"/>
          <c:y val="0.557248683758892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srim132Xe_EJ212!$P$5</c:f>
          <c:strCache>
            <c:ptCount val="1"/>
            <c:pt idx="0">
              <c:v>srim132Xe_EJ212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srim132Xe_EJ212!$D$20:$D$228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srim132Xe_EJ212!$J$20:$J$228</c:f>
              <c:numCache>
                <c:formatCode>0.000</c:formatCode>
                <c:ptCount val="209"/>
                <c:pt idx="0">
                  <c:v>8.0000000000000002E-3</c:v>
                </c:pt>
                <c:pt idx="1">
                  <c:v>8.3000000000000001E-3</c:v>
                </c:pt>
                <c:pt idx="2">
                  <c:v>8.5000000000000006E-3</c:v>
                </c:pt>
                <c:pt idx="3">
                  <c:v>8.7999999999999988E-3</c:v>
                </c:pt>
                <c:pt idx="4">
                  <c:v>8.9999999999999993E-3</c:v>
                </c:pt>
                <c:pt idx="5">
                  <c:v>9.4000000000000004E-3</c:v>
                </c:pt>
                <c:pt idx="6">
                  <c:v>0.01</c:v>
                </c:pt>
                <c:pt idx="7">
                  <c:v>1.0499999999999999E-2</c:v>
                </c:pt>
                <c:pt idx="8">
                  <c:v>1.09E-2</c:v>
                </c:pt>
                <c:pt idx="9">
                  <c:v>1.14E-2</c:v>
                </c:pt>
                <c:pt idx="10">
                  <c:v>1.18E-2</c:v>
                </c:pt>
                <c:pt idx="11">
                  <c:v>1.23E-2</c:v>
                </c:pt>
                <c:pt idx="12">
                  <c:v>1.2699999999999999E-2</c:v>
                </c:pt>
                <c:pt idx="13">
                  <c:v>1.3100000000000001E-2</c:v>
                </c:pt>
                <c:pt idx="14">
                  <c:v>1.3900000000000001E-2</c:v>
                </c:pt>
                <c:pt idx="15">
                  <c:v>1.4599999999999998E-2</c:v>
                </c:pt>
                <c:pt idx="16">
                  <c:v>1.5299999999999999E-2</c:v>
                </c:pt>
                <c:pt idx="17">
                  <c:v>1.6E-2</c:v>
                </c:pt>
                <c:pt idx="18">
                  <c:v>1.67E-2</c:v>
                </c:pt>
                <c:pt idx="19">
                  <c:v>1.7299999999999999E-2</c:v>
                </c:pt>
                <c:pt idx="20">
                  <c:v>1.8599999999999998E-2</c:v>
                </c:pt>
                <c:pt idx="21">
                  <c:v>1.9800000000000002E-2</c:v>
                </c:pt>
                <c:pt idx="22">
                  <c:v>2.0899999999999998E-2</c:v>
                </c:pt>
                <c:pt idx="23">
                  <c:v>2.1999999999999999E-2</c:v>
                </c:pt>
                <c:pt idx="24">
                  <c:v>2.3100000000000002E-2</c:v>
                </c:pt>
                <c:pt idx="25">
                  <c:v>2.4199999999999999E-2</c:v>
                </c:pt>
                <c:pt idx="26">
                  <c:v>2.52E-2</c:v>
                </c:pt>
                <c:pt idx="27">
                  <c:v>2.6200000000000001E-2</c:v>
                </c:pt>
                <c:pt idx="28">
                  <c:v>2.7200000000000002E-2</c:v>
                </c:pt>
                <c:pt idx="29">
                  <c:v>2.8100000000000003E-2</c:v>
                </c:pt>
                <c:pt idx="30">
                  <c:v>2.9099999999999997E-2</c:v>
                </c:pt>
                <c:pt idx="31">
                  <c:v>3.09E-2</c:v>
                </c:pt>
                <c:pt idx="32">
                  <c:v>3.32E-2</c:v>
                </c:pt>
                <c:pt idx="33">
                  <c:v>3.5299999999999998E-2</c:v>
                </c:pt>
                <c:pt idx="34">
                  <c:v>3.7400000000000003E-2</c:v>
                </c:pt>
                <c:pt idx="35">
                  <c:v>3.95E-2</c:v>
                </c:pt>
                <c:pt idx="36">
                  <c:v>4.1499999999999995E-2</c:v>
                </c:pt>
                <c:pt idx="37">
                  <c:v>4.3499999999999997E-2</c:v>
                </c:pt>
                <c:pt idx="38">
                  <c:v>4.5400000000000003E-2</c:v>
                </c:pt>
                <c:pt idx="39">
                  <c:v>4.7299999999999995E-2</c:v>
                </c:pt>
                <c:pt idx="40">
                  <c:v>5.11E-2</c:v>
                </c:pt>
                <c:pt idx="41">
                  <c:v>5.4700000000000006E-2</c:v>
                </c:pt>
                <c:pt idx="42">
                  <c:v>5.8299999999999998E-2</c:v>
                </c:pt>
                <c:pt idx="43">
                  <c:v>6.1800000000000001E-2</c:v>
                </c:pt>
                <c:pt idx="44">
                  <c:v>6.5299999999999997E-2</c:v>
                </c:pt>
                <c:pt idx="45">
                  <c:v>6.8700000000000011E-2</c:v>
                </c:pt>
                <c:pt idx="46">
                  <c:v>7.5399999999999995E-2</c:v>
                </c:pt>
                <c:pt idx="47">
                  <c:v>8.1900000000000001E-2</c:v>
                </c:pt>
                <c:pt idx="48">
                  <c:v>8.8400000000000006E-2</c:v>
                </c:pt>
                <c:pt idx="49">
                  <c:v>9.4699999999999993E-2</c:v>
                </c:pt>
                <c:pt idx="50">
                  <c:v>0.10100000000000001</c:v>
                </c:pt>
                <c:pt idx="51">
                  <c:v>0.1072</c:v>
                </c:pt>
                <c:pt idx="52">
                  <c:v>0.11339999999999999</c:v>
                </c:pt>
                <c:pt idx="53">
                  <c:v>0.11950000000000001</c:v>
                </c:pt>
                <c:pt idx="54">
                  <c:v>0.12559999999999999</c:v>
                </c:pt>
                <c:pt idx="55">
                  <c:v>0.13159999999999999</c:v>
                </c:pt>
                <c:pt idx="56">
                  <c:v>0.1376</c:v>
                </c:pt>
                <c:pt idx="57">
                  <c:v>0.14950000000000002</c:v>
                </c:pt>
                <c:pt idx="58">
                  <c:v>0.16419999999999998</c:v>
                </c:pt>
                <c:pt idx="59">
                  <c:v>0.17880000000000001</c:v>
                </c:pt>
                <c:pt idx="60">
                  <c:v>0.19339999999999999</c:v>
                </c:pt>
                <c:pt idx="61">
                  <c:v>0.20790000000000003</c:v>
                </c:pt>
                <c:pt idx="62">
                  <c:v>0.2225</c:v>
                </c:pt>
                <c:pt idx="63">
                  <c:v>0.23719999999999999</c:v>
                </c:pt>
                <c:pt idx="64">
                  <c:v>0.25190000000000001</c:v>
                </c:pt>
                <c:pt idx="65">
                  <c:v>0.2666</c:v>
                </c:pt>
                <c:pt idx="66">
                  <c:v>0.29609999999999997</c:v>
                </c:pt>
                <c:pt idx="67">
                  <c:v>0.32569999999999999</c:v>
                </c:pt>
                <c:pt idx="68">
                  <c:v>0.35550000000000004</c:v>
                </c:pt>
                <c:pt idx="69">
                  <c:v>0.38530000000000003</c:v>
                </c:pt>
                <c:pt idx="70">
                  <c:v>0.41529999999999995</c:v>
                </c:pt>
                <c:pt idx="71">
                  <c:v>0.44539999999999996</c:v>
                </c:pt>
                <c:pt idx="72">
                  <c:v>0.50590000000000002</c:v>
                </c:pt>
                <c:pt idx="73">
                  <c:v>0.56669999999999998</c:v>
                </c:pt>
                <c:pt idx="74">
                  <c:v>0.62779999999999991</c:v>
                </c:pt>
                <c:pt idx="75">
                  <c:v>0.68920000000000003</c:v>
                </c:pt>
                <c:pt idx="76">
                  <c:v>0.75069999999999992</c:v>
                </c:pt>
                <c:pt idx="77">
                  <c:v>0.81240000000000001</c:v>
                </c:pt>
                <c:pt idx="78">
                  <c:v>0.87409999999999999</c:v>
                </c:pt>
                <c:pt idx="79">
                  <c:v>0.93589999999999995</c:v>
                </c:pt>
                <c:pt idx="80">
                  <c:v>0.99770000000000003</c:v>
                </c:pt>
                <c:pt idx="81" formatCode="0.00">
                  <c:v>1.06</c:v>
                </c:pt>
                <c:pt idx="82" formatCode="0.00">
                  <c:v>1.1200000000000001</c:v>
                </c:pt>
                <c:pt idx="83" formatCode="0.00">
                  <c:v>1.24</c:v>
                </c:pt>
                <c:pt idx="84" formatCode="0.00">
                  <c:v>1.4</c:v>
                </c:pt>
                <c:pt idx="85" formatCode="0.00">
                  <c:v>1.55</c:v>
                </c:pt>
                <c:pt idx="86" formatCode="0.00">
                  <c:v>1.7</c:v>
                </c:pt>
                <c:pt idx="87" formatCode="0.00">
                  <c:v>1.85</c:v>
                </c:pt>
                <c:pt idx="88" formatCode="0.00">
                  <c:v>2</c:v>
                </c:pt>
                <c:pt idx="89" formatCode="0.00">
                  <c:v>2.15</c:v>
                </c:pt>
                <c:pt idx="90" formatCode="0.00">
                  <c:v>2.29</c:v>
                </c:pt>
                <c:pt idx="91" formatCode="0.00">
                  <c:v>2.44</c:v>
                </c:pt>
                <c:pt idx="92" formatCode="0.00">
                  <c:v>2.72</c:v>
                </c:pt>
                <c:pt idx="93" formatCode="0.00">
                  <c:v>2.99</c:v>
                </c:pt>
                <c:pt idx="94" formatCode="0.00">
                  <c:v>3.26</c:v>
                </c:pt>
                <c:pt idx="95" formatCode="0.00">
                  <c:v>3.53</c:v>
                </c:pt>
                <c:pt idx="96" formatCode="0.00">
                  <c:v>3.78</c:v>
                </c:pt>
                <c:pt idx="97" formatCode="0.00">
                  <c:v>4.04</c:v>
                </c:pt>
                <c:pt idx="98" formatCode="0.00">
                  <c:v>4.5199999999999996</c:v>
                </c:pt>
                <c:pt idx="99" formatCode="0.00">
                  <c:v>4.9800000000000004</c:v>
                </c:pt>
                <c:pt idx="100" formatCode="0.00">
                  <c:v>5.43</c:v>
                </c:pt>
                <c:pt idx="101" formatCode="0.00">
                  <c:v>5.85</c:v>
                </c:pt>
                <c:pt idx="102" formatCode="0.00">
                  <c:v>6.25</c:v>
                </c:pt>
                <c:pt idx="103" formatCode="0.00">
                  <c:v>6.64</c:v>
                </c:pt>
                <c:pt idx="104" formatCode="0.00">
                  <c:v>7.01</c:v>
                </c:pt>
                <c:pt idx="105" formatCode="0.00">
                  <c:v>7.36</c:v>
                </c:pt>
                <c:pt idx="106" formatCode="0.00">
                  <c:v>7.7</c:v>
                </c:pt>
                <c:pt idx="107" formatCode="0.00">
                  <c:v>8.02</c:v>
                </c:pt>
                <c:pt idx="108" formatCode="0.00">
                  <c:v>8.33</c:v>
                </c:pt>
                <c:pt idx="109" formatCode="0.00">
                  <c:v>8.92</c:v>
                </c:pt>
                <c:pt idx="110" formatCode="0.00">
                  <c:v>9.59</c:v>
                </c:pt>
                <c:pt idx="111" formatCode="0.00">
                  <c:v>10.210000000000001</c:v>
                </c:pt>
                <c:pt idx="112" formatCode="0.00">
                  <c:v>10.79</c:v>
                </c:pt>
                <c:pt idx="113" formatCode="0.00">
                  <c:v>11.33</c:v>
                </c:pt>
                <c:pt idx="114" formatCode="0.00">
                  <c:v>11.84</c:v>
                </c:pt>
                <c:pt idx="115" formatCode="0.00">
                  <c:v>12.33</c:v>
                </c:pt>
                <c:pt idx="116" formatCode="0.00">
                  <c:v>12.79</c:v>
                </c:pt>
                <c:pt idx="117" formatCode="0.00">
                  <c:v>13.23</c:v>
                </c:pt>
                <c:pt idx="118" formatCode="0.00">
                  <c:v>14.06</c:v>
                </c:pt>
                <c:pt idx="119" formatCode="0.00">
                  <c:v>14.83</c:v>
                </c:pt>
                <c:pt idx="120" formatCode="0.00">
                  <c:v>15.57</c:v>
                </c:pt>
                <c:pt idx="121" formatCode="0.00">
                  <c:v>16.260000000000002</c:v>
                </c:pt>
                <c:pt idx="122" formatCode="0.00">
                  <c:v>16.93</c:v>
                </c:pt>
                <c:pt idx="123" formatCode="0.00">
                  <c:v>17.579999999999998</c:v>
                </c:pt>
                <c:pt idx="124" formatCode="0.00">
                  <c:v>18.809999999999999</c:v>
                </c:pt>
                <c:pt idx="125" formatCode="0.00">
                  <c:v>19.989999999999998</c:v>
                </c:pt>
                <c:pt idx="126" formatCode="0.00">
                  <c:v>21.12</c:v>
                </c:pt>
                <c:pt idx="127" formatCode="0.00">
                  <c:v>22.22</c:v>
                </c:pt>
                <c:pt idx="128" formatCode="0.00">
                  <c:v>23.3</c:v>
                </c:pt>
                <c:pt idx="129" formatCode="0.00">
                  <c:v>24.36</c:v>
                </c:pt>
                <c:pt idx="130" formatCode="0.00">
                  <c:v>25.41</c:v>
                </c:pt>
                <c:pt idx="131" formatCode="0.00">
                  <c:v>26.44</c:v>
                </c:pt>
                <c:pt idx="132" formatCode="0.00">
                  <c:v>27.47</c:v>
                </c:pt>
                <c:pt idx="133" formatCode="0.00">
                  <c:v>28.49</c:v>
                </c:pt>
                <c:pt idx="134" formatCode="0.00">
                  <c:v>29.5</c:v>
                </c:pt>
                <c:pt idx="135" formatCode="0.00">
                  <c:v>31.52</c:v>
                </c:pt>
                <c:pt idx="136" formatCode="0.00">
                  <c:v>34.03</c:v>
                </c:pt>
                <c:pt idx="137" formatCode="0.00">
                  <c:v>36.53</c:v>
                </c:pt>
                <c:pt idx="138" formatCode="0.00">
                  <c:v>39.020000000000003</c:v>
                </c:pt>
                <c:pt idx="139" formatCode="0.00">
                  <c:v>41.5</c:v>
                </c:pt>
                <c:pt idx="140" formatCode="0.00">
                  <c:v>43.96</c:v>
                </c:pt>
                <c:pt idx="141" formatCode="0.00">
                  <c:v>46.43</c:v>
                </c:pt>
                <c:pt idx="142" formatCode="0.00">
                  <c:v>48.92</c:v>
                </c:pt>
                <c:pt idx="143" formatCode="0.00">
                  <c:v>51.41</c:v>
                </c:pt>
                <c:pt idx="144" formatCode="0.00">
                  <c:v>56.43</c:v>
                </c:pt>
                <c:pt idx="145" formatCode="0.00">
                  <c:v>61.5</c:v>
                </c:pt>
                <c:pt idx="146" formatCode="0.00">
                  <c:v>66.63</c:v>
                </c:pt>
                <c:pt idx="147" formatCode="0.00">
                  <c:v>71.819999999999993</c:v>
                </c:pt>
                <c:pt idx="148" formatCode="0.00">
                  <c:v>77.069999999999993</c:v>
                </c:pt>
                <c:pt idx="149" formatCode="0.00">
                  <c:v>82.39</c:v>
                </c:pt>
                <c:pt idx="150" formatCode="0.00">
                  <c:v>93.23</c:v>
                </c:pt>
                <c:pt idx="151" formatCode="0.00">
                  <c:v>104.35</c:v>
                </c:pt>
                <c:pt idx="152" formatCode="0.00">
                  <c:v>115.77</c:v>
                </c:pt>
                <c:pt idx="153" formatCode="0.00">
                  <c:v>127.5</c:v>
                </c:pt>
                <c:pt idx="154" formatCode="0.00">
                  <c:v>139.55000000000001</c:v>
                </c:pt>
                <c:pt idx="155" formatCode="0.00">
                  <c:v>151.91999999999999</c:v>
                </c:pt>
                <c:pt idx="156" formatCode="0.00">
                  <c:v>164.61</c:v>
                </c:pt>
                <c:pt idx="157" formatCode="0.00">
                  <c:v>177.65</c:v>
                </c:pt>
                <c:pt idx="158" formatCode="0.00">
                  <c:v>191.02</c:v>
                </c:pt>
                <c:pt idx="159" formatCode="0.00">
                  <c:v>204.74</c:v>
                </c:pt>
                <c:pt idx="160" formatCode="0.00">
                  <c:v>218.79</c:v>
                </c:pt>
                <c:pt idx="161" formatCode="0.00">
                  <c:v>247.95</c:v>
                </c:pt>
                <c:pt idx="162" formatCode="0.00">
                  <c:v>286.35000000000002</c:v>
                </c:pt>
                <c:pt idx="163" formatCode="0.00">
                  <c:v>326.93</c:v>
                </c:pt>
                <c:pt idx="164" formatCode="0.00">
                  <c:v>369.7</c:v>
                </c:pt>
                <c:pt idx="165" formatCode="0.00">
                  <c:v>414.66</c:v>
                </c:pt>
                <c:pt idx="166" formatCode="0.00">
                  <c:v>461.8</c:v>
                </c:pt>
                <c:pt idx="167" formatCode="0.00">
                  <c:v>511.11</c:v>
                </c:pt>
                <c:pt idx="168" formatCode="0.00">
                  <c:v>562.59</c:v>
                </c:pt>
                <c:pt idx="169" formatCode="0.00">
                  <c:v>616.23</c:v>
                </c:pt>
                <c:pt idx="170" formatCode="0.00">
                  <c:v>729.79</c:v>
                </c:pt>
                <c:pt idx="171" formatCode="0.00">
                  <c:v>851.59</c:v>
                </c:pt>
                <c:pt idx="172" formatCode="0.00">
                  <c:v>981.47</c:v>
                </c:pt>
                <c:pt idx="173" formatCode="0.0">
                  <c:v>1120</c:v>
                </c:pt>
                <c:pt idx="174" formatCode="0.0">
                  <c:v>1260</c:v>
                </c:pt>
                <c:pt idx="175" formatCode="0.0">
                  <c:v>1420</c:v>
                </c:pt>
                <c:pt idx="176" formatCode="0.0">
                  <c:v>1750</c:v>
                </c:pt>
                <c:pt idx="177" formatCode="0.0">
                  <c:v>2110</c:v>
                </c:pt>
                <c:pt idx="178" formatCode="0.0">
                  <c:v>2490</c:v>
                </c:pt>
                <c:pt idx="179" formatCode="0.0">
                  <c:v>2910</c:v>
                </c:pt>
                <c:pt idx="180" formatCode="0.0">
                  <c:v>3350</c:v>
                </c:pt>
                <c:pt idx="181" formatCode="0.0">
                  <c:v>3810</c:v>
                </c:pt>
                <c:pt idx="182" formatCode="0.0">
                  <c:v>4300</c:v>
                </c:pt>
                <c:pt idx="183" formatCode="0.0">
                  <c:v>4820</c:v>
                </c:pt>
                <c:pt idx="184" formatCode="0.0">
                  <c:v>5360</c:v>
                </c:pt>
                <c:pt idx="185" formatCode="0.0">
                  <c:v>5920</c:v>
                </c:pt>
                <c:pt idx="186" formatCode="0.0">
                  <c:v>6500</c:v>
                </c:pt>
                <c:pt idx="187" formatCode="0.0">
                  <c:v>7740</c:v>
                </c:pt>
                <c:pt idx="188" formatCode="0.0">
                  <c:v>9390</c:v>
                </c:pt>
                <c:pt idx="189" formatCode="0.0">
                  <c:v>11170</c:v>
                </c:pt>
                <c:pt idx="190" formatCode="0.0">
                  <c:v>13070</c:v>
                </c:pt>
                <c:pt idx="191" formatCode="0.0">
                  <c:v>15070</c:v>
                </c:pt>
                <c:pt idx="192" formatCode="0.0">
                  <c:v>17180</c:v>
                </c:pt>
                <c:pt idx="193" formatCode="0.0">
                  <c:v>19380</c:v>
                </c:pt>
                <c:pt idx="194" formatCode="0.0">
                  <c:v>21680</c:v>
                </c:pt>
                <c:pt idx="195" formatCode="0.0">
                  <c:v>24060</c:v>
                </c:pt>
                <c:pt idx="196" formatCode="0.0">
                  <c:v>29060</c:v>
                </c:pt>
                <c:pt idx="197" formatCode="0.0">
                  <c:v>34360</c:v>
                </c:pt>
                <c:pt idx="198" formatCode="0.0">
                  <c:v>39920</c:v>
                </c:pt>
                <c:pt idx="199" formatCode="0.0">
                  <c:v>45730</c:v>
                </c:pt>
                <c:pt idx="200" formatCode="0.0">
                  <c:v>51750</c:v>
                </c:pt>
                <c:pt idx="201" formatCode="0.0">
                  <c:v>57980</c:v>
                </c:pt>
                <c:pt idx="202" formatCode="0.0">
                  <c:v>70940</c:v>
                </c:pt>
                <c:pt idx="203" formatCode="0.0">
                  <c:v>84510</c:v>
                </c:pt>
                <c:pt idx="204" formatCode="0.0">
                  <c:v>98580</c:v>
                </c:pt>
                <c:pt idx="205" formatCode="0.0">
                  <c:v>113080</c:v>
                </c:pt>
                <c:pt idx="206" formatCode="0.0">
                  <c:v>127950</c:v>
                </c:pt>
                <c:pt idx="207" formatCode="0.0">
                  <c:v>143110</c:v>
                </c:pt>
                <c:pt idx="208" formatCode="0.0">
                  <c:v>146180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D7-4561-90D2-4046941CCF0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srim132Xe_EJ212!$D$20:$D$228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srim132Xe_EJ212!$M$20:$M$228</c:f>
              <c:numCache>
                <c:formatCode>0.000</c:formatCode>
                <c:ptCount val="209"/>
                <c:pt idx="0">
                  <c:v>1.7000000000000001E-3</c:v>
                </c:pt>
                <c:pt idx="1">
                  <c:v>1.7000000000000001E-3</c:v>
                </c:pt>
                <c:pt idx="2">
                  <c:v>1.8E-3</c:v>
                </c:pt>
                <c:pt idx="3">
                  <c:v>1.8E-3</c:v>
                </c:pt>
                <c:pt idx="4">
                  <c:v>1.9E-3</c:v>
                </c:pt>
                <c:pt idx="5">
                  <c:v>2E-3</c:v>
                </c:pt>
                <c:pt idx="6">
                  <c:v>2.1000000000000003E-3</c:v>
                </c:pt>
                <c:pt idx="7">
                  <c:v>2.1000000000000003E-3</c:v>
                </c:pt>
                <c:pt idx="8">
                  <c:v>2.1999999999999997E-3</c:v>
                </c:pt>
                <c:pt idx="9">
                  <c:v>2.3E-3</c:v>
                </c:pt>
                <c:pt idx="10">
                  <c:v>2.4000000000000002E-3</c:v>
                </c:pt>
                <c:pt idx="11">
                  <c:v>2.5000000000000001E-3</c:v>
                </c:pt>
                <c:pt idx="12">
                  <c:v>2.5000000000000001E-3</c:v>
                </c:pt>
                <c:pt idx="13">
                  <c:v>2.5999999999999999E-3</c:v>
                </c:pt>
                <c:pt idx="14">
                  <c:v>2.7000000000000001E-3</c:v>
                </c:pt>
                <c:pt idx="15">
                  <c:v>2.9000000000000002E-3</c:v>
                </c:pt>
                <c:pt idx="16">
                  <c:v>3.0000000000000001E-3</c:v>
                </c:pt>
                <c:pt idx="17">
                  <c:v>3.0999999999999999E-3</c:v>
                </c:pt>
                <c:pt idx="18">
                  <c:v>3.2000000000000002E-3</c:v>
                </c:pt>
                <c:pt idx="19">
                  <c:v>3.3E-3</c:v>
                </c:pt>
                <c:pt idx="20">
                  <c:v>3.5000000000000005E-3</c:v>
                </c:pt>
                <c:pt idx="21">
                  <c:v>3.6999999999999997E-3</c:v>
                </c:pt>
                <c:pt idx="22">
                  <c:v>3.8999999999999998E-3</c:v>
                </c:pt>
                <c:pt idx="23">
                  <c:v>4.0000000000000001E-3</c:v>
                </c:pt>
                <c:pt idx="24">
                  <c:v>4.2000000000000006E-3</c:v>
                </c:pt>
                <c:pt idx="25">
                  <c:v>4.3999999999999994E-3</c:v>
                </c:pt>
                <c:pt idx="26">
                  <c:v>4.4999999999999997E-3</c:v>
                </c:pt>
                <c:pt idx="27">
                  <c:v>4.7000000000000002E-3</c:v>
                </c:pt>
                <c:pt idx="28">
                  <c:v>4.8000000000000004E-3</c:v>
                </c:pt>
                <c:pt idx="29">
                  <c:v>4.8999999999999998E-3</c:v>
                </c:pt>
                <c:pt idx="30">
                  <c:v>5.0999999999999995E-3</c:v>
                </c:pt>
                <c:pt idx="31">
                  <c:v>5.3E-3</c:v>
                </c:pt>
                <c:pt idx="32">
                  <c:v>5.5999999999999999E-3</c:v>
                </c:pt>
                <c:pt idx="33">
                  <c:v>5.8999999999999999E-3</c:v>
                </c:pt>
                <c:pt idx="34">
                  <c:v>6.1999999999999998E-3</c:v>
                </c:pt>
                <c:pt idx="35">
                  <c:v>6.5000000000000006E-3</c:v>
                </c:pt>
                <c:pt idx="36">
                  <c:v>6.8000000000000005E-3</c:v>
                </c:pt>
                <c:pt idx="37">
                  <c:v>7.000000000000001E-3</c:v>
                </c:pt>
                <c:pt idx="38">
                  <c:v>7.2999999999999992E-3</c:v>
                </c:pt>
                <c:pt idx="39">
                  <c:v>7.4999999999999997E-3</c:v>
                </c:pt>
                <c:pt idx="40">
                  <c:v>8.0000000000000002E-3</c:v>
                </c:pt>
                <c:pt idx="41">
                  <c:v>8.5000000000000006E-3</c:v>
                </c:pt>
                <c:pt idx="42">
                  <c:v>8.8999999999999999E-3</c:v>
                </c:pt>
                <c:pt idx="43">
                  <c:v>9.2999999999999992E-3</c:v>
                </c:pt>
                <c:pt idx="44">
                  <c:v>9.7999999999999997E-3</c:v>
                </c:pt>
                <c:pt idx="45">
                  <c:v>1.0199999999999999E-2</c:v>
                </c:pt>
                <c:pt idx="46">
                  <c:v>1.0999999999999999E-2</c:v>
                </c:pt>
                <c:pt idx="47">
                  <c:v>1.18E-2</c:v>
                </c:pt>
                <c:pt idx="48">
                  <c:v>1.2500000000000001E-2</c:v>
                </c:pt>
                <c:pt idx="49">
                  <c:v>1.3300000000000001E-2</c:v>
                </c:pt>
                <c:pt idx="50">
                  <c:v>1.4000000000000002E-2</c:v>
                </c:pt>
                <c:pt idx="51">
                  <c:v>1.47E-2</c:v>
                </c:pt>
                <c:pt idx="52">
                  <c:v>1.54E-2</c:v>
                </c:pt>
                <c:pt idx="53">
                  <c:v>1.6E-2</c:v>
                </c:pt>
                <c:pt idx="54">
                  <c:v>1.67E-2</c:v>
                </c:pt>
                <c:pt idx="55">
                  <c:v>1.7299999999999999E-2</c:v>
                </c:pt>
                <c:pt idx="56">
                  <c:v>1.7999999999999999E-2</c:v>
                </c:pt>
                <c:pt idx="57">
                  <c:v>1.9200000000000002E-2</c:v>
                </c:pt>
                <c:pt idx="58">
                  <c:v>2.0799999999999999E-2</c:v>
                </c:pt>
                <c:pt idx="59">
                  <c:v>2.23E-2</c:v>
                </c:pt>
                <c:pt idx="60">
                  <c:v>2.3799999999999998E-2</c:v>
                </c:pt>
                <c:pt idx="61">
                  <c:v>2.53E-2</c:v>
                </c:pt>
                <c:pt idx="62">
                  <c:v>2.6700000000000002E-2</c:v>
                </c:pt>
                <c:pt idx="63">
                  <c:v>2.8100000000000003E-2</c:v>
                </c:pt>
                <c:pt idx="64">
                  <c:v>2.9499999999999998E-2</c:v>
                </c:pt>
                <c:pt idx="65">
                  <c:v>3.09E-2</c:v>
                </c:pt>
                <c:pt idx="66">
                  <c:v>3.3800000000000004E-2</c:v>
                </c:pt>
                <c:pt idx="67">
                  <c:v>3.6499999999999998E-2</c:v>
                </c:pt>
                <c:pt idx="68">
                  <c:v>3.9300000000000002E-2</c:v>
                </c:pt>
                <c:pt idx="69">
                  <c:v>4.19E-2</c:v>
                </c:pt>
                <c:pt idx="70">
                  <c:v>4.4499999999999998E-2</c:v>
                </c:pt>
                <c:pt idx="71">
                  <c:v>4.7E-2</c:v>
                </c:pt>
                <c:pt idx="72">
                  <c:v>5.2299999999999999E-2</c:v>
                </c:pt>
                <c:pt idx="73">
                  <c:v>5.7399999999999993E-2</c:v>
                </c:pt>
                <c:pt idx="74">
                  <c:v>6.2300000000000001E-2</c:v>
                </c:pt>
                <c:pt idx="75">
                  <c:v>6.7000000000000004E-2</c:v>
                </c:pt>
                <c:pt idx="76">
                  <c:v>7.1599999999999997E-2</c:v>
                </c:pt>
                <c:pt idx="77">
                  <c:v>7.5999999999999998E-2</c:v>
                </c:pt>
                <c:pt idx="78">
                  <c:v>8.030000000000001E-2</c:v>
                </c:pt>
                <c:pt idx="79">
                  <c:v>8.4499999999999992E-2</c:v>
                </c:pt>
                <c:pt idx="80">
                  <c:v>8.8599999999999998E-2</c:v>
                </c:pt>
                <c:pt idx="81">
                  <c:v>9.2499999999999999E-2</c:v>
                </c:pt>
                <c:pt idx="82">
                  <c:v>9.64E-2</c:v>
                </c:pt>
                <c:pt idx="83">
                  <c:v>0.1045</c:v>
                </c:pt>
                <c:pt idx="84">
                  <c:v>0.11439999999999999</c:v>
                </c:pt>
                <c:pt idx="85">
                  <c:v>0.1236</c:v>
                </c:pt>
                <c:pt idx="86">
                  <c:v>0.13220000000000001</c:v>
                </c:pt>
                <c:pt idx="87">
                  <c:v>0.14030000000000001</c:v>
                </c:pt>
                <c:pt idx="88">
                  <c:v>0.1479</c:v>
                </c:pt>
                <c:pt idx="89">
                  <c:v>0.15509999999999999</c:v>
                </c:pt>
                <c:pt idx="90">
                  <c:v>0.16189999999999999</c:v>
                </c:pt>
                <c:pt idx="91">
                  <c:v>0.16839999999999999</c:v>
                </c:pt>
                <c:pt idx="92">
                  <c:v>0.1825</c:v>
                </c:pt>
                <c:pt idx="93">
                  <c:v>0.19519999999999998</c:v>
                </c:pt>
                <c:pt idx="94">
                  <c:v>0.20680000000000001</c:v>
                </c:pt>
                <c:pt idx="95">
                  <c:v>0.21729999999999999</c:v>
                </c:pt>
                <c:pt idx="96">
                  <c:v>0.22700000000000001</c:v>
                </c:pt>
                <c:pt idx="97">
                  <c:v>0.2359</c:v>
                </c:pt>
                <c:pt idx="98">
                  <c:v>0.25640000000000002</c:v>
                </c:pt>
                <c:pt idx="99">
                  <c:v>0.27379999999999999</c:v>
                </c:pt>
                <c:pt idx="100">
                  <c:v>0.2888</c:v>
                </c:pt>
                <c:pt idx="101">
                  <c:v>0.30199999999999999</c:v>
                </c:pt>
                <c:pt idx="102">
                  <c:v>0.3135</c:v>
                </c:pt>
                <c:pt idx="103">
                  <c:v>0.3236</c:v>
                </c:pt>
                <c:pt idx="104">
                  <c:v>0.33260000000000001</c:v>
                </c:pt>
                <c:pt idx="105">
                  <c:v>0.3407</c:v>
                </c:pt>
                <c:pt idx="106">
                  <c:v>0.34799999999999998</c:v>
                </c:pt>
                <c:pt idx="107">
                  <c:v>0.35449999999999998</c:v>
                </c:pt>
                <c:pt idx="108">
                  <c:v>0.3604</c:v>
                </c:pt>
                <c:pt idx="109">
                  <c:v>0.37530000000000002</c:v>
                </c:pt>
                <c:pt idx="110">
                  <c:v>0.39279999999999998</c:v>
                </c:pt>
                <c:pt idx="111">
                  <c:v>0.40700000000000003</c:v>
                </c:pt>
                <c:pt idx="112">
                  <c:v>0.41879999999999995</c:v>
                </c:pt>
                <c:pt idx="113">
                  <c:v>0.42889999999999995</c:v>
                </c:pt>
                <c:pt idx="114">
                  <c:v>0.43760000000000004</c:v>
                </c:pt>
                <c:pt idx="115">
                  <c:v>0.44519999999999998</c:v>
                </c:pt>
                <c:pt idx="116">
                  <c:v>0.45190000000000002</c:v>
                </c:pt>
                <c:pt idx="117">
                  <c:v>0.45800000000000002</c:v>
                </c:pt>
                <c:pt idx="118">
                  <c:v>0.4758</c:v>
                </c:pt>
                <c:pt idx="119">
                  <c:v>0.49070000000000003</c:v>
                </c:pt>
                <c:pt idx="120">
                  <c:v>0.50359999999999994</c:v>
                </c:pt>
                <c:pt idx="121">
                  <c:v>0.51490000000000002</c:v>
                </c:pt>
                <c:pt idx="122">
                  <c:v>0.52500000000000002</c:v>
                </c:pt>
                <c:pt idx="123">
                  <c:v>0.53410000000000002</c:v>
                </c:pt>
                <c:pt idx="124">
                  <c:v>0.56399999999999995</c:v>
                </c:pt>
                <c:pt idx="125">
                  <c:v>0.5897</c:v>
                </c:pt>
                <c:pt idx="126">
                  <c:v>0.61260000000000003</c:v>
                </c:pt>
                <c:pt idx="127">
                  <c:v>0.63329999999999997</c:v>
                </c:pt>
                <c:pt idx="128">
                  <c:v>0.65250000000000008</c:v>
                </c:pt>
                <c:pt idx="129">
                  <c:v>0.67049999999999998</c:v>
                </c:pt>
                <c:pt idx="130">
                  <c:v>0.6875</c:v>
                </c:pt>
                <c:pt idx="131">
                  <c:v>0.70369999999999999</c:v>
                </c:pt>
                <c:pt idx="132">
                  <c:v>0.71920000000000006</c:v>
                </c:pt>
                <c:pt idx="133">
                  <c:v>0.73419999999999996</c:v>
                </c:pt>
                <c:pt idx="134">
                  <c:v>0.74870000000000003</c:v>
                </c:pt>
                <c:pt idx="135">
                  <c:v>0.80230000000000001</c:v>
                </c:pt>
                <c:pt idx="136">
                  <c:v>0.87829999999999997</c:v>
                </c:pt>
                <c:pt idx="137">
                  <c:v>0.94789999999999996</c:v>
                </c:pt>
                <c:pt idx="138" formatCode="0.00">
                  <c:v>1.01</c:v>
                </c:pt>
                <c:pt idx="139" formatCode="0.00">
                  <c:v>1.07</c:v>
                </c:pt>
                <c:pt idx="140" formatCode="0.00">
                  <c:v>1.1299999999999999</c:v>
                </c:pt>
                <c:pt idx="141" formatCode="0.00">
                  <c:v>1.18</c:v>
                </c:pt>
                <c:pt idx="142" formatCode="0.00">
                  <c:v>1.23</c:v>
                </c:pt>
                <c:pt idx="143" formatCode="0.00">
                  <c:v>1.28</c:v>
                </c:pt>
                <c:pt idx="144" formatCode="0.00">
                  <c:v>1.47</c:v>
                </c:pt>
                <c:pt idx="145" formatCode="0.00">
                  <c:v>1.63</c:v>
                </c:pt>
                <c:pt idx="146" formatCode="0.00">
                  <c:v>1.79</c:v>
                </c:pt>
                <c:pt idx="147" formatCode="0.00">
                  <c:v>1.93</c:v>
                </c:pt>
                <c:pt idx="148" formatCode="0.00">
                  <c:v>2.0699999999999998</c:v>
                </c:pt>
                <c:pt idx="149" formatCode="0.00">
                  <c:v>2.21</c:v>
                </c:pt>
                <c:pt idx="150" formatCode="0.00">
                  <c:v>2.69</c:v>
                </c:pt>
                <c:pt idx="151" formatCode="0.00">
                  <c:v>3.11</c:v>
                </c:pt>
                <c:pt idx="152" formatCode="0.00">
                  <c:v>3.51</c:v>
                </c:pt>
                <c:pt idx="153" formatCode="0.00">
                  <c:v>3.88</c:v>
                </c:pt>
                <c:pt idx="154" formatCode="0.00">
                  <c:v>4.24</c:v>
                </c:pt>
                <c:pt idx="155" formatCode="0.00">
                  <c:v>4.59</c:v>
                </c:pt>
                <c:pt idx="156" formatCode="0.00">
                  <c:v>4.93</c:v>
                </c:pt>
                <c:pt idx="157" formatCode="0.00">
                  <c:v>5.26</c:v>
                </c:pt>
                <c:pt idx="158" formatCode="0.00">
                  <c:v>5.59</c:v>
                </c:pt>
                <c:pt idx="159" formatCode="0.00">
                  <c:v>5.92</c:v>
                </c:pt>
                <c:pt idx="160" formatCode="0.00">
                  <c:v>6.24</c:v>
                </c:pt>
                <c:pt idx="161" formatCode="0.00">
                  <c:v>7.48</c:v>
                </c:pt>
                <c:pt idx="162" formatCode="0.00">
                  <c:v>9.25</c:v>
                </c:pt>
                <c:pt idx="163" formatCode="0.00">
                  <c:v>10.89</c:v>
                </c:pt>
                <c:pt idx="164" formatCode="0.00">
                  <c:v>12.46</c:v>
                </c:pt>
                <c:pt idx="165" formatCode="0.00">
                  <c:v>13.99</c:v>
                </c:pt>
                <c:pt idx="166" formatCode="0.00">
                  <c:v>15.49</c:v>
                </c:pt>
                <c:pt idx="167" formatCode="0.00">
                  <c:v>16.989999999999998</c:v>
                </c:pt>
                <c:pt idx="168" formatCode="0.00">
                  <c:v>18.489999999999998</c:v>
                </c:pt>
                <c:pt idx="169" formatCode="0.00">
                  <c:v>19.989999999999998</c:v>
                </c:pt>
                <c:pt idx="170" formatCode="0.00">
                  <c:v>25.64</c:v>
                </c:pt>
                <c:pt idx="171" formatCode="0.00">
                  <c:v>30.9</c:v>
                </c:pt>
                <c:pt idx="172" formatCode="0.00">
                  <c:v>35.950000000000003</c:v>
                </c:pt>
                <c:pt idx="173" formatCode="0.00">
                  <c:v>40.9</c:v>
                </c:pt>
                <c:pt idx="174" formatCode="0.00">
                  <c:v>45.79</c:v>
                </c:pt>
                <c:pt idx="175" formatCode="0.00">
                  <c:v>50.67</c:v>
                </c:pt>
                <c:pt idx="176" formatCode="0.00">
                  <c:v>68.790000000000006</c:v>
                </c:pt>
                <c:pt idx="177" formatCode="0.00">
                  <c:v>85.43</c:v>
                </c:pt>
                <c:pt idx="178" formatCode="0.00">
                  <c:v>101.42</c:v>
                </c:pt>
                <c:pt idx="179" formatCode="0.00">
                  <c:v>117.1</c:v>
                </c:pt>
                <c:pt idx="180" formatCode="0.00">
                  <c:v>132.63</c:v>
                </c:pt>
                <c:pt idx="181" formatCode="0.00">
                  <c:v>148.11000000000001</c:v>
                </c:pt>
                <c:pt idx="182" formatCode="0.00">
                  <c:v>163.6</c:v>
                </c:pt>
                <c:pt idx="183" formatCode="0.00">
                  <c:v>179.11</c:v>
                </c:pt>
                <c:pt idx="184" formatCode="0.00">
                  <c:v>194.66</c:v>
                </c:pt>
                <c:pt idx="185" formatCode="0.00">
                  <c:v>210.27</c:v>
                </c:pt>
                <c:pt idx="186" formatCode="0.00">
                  <c:v>225.93</c:v>
                </c:pt>
                <c:pt idx="187" formatCode="0.00">
                  <c:v>285.41000000000003</c:v>
                </c:pt>
                <c:pt idx="188" formatCode="0.00">
                  <c:v>369.3</c:v>
                </c:pt>
                <c:pt idx="189" formatCode="0.00">
                  <c:v>446.92</c:v>
                </c:pt>
                <c:pt idx="190" formatCode="0.00">
                  <c:v>521.15</c:v>
                </c:pt>
                <c:pt idx="191" formatCode="0.00">
                  <c:v>593.24</c:v>
                </c:pt>
                <c:pt idx="192" formatCode="0.00">
                  <c:v>663.87</c:v>
                </c:pt>
                <c:pt idx="193" formatCode="0.00">
                  <c:v>733.39</c:v>
                </c:pt>
                <c:pt idx="194" formatCode="0.00">
                  <c:v>802.03</c:v>
                </c:pt>
                <c:pt idx="195" formatCode="0.00">
                  <c:v>869.91</c:v>
                </c:pt>
                <c:pt idx="196" formatCode="0.0">
                  <c:v>1120</c:v>
                </c:pt>
                <c:pt idx="197" formatCode="0.0">
                  <c:v>1350</c:v>
                </c:pt>
                <c:pt idx="198" formatCode="0.0">
                  <c:v>1560</c:v>
                </c:pt>
                <c:pt idx="199" formatCode="0.0">
                  <c:v>1760</c:v>
                </c:pt>
                <c:pt idx="200" formatCode="0.0">
                  <c:v>1960</c:v>
                </c:pt>
                <c:pt idx="201" formatCode="0.0">
                  <c:v>2150</c:v>
                </c:pt>
                <c:pt idx="202" formatCode="0.0">
                  <c:v>2820</c:v>
                </c:pt>
                <c:pt idx="203" formatCode="0.0">
                  <c:v>3410</c:v>
                </c:pt>
                <c:pt idx="204" formatCode="0.0">
                  <c:v>3950</c:v>
                </c:pt>
                <c:pt idx="205" formatCode="0.0">
                  <c:v>4450</c:v>
                </c:pt>
                <c:pt idx="206" formatCode="0.0">
                  <c:v>4920</c:v>
                </c:pt>
                <c:pt idx="207" formatCode="0.0">
                  <c:v>5370</c:v>
                </c:pt>
                <c:pt idx="208" formatCode="0.0">
                  <c:v>5390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D7-4561-90D2-4046941CCF0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srim132Xe_EJ212!$D$20:$D$228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srim132Xe_EJ212!$P$20:$P$228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1.2999999999999999E-3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3.0999999999999999E-3</c:v>
                </c:pt>
                <c:pt idx="24">
                  <c:v>3.2000000000000002E-3</c:v>
                </c:pt>
                <c:pt idx="25">
                  <c:v>3.4000000000000002E-3</c:v>
                </c:pt>
                <c:pt idx="26">
                  <c:v>3.5000000000000005E-3</c:v>
                </c:pt>
                <c:pt idx="27">
                  <c:v>3.5999999999999999E-3</c:v>
                </c:pt>
                <c:pt idx="28">
                  <c:v>3.6999999999999997E-3</c:v>
                </c:pt>
                <c:pt idx="29">
                  <c:v>3.8999999999999998E-3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4.4999999999999997E-3</c:v>
                </c:pt>
                <c:pt idx="33">
                  <c:v>4.8000000000000004E-3</c:v>
                </c:pt>
                <c:pt idx="34">
                  <c:v>5.0000000000000001E-3</c:v>
                </c:pt>
                <c:pt idx="35">
                  <c:v>5.3E-3</c:v>
                </c:pt>
                <c:pt idx="36">
                  <c:v>5.4999999999999997E-3</c:v>
                </c:pt>
                <c:pt idx="37">
                  <c:v>5.8000000000000005E-3</c:v>
                </c:pt>
                <c:pt idx="38">
                  <c:v>6.0000000000000001E-3</c:v>
                </c:pt>
                <c:pt idx="39">
                  <c:v>6.1999999999999998E-3</c:v>
                </c:pt>
                <c:pt idx="40">
                  <c:v>6.7000000000000002E-3</c:v>
                </c:pt>
                <c:pt idx="41">
                  <c:v>7.0999999999999995E-3</c:v>
                </c:pt>
                <c:pt idx="42">
                  <c:v>7.4999999999999997E-3</c:v>
                </c:pt>
                <c:pt idx="43">
                  <c:v>7.9000000000000008E-3</c:v>
                </c:pt>
                <c:pt idx="44">
                  <c:v>8.3000000000000001E-3</c:v>
                </c:pt>
                <c:pt idx="45">
                  <c:v>8.6999999999999994E-3</c:v>
                </c:pt>
                <c:pt idx="46">
                  <c:v>9.4000000000000004E-3</c:v>
                </c:pt>
                <c:pt idx="47">
                  <c:v>1.0199999999999999E-2</c:v>
                </c:pt>
                <c:pt idx="48">
                  <c:v>1.09E-2</c:v>
                </c:pt>
                <c:pt idx="49">
                  <c:v>1.1600000000000001E-2</c:v>
                </c:pt>
                <c:pt idx="50">
                  <c:v>1.2199999999999999E-2</c:v>
                </c:pt>
                <c:pt idx="51">
                  <c:v>1.29E-2</c:v>
                </c:pt>
                <c:pt idx="52">
                  <c:v>1.3500000000000002E-2</c:v>
                </c:pt>
                <c:pt idx="53">
                  <c:v>1.4199999999999999E-2</c:v>
                </c:pt>
                <c:pt idx="54">
                  <c:v>1.4799999999999999E-2</c:v>
                </c:pt>
                <c:pt idx="55">
                  <c:v>1.54E-2</c:v>
                </c:pt>
                <c:pt idx="56">
                  <c:v>1.6E-2</c:v>
                </c:pt>
                <c:pt idx="57">
                  <c:v>1.72E-2</c:v>
                </c:pt>
                <c:pt idx="58">
                  <c:v>1.8700000000000001E-2</c:v>
                </c:pt>
                <c:pt idx="59">
                  <c:v>2.01E-2</c:v>
                </c:pt>
                <c:pt idx="60">
                  <c:v>2.1499999999999998E-2</c:v>
                </c:pt>
                <c:pt idx="61">
                  <c:v>2.29E-2</c:v>
                </c:pt>
                <c:pt idx="62">
                  <c:v>2.4299999999999999E-2</c:v>
                </c:pt>
                <c:pt idx="63">
                  <c:v>2.5600000000000001E-2</c:v>
                </c:pt>
                <c:pt idx="64">
                  <c:v>2.7000000000000003E-2</c:v>
                </c:pt>
                <c:pt idx="65">
                  <c:v>2.8299999999999999E-2</c:v>
                </c:pt>
                <c:pt idx="66">
                  <c:v>3.09E-2</c:v>
                </c:pt>
                <c:pt idx="67">
                  <c:v>3.3500000000000002E-2</c:v>
                </c:pt>
                <c:pt idx="68">
                  <c:v>3.61E-2</c:v>
                </c:pt>
                <c:pt idx="69">
                  <c:v>3.8699999999999998E-2</c:v>
                </c:pt>
                <c:pt idx="70">
                  <c:v>4.1200000000000001E-2</c:v>
                </c:pt>
                <c:pt idx="71">
                  <c:v>4.3799999999999999E-2</c:v>
                </c:pt>
                <c:pt idx="72">
                  <c:v>4.87E-2</c:v>
                </c:pt>
                <c:pt idx="73">
                  <c:v>5.3700000000000005E-2</c:v>
                </c:pt>
                <c:pt idx="74">
                  <c:v>5.8499999999999996E-2</c:v>
                </c:pt>
                <c:pt idx="75">
                  <c:v>6.3299999999999995E-2</c:v>
                </c:pt>
                <c:pt idx="76">
                  <c:v>6.8100000000000008E-2</c:v>
                </c:pt>
                <c:pt idx="77">
                  <c:v>7.2800000000000004E-2</c:v>
                </c:pt>
                <c:pt idx="78">
                  <c:v>7.7399999999999997E-2</c:v>
                </c:pt>
                <c:pt idx="79">
                  <c:v>8.199999999999999E-2</c:v>
                </c:pt>
                <c:pt idx="80">
                  <c:v>8.6499999999999994E-2</c:v>
                </c:pt>
                <c:pt idx="81">
                  <c:v>9.0900000000000009E-2</c:v>
                </c:pt>
                <c:pt idx="82">
                  <c:v>9.5299999999999996E-2</c:v>
                </c:pt>
                <c:pt idx="83">
                  <c:v>0.10400000000000001</c:v>
                </c:pt>
                <c:pt idx="84">
                  <c:v>0.11439999999999999</c:v>
                </c:pt>
                <c:pt idx="85">
                  <c:v>0.1246</c:v>
                </c:pt>
                <c:pt idx="86">
                  <c:v>0.13440000000000002</c:v>
                </c:pt>
                <c:pt idx="87">
                  <c:v>0.14379999999999998</c:v>
                </c:pt>
                <c:pt idx="88">
                  <c:v>0.153</c:v>
                </c:pt>
                <c:pt idx="89">
                  <c:v>0.1618</c:v>
                </c:pt>
                <c:pt idx="90">
                  <c:v>0.1704</c:v>
                </c:pt>
                <c:pt idx="91">
                  <c:v>0.1787</c:v>
                </c:pt>
                <c:pt idx="92">
                  <c:v>0.19439999999999999</c:v>
                </c:pt>
                <c:pt idx="93">
                  <c:v>0.2092</c:v>
                </c:pt>
                <c:pt idx="94">
                  <c:v>0.22309999999999999</c:v>
                </c:pt>
                <c:pt idx="95">
                  <c:v>0.23630000000000001</c:v>
                </c:pt>
                <c:pt idx="96">
                  <c:v>0.24860000000000002</c:v>
                </c:pt>
                <c:pt idx="97">
                  <c:v>0.26030000000000003</c:v>
                </c:pt>
                <c:pt idx="98">
                  <c:v>0.28189999999999998</c:v>
                </c:pt>
                <c:pt idx="99">
                  <c:v>0.30130000000000001</c:v>
                </c:pt>
                <c:pt idx="100">
                  <c:v>0.31880000000000003</c:v>
                </c:pt>
                <c:pt idx="101">
                  <c:v>0.33460000000000001</c:v>
                </c:pt>
                <c:pt idx="102">
                  <c:v>0.34889999999999999</c:v>
                </c:pt>
                <c:pt idx="103">
                  <c:v>0.36199999999999999</c:v>
                </c:pt>
                <c:pt idx="104">
                  <c:v>0.37390000000000001</c:v>
                </c:pt>
                <c:pt idx="105">
                  <c:v>0.38479999999999998</c:v>
                </c:pt>
                <c:pt idx="106">
                  <c:v>0.39479999999999998</c:v>
                </c:pt>
                <c:pt idx="107">
                  <c:v>0.40400000000000003</c:v>
                </c:pt>
                <c:pt idx="108">
                  <c:v>0.41249999999999998</c:v>
                </c:pt>
                <c:pt idx="109">
                  <c:v>0.42759999999999998</c:v>
                </c:pt>
                <c:pt idx="110">
                  <c:v>0.44370000000000004</c:v>
                </c:pt>
                <c:pt idx="111">
                  <c:v>0.4572</c:v>
                </c:pt>
                <c:pt idx="112">
                  <c:v>0.46889999999999998</c:v>
                </c:pt>
                <c:pt idx="113">
                  <c:v>0.47899999999999998</c:v>
                </c:pt>
                <c:pt idx="114">
                  <c:v>0.48789999999999994</c:v>
                </c:pt>
                <c:pt idx="115">
                  <c:v>0.49569999999999997</c:v>
                </c:pt>
                <c:pt idx="116">
                  <c:v>0.50279999999999991</c:v>
                </c:pt>
                <c:pt idx="117">
                  <c:v>0.5091</c:v>
                </c:pt>
                <c:pt idx="118">
                  <c:v>0.5202</c:v>
                </c:pt>
                <c:pt idx="119">
                  <c:v>0.52960000000000007</c:v>
                </c:pt>
                <c:pt idx="120">
                  <c:v>0.53760000000000008</c:v>
                </c:pt>
                <c:pt idx="121">
                  <c:v>0.54469999999999996</c:v>
                </c:pt>
                <c:pt idx="122">
                  <c:v>0.55099999999999993</c:v>
                </c:pt>
                <c:pt idx="123">
                  <c:v>0.55659999999999998</c:v>
                </c:pt>
                <c:pt idx="124">
                  <c:v>0.5665</c:v>
                </c:pt>
                <c:pt idx="125">
                  <c:v>0.57489999999999997</c:v>
                </c:pt>
                <c:pt idx="126">
                  <c:v>0.58220000000000005</c:v>
                </c:pt>
                <c:pt idx="127">
                  <c:v>0.5887</c:v>
                </c:pt>
                <c:pt idx="128">
                  <c:v>0.59470000000000001</c:v>
                </c:pt>
                <c:pt idx="129">
                  <c:v>0.60010000000000008</c:v>
                </c:pt>
                <c:pt idx="130">
                  <c:v>0.60519999999999996</c:v>
                </c:pt>
                <c:pt idx="131">
                  <c:v>0.6099</c:v>
                </c:pt>
                <c:pt idx="132">
                  <c:v>0.61429999999999996</c:v>
                </c:pt>
                <c:pt idx="133">
                  <c:v>0.61860000000000004</c:v>
                </c:pt>
                <c:pt idx="134">
                  <c:v>0.62260000000000004</c:v>
                </c:pt>
                <c:pt idx="135">
                  <c:v>0.63009999999999999</c:v>
                </c:pt>
                <c:pt idx="136">
                  <c:v>0.63890000000000002</c:v>
                </c:pt>
                <c:pt idx="137">
                  <c:v>0.64700000000000002</c:v>
                </c:pt>
                <c:pt idx="138">
                  <c:v>0.65460000000000007</c:v>
                </c:pt>
                <c:pt idx="139">
                  <c:v>0.66180000000000005</c:v>
                </c:pt>
                <c:pt idx="140">
                  <c:v>0.66870000000000007</c:v>
                </c:pt>
                <c:pt idx="141">
                  <c:v>0.67530000000000001</c:v>
                </c:pt>
                <c:pt idx="142">
                  <c:v>0.68169999999999997</c:v>
                </c:pt>
                <c:pt idx="143">
                  <c:v>0.68799999999999994</c:v>
                </c:pt>
                <c:pt idx="144">
                  <c:v>0.70010000000000006</c:v>
                </c:pt>
                <c:pt idx="145">
                  <c:v>0.7117</c:v>
                </c:pt>
                <c:pt idx="146">
                  <c:v>0.72320000000000007</c:v>
                </c:pt>
                <c:pt idx="147">
                  <c:v>0.73440000000000005</c:v>
                </c:pt>
                <c:pt idx="148">
                  <c:v>0.74539999999999995</c:v>
                </c:pt>
                <c:pt idx="149">
                  <c:v>0.75639999999999996</c:v>
                </c:pt>
                <c:pt idx="150">
                  <c:v>0.7782</c:v>
                </c:pt>
                <c:pt idx="151">
                  <c:v>0.8</c:v>
                </c:pt>
                <c:pt idx="152">
                  <c:v>0.82200000000000006</c:v>
                </c:pt>
                <c:pt idx="153">
                  <c:v>0.84429999999999994</c:v>
                </c:pt>
                <c:pt idx="154">
                  <c:v>0.86699999999999999</c:v>
                </c:pt>
                <c:pt idx="155">
                  <c:v>0.8901</c:v>
                </c:pt>
                <c:pt idx="156">
                  <c:v>0.91359999999999997</c:v>
                </c:pt>
                <c:pt idx="157">
                  <c:v>0.93779999999999997</c:v>
                </c:pt>
                <c:pt idx="158">
                  <c:v>0.96240000000000003</c:v>
                </c:pt>
                <c:pt idx="159">
                  <c:v>0.98770000000000002</c:v>
                </c:pt>
                <c:pt idx="160" formatCode="0.00">
                  <c:v>1.01</c:v>
                </c:pt>
                <c:pt idx="161" formatCode="0.00">
                  <c:v>1.07</c:v>
                </c:pt>
                <c:pt idx="162" formatCode="0.00">
                  <c:v>1.1399999999999999</c:v>
                </c:pt>
                <c:pt idx="163" formatCode="0.00">
                  <c:v>1.21</c:v>
                </c:pt>
                <c:pt idx="164" formatCode="0.00">
                  <c:v>1.29</c:v>
                </c:pt>
                <c:pt idx="165" formatCode="0.00">
                  <c:v>1.38</c:v>
                </c:pt>
                <c:pt idx="166" formatCode="0.00">
                  <c:v>1.46</c:v>
                </c:pt>
                <c:pt idx="167" formatCode="0.00">
                  <c:v>1.56</c:v>
                </c:pt>
                <c:pt idx="168" formatCode="0.00">
                  <c:v>1.65</c:v>
                </c:pt>
                <c:pt idx="169" formatCode="0.00">
                  <c:v>1.75</c:v>
                </c:pt>
                <c:pt idx="170" formatCode="0.00">
                  <c:v>1.97</c:v>
                </c:pt>
                <c:pt idx="171" formatCode="0.00">
                  <c:v>2.19</c:v>
                </c:pt>
                <c:pt idx="172" formatCode="0.00">
                  <c:v>2.44</c:v>
                </c:pt>
                <c:pt idx="173" formatCode="0.00">
                  <c:v>2.7</c:v>
                </c:pt>
                <c:pt idx="174" formatCode="0.00">
                  <c:v>2.97</c:v>
                </c:pt>
                <c:pt idx="175" formatCode="0.00">
                  <c:v>3.25</c:v>
                </c:pt>
                <c:pt idx="176" formatCode="0.00">
                  <c:v>3.86</c:v>
                </c:pt>
                <c:pt idx="177" formatCode="0.00">
                  <c:v>4.5199999999999996</c:v>
                </c:pt>
                <c:pt idx="178" formatCode="0.00">
                  <c:v>5.23</c:v>
                </c:pt>
                <c:pt idx="179" formatCode="0.00">
                  <c:v>5.98</c:v>
                </c:pt>
                <c:pt idx="180" formatCode="0.00">
                  <c:v>6.77</c:v>
                </c:pt>
                <c:pt idx="181" formatCode="0.00">
                  <c:v>7.6</c:v>
                </c:pt>
                <c:pt idx="182" formatCode="0.00">
                  <c:v>8.4700000000000006</c:v>
                </c:pt>
                <c:pt idx="183" formatCode="0.00">
                  <c:v>9.3800000000000008</c:v>
                </c:pt>
                <c:pt idx="184" formatCode="0.00">
                  <c:v>10.32</c:v>
                </c:pt>
                <c:pt idx="185" formatCode="0.00">
                  <c:v>11.3</c:v>
                </c:pt>
                <c:pt idx="186" formatCode="0.00">
                  <c:v>12.31</c:v>
                </c:pt>
                <c:pt idx="187" formatCode="0.00">
                  <c:v>14.42</c:v>
                </c:pt>
                <c:pt idx="188" formatCode="0.00">
                  <c:v>17.23</c:v>
                </c:pt>
                <c:pt idx="189" formatCode="0.00">
                  <c:v>20.2</c:v>
                </c:pt>
                <c:pt idx="190" formatCode="0.00">
                  <c:v>23.33</c:v>
                </c:pt>
                <c:pt idx="191" formatCode="0.00">
                  <c:v>26.6</c:v>
                </c:pt>
                <c:pt idx="192" formatCode="0.00">
                  <c:v>30</c:v>
                </c:pt>
                <c:pt idx="193" formatCode="0.00">
                  <c:v>33.520000000000003</c:v>
                </c:pt>
                <c:pt idx="194" formatCode="0.00">
                  <c:v>37.15</c:v>
                </c:pt>
                <c:pt idx="195" formatCode="0.00">
                  <c:v>40.880000000000003</c:v>
                </c:pt>
                <c:pt idx="196" formatCode="0.00">
                  <c:v>48.6</c:v>
                </c:pt>
                <c:pt idx="197" formatCode="0.00">
                  <c:v>56.62</c:v>
                </c:pt>
                <c:pt idx="198" formatCode="0.00">
                  <c:v>64.900000000000006</c:v>
                </c:pt>
                <c:pt idx="199" formatCode="0.00">
                  <c:v>73.38</c:v>
                </c:pt>
                <c:pt idx="200" formatCode="0.00">
                  <c:v>82.04</c:v>
                </c:pt>
                <c:pt idx="201" formatCode="0.00">
                  <c:v>90.84</c:v>
                </c:pt>
                <c:pt idx="202" formatCode="0.00">
                  <c:v>108.75</c:v>
                </c:pt>
                <c:pt idx="203" formatCode="0.00">
                  <c:v>126.94</c:v>
                </c:pt>
                <c:pt idx="204" formatCode="0.00">
                  <c:v>145.27000000000001</c:v>
                </c:pt>
                <c:pt idx="205" formatCode="0.00">
                  <c:v>163.66</c:v>
                </c:pt>
                <c:pt idx="206" formatCode="0.00">
                  <c:v>182.01</c:v>
                </c:pt>
                <c:pt idx="207" formatCode="0.00">
                  <c:v>200.28</c:v>
                </c:pt>
                <c:pt idx="208" formatCode="0.00">
                  <c:v>203.92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D7-4561-90D2-4046941CC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086864"/>
        <c:axId val="560087256"/>
      </c:scatterChart>
      <c:valAx>
        <c:axId val="5600868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087256"/>
        <c:crosses val="autoZero"/>
        <c:crossBetween val="midCat"/>
        <c:majorUnit val="10"/>
      </c:valAx>
      <c:valAx>
        <c:axId val="56008725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0868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srim132Xe_Si!$P$5</c:f>
          <c:strCache>
            <c:ptCount val="1"/>
            <c:pt idx="0">
              <c:v>srim132Xe_Si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srim132Xe_Si!$D$20:$D$228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srim132Xe_Si!$J$20:$J$228</c:f>
              <c:numCache>
                <c:formatCode>0.000</c:formatCode>
                <c:ptCount val="209"/>
                <c:pt idx="0">
                  <c:v>4.5999999999999999E-3</c:v>
                </c:pt>
                <c:pt idx="1">
                  <c:v>4.7000000000000002E-3</c:v>
                </c:pt>
                <c:pt idx="2">
                  <c:v>4.8000000000000004E-3</c:v>
                </c:pt>
                <c:pt idx="3">
                  <c:v>5.0000000000000001E-3</c:v>
                </c:pt>
                <c:pt idx="4">
                  <c:v>5.0999999999999995E-3</c:v>
                </c:pt>
                <c:pt idx="5">
                  <c:v>5.3E-3</c:v>
                </c:pt>
                <c:pt idx="6">
                  <c:v>5.5999999999999999E-3</c:v>
                </c:pt>
                <c:pt idx="7">
                  <c:v>5.8999999999999999E-3</c:v>
                </c:pt>
                <c:pt idx="8">
                  <c:v>6.1999999999999998E-3</c:v>
                </c:pt>
                <c:pt idx="9">
                  <c:v>6.5000000000000006E-3</c:v>
                </c:pt>
                <c:pt idx="10">
                  <c:v>6.7000000000000002E-3</c:v>
                </c:pt>
                <c:pt idx="11">
                  <c:v>6.9000000000000008E-3</c:v>
                </c:pt>
                <c:pt idx="12">
                  <c:v>7.1999999999999998E-3</c:v>
                </c:pt>
                <c:pt idx="13">
                  <c:v>7.3999999999999995E-3</c:v>
                </c:pt>
                <c:pt idx="14">
                  <c:v>7.9000000000000008E-3</c:v>
                </c:pt>
                <c:pt idx="15">
                  <c:v>8.3000000000000001E-3</c:v>
                </c:pt>
                <c:pt idx="16">
                  <c:v>8.6999999999999994E-3</c:v>
                </c:pt>
                <c:pt idx="17">
                  <c:v>9.1000000000000004E-3</c:v>
                </c:pt>
                <c:pt idx="18">
                  <c:v>9.4999999999999998E-3</c:v>
                </c:pt>
                <c:pt idx="19">
                  <c:v>9.7999999999999997E-3</c:v>
                </c:pt>
                <c:pt idx="20">
                  <c:v>1.0499999999999999E-2</c:v>
                </c:pt>
                <c:pt idx="21">
                  <c:v>1.12E-2</c:v>
                </c:pt>
                <c:pt idx="22">
                  <c:v>1.1899999999999999E-2</c:v>
                </c:pt>
                <c:pt idx="23">
                  <c:v>1.2500000000000001E-2</c:v>
                </c:pt>
                <c:pt idx="24">
                  <c:v>1.3100000000000001E-2</c:v>
                </c:pt>
                <c:pt idx="25">
                  <c:v>1.37E-2</c:v>
                </c:pt>
                <c:pt idx="26">
                  <c:v>1.4299999999999998E-2</c:v>
                </c:pt>
                <c:pt idx="27">
                  <c:v>1.49E-2</c:v>
                </c:pt>
                <c:pt idx="28">
                  <c:v>1.55E-2</c:v>
                </c:pt>
                <c:pt idx="29">
                  <c:v>1.6E-2</c:v>
                </c:pt>
                <c:pt idx="30">
                  <c:v>1.66E-2</c:v>
                </c:pt>
                <c:pt idx="31">
                  <c:v>1.7599999999999998E-2</c:v>
                </c:pt>
                <c:pt idx="32">
                  <c:v>1.89E-2</c:v>
                </c:pt>
                <c:pt idx="33">
                  <c:v>2.0200000000000003E-2</c:v>
                </c:pt>
                <c:pt idx="34">
                  <c:v>2.1399999999999999E-2</c:v>
                </c:pt>
                <c:pt idx="35">
                  <c:v>2.2600000000000002E-2</c:v>
                </c:pt>
                <c:pt idx="36">
                  <c:v>2.3799999999999998E-2</c:v>
                </c:pt>
                <c:pt idx="37">
                  <c:v>2.4899999999999999E-2</c:v>
                </c:pt>
                <c:pt idx="38">
                  <c:v>2.6000000000000002E-2</c:v>
                </c:pt>
                <c:pt idx="39">
                  <c:v>2.7100000000000003E-2</c:v>
                </c:pt>
                <c:pt idx="40">
                  <c:v>2.93E-2</c:v>
                </c:pt>
                <c:pt idx="41">
                  <c:v>3.15E-2</c:v>
                </c:pt>
                <c:pt idx="42">
                  <c:v>3.3500000000000002E-2</c:v>
                </c:pt>
                <c:pt idx="43">
                  <c:v>3.56E-2</c:v>
                </c:pt>
                <c:pt idx="44">
                  <c:v>3.7600000000000001E-2</c:v>
                </c:pt>
                <c:pt idx="45">
                  <c:v>3.9600000000000003E-2</c:v>
                </c:pt>
                <c:pt idx="46">
                  <c:v>4.36E-2</c:v>
                </c:pt>
                <c:pt idx="47">
                  <c:v>4.7399999999999998E-2</c:v>
                </c:pt>
                <c:pt idx="48">
                  <c:v>5.1200000000000002E-2</c:v>
                </c:pt>
                <c:pt idx="49">
                  <c:v>5.5000000000000007E-2</c:v>
                </c:pt>
                <c:pt idx="50">
                  <c:v>5.8699999999999995E-2</c:v>
                </c:pt>
                <c:pt idx="51">
                  <c:v>6.2399999999999997E-2</c:v>
                </c:pt>
                <c:pt idx="52">
                  <c:v>6.6100000000000006E-2</c:v>
                </c:pt>
                <c:pt idx="53">
                  <c:v>6.9699999999999998E-2</c:v>
                </c:pt>
                <c:pt idx="54">
                  <c:v>7.3300000000000004E-2</c:v>
                </c:pt>
                <c:pt idx="55">
                  <c:v>7.6899999999999996E-2</c:v>
                </c:pt>
                <c:pt idx="56">
                  <c:v>8.0500000000000002E-2</c:v>
                </c:pt>
                <c:pt idx="57">
                  <c:v>8.77E-2</c:v>
                </c:pt>
                <c:pt idx="58">
                  <c:v>9.6599999999999991E-2</c:v>
                </c:pt>
                <c:pt idx="59">
                  <c:v>0.10540000000000001</c:v>
                </c:pt>
                <c:pt idx="60">
                  <c:v>0.1142</c:v>
                </c:pt>
                <c:pt idx="61">
                  <c:v>0.123</c:v>
                </c:pt>
                <c:pt idx="62">
                  <c:v>0.13169999999999998</c:v>
                </c:pt>
                <c:pt idx="63">
                  <c:v>0.1404</c:v>
                </c:pt>
                <c:pt idx="64">
                  <c:v>0.1492</c:v>
                </c:pt>
                <c:pt idx="65">
                  <c:v>0.15789999999999998</c:v>
                </c:pt>
                <c:pt idx="66">
                  <c:v>0.1754</c:v>
                </c:pt>
                <c:pt idx="67">
                  <c:v>0.19309999999999999</c:v>
                </c:pt>
                <c:pt idx="68">
                  <c:v>0.21080000000000002</c:v>
                </c:pt>
                <c:pt idx="69">
                  <c:v>0.22869999999999999</c:v>
                </c:pt>
                <c:pt idx="70">
                  <c:v>0.2467</c:v>
                </c:pt>
                <c:pt idx="71">
                  <c:v>0.26490000000000002</c:v>
                </c:pt>
                <c:pt idx="72">
                  <c:v>0.30159999999999998</c:v>
                </c:pt>
                <c:pt idx="73">
                  <c:v>0.3387</c:v>
                </c:pt>
                <c:pt idx="74">
                  <c:v>0.37619999999999998</c:v>
                </c:pt>
                <c:pt idx="75">
                  <c:v>0.41410000000000002</c:v>
                </c:pt>
                <c:pt idx="76">
                  <c:v>0.45220000000000005</c:v>
                </c:pt>
                <c:pt idx="77">
                  <c:v>0.49059999999999998</c:v>
                </c:pt>
                <c:pt idx="78">
                  <c:v>0.52910000000000001</c:v>
                </c:pt>
                <c:pt idx="79">
                  <c:v>0.56769999999999998</c:v>
                </c:pt>
                <c:pt idx="80">
                  <c:v>0.60640000000000005</c:v>
                </c:pt>
                <c:pt idx="81">
                  <c:v>0.64500000000000002</c:v>
                </c:pt>
                <c:pt idx="82">
                  <c:v>0.68369999999999997</c:v>
                </c:pt>
                <c:pt idx="83">
                  <c:v>0.76070000000000004</c:v>
                </c:pt>
                <c:pt idx="84">
                  <c:v>0.85630000000000006</c:v>
                </c:pt>
                <c:pt idx="85">
                  <c:v>0.95069999999999999</c:v>
                </c:pt>
                <c:pt idx="86" formatCode="0.00">
                  <c:v>1.04</c:v>
                </c:pt>
                <c:pt idx="87" formatCode="0.00">
                  <c:v>1.1399999999999999</c:v>
                </c:pt>
                <c:pt idx="88" formatCode="0.00">
                  <c:v>1.23</c:v>
                </c:pt>
                <c:pt idx="89" formatCode="0.00">
                  <c:v>1.32</c:v>
                </c:pt>
                <c:pt idx="90" formatCode="0.00">
                  <c:v>1.4</c:v>
                </c:pt>
                <c:pt idx="91" formatCode="0.00">
                  <c:v>1.49</c:v>
                </c:pt>
                <c:pt idx="92" formatCode="0.00">
                  <c:v>1.66</c:v>
                </c:pt>
                <c:pt idx="93" formatCode="0.00">
                  <c:v>1.82</c:v>
                </c:pt>
                <c:pt idx="94" formatCode="0.00">
                  <c:v>1.98</c:v>
                </c:pt>
                <c:pt idx="95" formatCode="0.00">
                  <c:v>2.13</c:v>
                </c:pt>
                <c:pt idx="96" formatCode="0.00">
                  <c:v>2.2799999999999998</c:v>
                </c:pt>
                <c:pt idx="97" formatCode="0.00">
                  <c:v>2.42</c:v>
                </c:pt>
                <c:pt idx="98" formatCode="0.00">
                  <c:v>2.7</c:v>
                </c:pt>
                <c:pt idx="99" formatCode="0.00">
                  <c:v>2.97</c:v>
                </c:pt>
                <c:pt idx="100" formatCode="0.00">
                  <c:v>3.23</c:v>
                </c:pt>
                <c:pt idx="101" formatCode="0.00">
                  <c:v>3.47</c:v>
                </c:pt>
                <c:pt idx="102" formatCode="0.00">
                  <c:v>3.71</c:v>
                </c:pt>
                <c:pt idx="103" formatCode="0.00">
                  <c:v>3.94</c:v>
                </c:pt>
                <c:pt idx="104" formatCode="0.00">
                  <c:v>4.16</c:v>
                </c:pt>
                <c:pt idx="105" formatCode="0.00">
                  <c:v>4.38</c:v>
                </c:pt>
                <c:pt idx="106" formatCode="0.00">
                  <c:v>4.58</c:v>
                </c:pt>
                <c:pt idx="107" formatCode="0.00">
                  <c:v>4.79</c:v>
                </c:pt>
                <c:pt idx="108" formatCode="0.00">
                  <c:v>4.9800000000000004</c:v>
                </c:pt>
                <c:pt idx="109" formatCode="0.00">
                  <c:v>5.36</c:v>
                </c:pt>
                <c:pt idx="110" formatCode="0.00">
                  <c:v>5.8</c:v>
                </c:pt>
                <c:pt idx="111" formatCode="0.00">
                  <c:v>6.23</c:v>
                </c:pt>
                <c:pt idx="112" formatCode="0.00">
                  <c:v>6.63</c:v>
                </c:pt>
                <c:pt idx="113" formatCode="0.00">
                  <c:v>7.01</c:v>
                </c:pt>
                <c:pt idx="114" formatCode="0.00">
                  <c:v>7.37</c:v>
                </c:pt>
                <c:pt idx="115" formatCode="0.00">
                  <c:v>7.73</c:v>
                </c:pt>
                <c:pt idx="116" formatCode="0.00">
                  <c:v>8.07</c:v>
                </c:pt>
                <c:pt idx="117" formatCode="0.00">
                  <c:v>8.39</c:v>
                </c:pt>
                <c:pt idx="118" formatCode="0.00">
                  <c:v>9.0299999999999994</c:v>
                </c:pt>
                <c:pt idx="119" formatCode="0.00">
                  <c:v>9.6199999999999992</c:v>
                </c:pt>
                <c:pt idx="120" formatCode="0.00">
                  <c:v>10.199999999999999</c:v>
                </c:pt>
                <c:pt idx="121" formatCode="0.00">
                  <c:v>10.75</c:v>
                </c:pt>
                <c:pt idx="122" formatCode="0.00">
                  <c:v>11.28</c:v>
                </c:pt>
                <c:pt idx="123" formatCode="0.00">
                  <c:v>11.79</c:v>
                </c:pt>
                <c:pt idx="124" formatCode="0.00">
                  <c:v>12.78</c:v>
                </c:pt>
                <c:pt idx="125" formatCode="0.00">
                  <c:v>13.71</c:v>
                </c:pt>
                <c:pt idx="126" formatCode="0.00">
                  <c:v>14.61</c:v>
                </c:pt>
                <c:pt idx="127" formatCode="0.00">
                  <c:v>15.48</c:v>
                </c:pt>
                <c:pt idx="128" formatCode="0.00">
                  <c:v>16.32</c:v>
                </c:pt>
                <c:pt idx="129" formatCode="0.00">
                  <c:v>17.13</c:v>
                </c:pt>
                <c:pt idx="130" formatCode="0.00">
                  <c:v>17.920000000000002</c:v>
                </c:pt>
                <c:pt idx="131" formatCode="0.00">
                  <c:v>18.690000000000001</c:v>
                </c:pt>
                <c:pt idx="132" formatCode="0.00">
                  <c:v>19.45</c:v>
                </c:pt>
                <c:pt idx="133" formatCode="0.00">
                  <c:v>20.190000000000001</c:v>
                </c:pt>
                <c:pt idx="134" formatCode="0.00">
                  <c:v>20.92</c:v>
                </c:pt>
                <c:pt idx="135" formatCode="0.00">
                  <c:v>22.35</c:v>
                </c:pt>
                <c:pt idx="136" formatCode="0.00">
                  <c:v>24.07</c:v>
                </c:pt>
                <c:pt idx="137" formatCode="0.00">
                  <c:v>25.75</c:v>
                </c:pt>
                <c:pt idx="138" formatCode="0.00">
                  <c:v>27.39</c:v>
                </c:pt>
                <c:pt idx="139" formatCode="0.00">
                  <c:v>29</c:v>
                </c:pt>
                <c:pt idx="140" formatCode="0.00">
                  <c:v>30.6</c:v>
                </c:pt>
                <c:pt idx="141" formatCode="0.00">
                  <c:v>32.18</c:v>
                </c:pt>
                <c:pt idx="142" formatCode="0.00">
                  <c:v>33.75</c:v>
                </c:pt>
                <c:pt idx="143" formatCode="0.00">
                  <c:v>35.32</c:v>
                </c:pt>
                <c:pt idx="144" formatCode="0.00">
                  <c:v>38.43</c:v>
                </c:pt>
                <c:pt idx="145" formatCode="0.00">
                  <c:v>41.54</c:v>
                </c:pt>
                <c:pt idx="146" formatCode="0.00">
                  <c:v>44.65</c:v>
                </c:pt>
                <c:pt idx="147" formatCode="0.00">
                  <c:v>47.77</c:v>
                </c:pt>
                <c:pt idx="148" formatCode="0.00">
                  <c:v>50.91</c:v>
                </c:pt>
                <c:pt idx="149" formatCode="0.00">
                  <c:v>54.07</c:v>
                </c:pt>
                <c:pt idx="150" formatCode="0.00">
                  <c:v>60.49</c:v>
                </c:pt>
                <c:pt idx="151" formatCode="0.00">
                  <c:v>67.05</c:v>
                </c:pt>
                <c:pt idx="152" formatCode="0.00">
                  <c:v>73.75</c:v>
                </c:pt>
                <c:pt idx="153" formatCode="0.00">
                  <c:v>80.62</c:v>
                </c:pt>
                <c:pt idx="154" formatCode="0.00">
                  <c:v>87.66</c:v>
                </c:pt>
                <c:pt idx="155" formatCode="0.00">
                  <c:v>94.87</c:v>
                </c:pt>
                <c:pt idx="156" formatCode="0.00">
                  <c:v>102.27</c:v>
                </c:pt>
                <c:pt idx="157" formatCode="0.00">
                  <c:v>109.84</c:v>
                </c:pt>
                <c:pt idx="158" formatCode="0.00">
                  <c:v>117.59</c:v>
                </c:pt>
                <c:pt idx="159" formatCode="0.00">
                  <c:v>125.53</c:v>
                </c:pt>
                <c:pt idx="160" formatCode="0.00">
                  <c:v>133.65</c:v>
                </c:pt>
                <c:pt idx="161" formatCode="0.00">
                  <c:v>150.44999999999999</c:v>
                </c:pt>
                <c:pt idx="162" formatCode="0.00">
                  <c:v>172.5</c:v>
                </c:pt>
                <c:pt idx="163" formatCode="0.00">
                  <c:v>195.71</c:v>
                </c:pt>
                <c:pt idx="164" formatCode="0.00">
                  <c:v>220.09</c:v>
                </c:pt>
                <c:pt idx="165" formatCode="0.00">
                  <c:v>245.63</c:v>
                </c:pt>
                <c:pt idx="166" formatCode="0.00">
                  <c:v>272.35000000000002</c:v>
                </c:pt>
                <c:pt idx="167" formatCode="0.00">
                  <c:v>300.23</c:v>
                </c:pt>
                <c:pt idx="168" formatCode="0.00">
                  <c:v>329.27</c:v>
                </c:pt>
                <c:pt idx="169" formatCode="0.00">
                  <c:v>359.47</c:v>
                </c:pt>
                <c:pt idx="170" formatCode="0.00">
                  <c:v>423.21</c:v>
                </c:pt>
                <c:pt idx="171" formatCode="0.00">
                  <c:v>491.38</c:v>
                </c:pt>
                <c:pt idx="172" formatCode="0.00">
                  <c:v>563.88</c:v>
                </c:pt>
                <c:pt idx="173" formatCode="0.00">
                  <c:v>640.65</c:v>
                </c:pt>
                <c:pt idx="174" formatCode="0.00">
                  <c:v>721.6</c:v>
                </c:pt>
                <c:pt idx="175" formatCode="0.00">
                  <c:v>806.66</c:v>
                </c:pt>
                <c:pt idx="176" formatCode="0.00">
                  <c:v>988.72</c:v>
                </c:pt>
                <c:pt idx="177" formatCode="0.0">
                  <c:v>1190</c:v>
                </c:pt>
                <c:pt idx="178" formatCode="0.0">
                  <c:v>1400</c:v>
                </c:pt>
                <c:pt idx="179" formatCode="0.0">
                  <c:v>1630</c:v>
                </c:pt>
                <c:pt idx="180" formatCode="0.0">
                  <c:v>1870</c:v>
                </c:pt>
                <c:pt idx="181" formatCode="0.0">
                  <c:v>2120</c:v>
                </c:pt>
                <c:pt idx="182" formatCode="0.0">
                  <c:v>2390</c:v>
                </c:pt>
                <c:pt idx="183" formatCode="0.0">
                  <c:v>2670</c:v>
                </c:pt>
                <c:pt idx="184" formatCode="0.0">
                  <c:v>2970</c:v>
                </c:pt>
                <c:pt idx="185" formatCode="0.0">
                  <c:v>3280</c:v>
                </c:pt>
                <c:pt idx="186" formatCode="0.0">
                  <c:v>3590</c:v>
                </c:pt>
                <c:pt idx="187" formatCode="0.0">
                  <c:v>4260</c:v>
                </c:pt>
                <c:pt idx="188" formatCode="0.0">
                  <c:v>5160</c:v>
                </c:pt>
                <c:pt idx="189" formatCode="0.0">
                  <c:v>6130</c:v>
                </c:pt>
                <c:pt idx="190" formatCode="0.0">
                  <c:v>7160</c:v>
                </c:pt>
                <c:pt idx="191" formatCode="0.0">
                  <c:v>8240</c:v>
                </c:pt>
                <c:pt idx="192" formatCode="0.0">
                  <c:v>9380</c:v>
                </c:pt>
                <c:pt idx="193" formatCode="0.0">
                  <c:v>10570</c:v>
                </c:pt>
                <c:pt idx="194" formatCode="0.0">
                  <c:v>11800</c:v>
                </c:pt>
                <c:pt idx="195" formatCode="0.0">
                  <c:v>13090</c:v>
                </c:pt>
                <c:pt idx="196" formatCode="0.0">
                  <c:v>15780</c:v>
                </c:pt>
                <c:pt idx="197" formatCode="0.0">
                  <c:v>18620</c:v>
                </c:pt>
                <c:pt idx="198" formatCode="0.0">
                  <c:v>21610</c:v>
                </c:pt>
                <c:pt idx="199" formatCode="0.0">
                  <c:v>24710</c:v>
                </c:pt>
                <c:pt idx="200" formatCode="0.0">
                  <c:v>27940</c:v>
                </c:pt>
                <c:pt idx="201" formatCode="0.0">
                  <c:v>31260</c:v>
                </c:pt>
                <c:pt idx="202" formatCode="0.0">
                  <c:v>38170</c:v>
                </c:pt>
                <c:pt idx="203" formatCode="0.0">
                  <c:v>45390</c:v>
                </c:pt>
                <c:pt idx="204" formatCode="0.0">
                  <c:v>52860</c:v>
                </c:pt>
                <c:pt idx="205" formatCode="0.0">
                  <c:v>60550</c:v>
                </c:pt>
                <c:pt idx="206" formatCode="0.0">
                  <c:v>68420</c:v>
                </c:pt>
                <c:pt idx="207" formatCode="0.0">
                  <c:v>76430</c:v>
                </c:pt>
                <c:pt idx="208" formatCode="0.0">
                  <c:v>78050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A-4EB9-8EE6-7AE2B5E5967E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srim132Xe_Si!$D$20:$D$228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srim132Xe_Si!$M$20:$M$228</c:f>
              <c:numCache>
                <c:formatCode>0.000</c:formatCode>
                <c:ptCount val="209"/>
                <c:pt idx="0">
                  <c:v>1.6000000000000001E-3</c:v>
                </c:pt>
                <c:pt idx="1">
                  <c:v>1.6000000000000001E-3</c:v>
                </c:pt>
                <c:pt idx="2">
                  <c:v>1.7000000000000001E-3</c:v>
                </c:pt>
                <c:pt idx="3">
                  <c:v>1.7000000000000001E-3</c:v>
                </c:pt>
                <c:pt idx="4">
                  <c:v>1.8E-3</c:v>
                </c:pt>
                <c:pt idx="5">
                  <c:v>1.8E-3</c:v>
                </c:pt>
                <c:pt idx="6">
                  <c:v>1.9E-3</c:v>
                </c:pt>
                <c:pt idx="7">
                  <c:v>2E-3</c:v>
                </c:pt>
                <c:pt idx="8">
                  <c:v>2.1000000000000003E-3</c:v>
                </c:pt>
                <c:pt idx="9">
                  <c:v>2.1999999999999997E-3</c:v>
                </c:pt>
                <c:pt idx="10">
                  <c:v>2.3E-3</c:v>
                </c:pt>
                <c:pt idx="11">
                  <c:v>2.3E-3</c:v>
                </c:pt>
                <c:pt idx="12">
                  <c:v>2.4000000000000002E-3</c:v>
                </c:pt>
                <c:pt idx="13">
                  <c:v>2.5000000000000001E-3</c:v>
                </c:pt>
                <c:pt idx="14">
                  <c:v>2.5999999999999999E-3</c:v>
                </c:pt>
                <c:pt idx="15">
                  <c:v>2.7000000000000001E-3</c:v>
                </c:pt>
                <c:pt idx="16">
                  <c:v>2.8E-3</c:v>
                </c:pt>
                <c:pt idx="17">
                  <c:v>2.9000000000000002E-3</c:v>
                </c:pt>
                <c:pt idx="18">
                  <c:v>3.0000000000000001E-3</c:v>
                </c:pt>
                <c:pt idx="19">
                  <c:v>3.0999999999999999E-3</c:v>
                </c:pt>
                <c:pt idx="20">
                  <c:v>3.3E-3</c:v>
                </c:pt>
                <c:pt idx="21">
                  <c:v>3.5000000000000005E-3</c:v>
                </c:pt>
                <c:pt idx="22">
                  <c:v>3.6999999999999997E-3</c:v>
                </c:pt>
                <c:pt idx="23">
                  <c:v>3.8999999999999998E-3</c:v>
                </c:pt>
                <c:pt idx="24">
                  <c:v>4.0000000000000001E-3</c:v>
                </c:pt>
                <c:pt idx="25">
                  <c:v>4.2000000000000006E-3</c:v>
                </c:pt>
                <c:pt idx="26">
                  <c:v>4.3E-3</c:v>
                </c:pt>
                <c:pt idx="27">
                  <c:v>4.4999999999999997E-3</c:v>
                </c:pt>
                <c:pt idx="28">
                  <c:v>4.5999999999999999E-3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5.4000000000000003E-3</c:v>
                </c:pt>
                <c:pt idx="33">
                  <c:v>5.7000000000000002E-3</c:v>
                </c:pt>
                <c:pt idx="34">
                  <c:v>6.0000000000000001E-3</c:v>
                </c:pt>
                <c:pt idx="35">
                  <c:v>6.3E-3</c:v>
                </c:pt>
                <c:pt idx="36">
                  <c:v>6.6E-3</c:v>
                </c:pt>
                <c:pt idx="37">
                  <c:v>6.8000000000000005E-3</c:v>
                </c:pt>
                <c:pt idx="38">
                  <c:v>7.0999999999999995E-3</c:v>
                </c:pt>
                <c:pt idx="39">
                  <c:v>7.3999999999999995E-3</c:v>
                </c:pt>
                <c:pt idx="40">
                  <c:v>7.7999999999999996E-3</c:v>
                </c:pt>
                <c:pt idx="41">
                  <c:v>8.3000000000000001E-3</c:v>
                </c:pt>
                <c:pt idx="42">
                  <c:v>8.7999999999999988E-3</c:v>
                </c:pt>
                <c:pt idx="43">
                  <c:v>9.1999999999999998E-3</c:v>
                </c:pt>
                <c:pt idx="44">
                  <c:v>9.7000000000000003E-3</c:v>
                </c:pt>
                <c:pt idx="45">
                  <c:v>1.0100000000000001E-2</c:v>
                </c:pt>
                <c:pt idx="46">
                  <c:v>1.09E-2</c:v>
                </c:pt>
                <c:pt idx="47">
                  <c:v>1.17E-2</c:v>
                </c:pt>
                <c:pt idx="48">
                  <c:v>1.2500000000000001E-2</c:v>
                </c:pt>
                <c:pt idx="49">
                  <c:v>1.3300000000000001E-2</c:v>
                </c:pt>
                <c:pt idx="50">
                  <c:v>1.4099999999999998E-2</c:v>
                </c:pt>
                <c:pt idx="51">
                  <c:v>1.4799999999999999E-2</c:v>
                </c:pt>
                <c:pt idx="52">
                  <c:v>1.5599999999999999E-2</c:v>
                </c:pt>
                <c:pt idx="53">
                  <c:v>1.6300000000000002E-2</c:v>
                </c:pt>
                <c:pt idx="54">
                  <c:v>1.7000000000000001E-2</c:v>
                </c:pt>
                <c:pt idx="55">
                  <c:v>1.77E-2</c:v>
                </c:pt>
                <c:pt idx="56">
                  <c:v>1.84E-2</c:v>
                </c:pt>
                <c:pt idx="57">
                  <c:v>1.9800000000000002E-2</c:v>
                </c:pt>
                <c:pt idx="58">
                  <c:v>2.1499999999999998E-2</c:v>
                </c:pt>
                <c:pt idx="59">
                  <c:v>2.3200000000000002E-2</c:v>
                </c:pt>
                <c:pt idx="60">
                  <c:v>2.4799999999999999E-2</c:v>
                </c:pt>
                <c:pt idx="61">
                  <c:v>2.64E-2</c:v>
                </c:pt>
                <c:pt idx="62">
                  <c:v>2.8000000000000004E-2</c:v>
                </c:pt>
                <c:pt idx="63">
                  <c:v>2.9499999999999998E-2</c:v>
                </c:pt>
                <c:pt idx="64">
                  <c:v>3.1099999999999999E-2</c:v>
                </c:pt>
                <c:pt idx="65">
                  <c:v>3.2600000000000004E-2</c:v>
                </c:pt>
                <c:pt idx="66">
                  <c:v>3.56E-2</c:v>
                </c:pt>
                <c:pt idx="67">
                  <c:v>3.8600000000000002E-2</c:v>
                </c:pt>
                <c:pt idx="68">
                  <c:v>4.1599999999999998E-2</c:v>
                </c:pt>
                <c:pt idx="69">
                  <c:v>4.4499999999999998E-2</c:v>
                </c:pt>
                <c:pt idx="70">
                  <c:v>4.7399999999999998E-2</c:v>
                </c:pt>
                <c:pt idx="71">
                  <c:v>5.0200000000000002E-2</c:v>
                </c:pt>
                <c:pt idx="72">
                  <c:v>5.6000000000000008E-2</c:v>
                </c:pt>
                <c:pt idx="73">
                  <c:v>6.1600000000000002E-2</c:v>
                </c:pt>
                <c:pt idx="74">
                  <c:v>6.720000000000001E-2</c:v>
                </c:pt>
                <c:pt idx="75">
                  <c:v>7.2599999999999998E-2</c:v>
                </c:pt>
                <c:pt idx="76">
                  <c:v>7.7899999999999997E-2</c:v>
                </c:pt>
                <c:pt idx="77">
                  <c:v>8.3099999999999993E-2</c:v>
                </c:pt>
                <c:pt idx="78">
                  <c:v>8.8200000000000001E-2</c:v>
                </c:pt>
                <c:pt idx="79">
                  <c:v>9.3200000000000005E-2</c:v>
                </c:pt>
                <c:pt idx="80">
                  <c:v>9.8000000000000004E-2</c:v>
                </c:pt>
                <c:pt idx="81">
                  <c:v>0.1028</c:v>
                </c:pt>
                <c:pt idx="82">
                  <c:v>0.10740000000000001</c:v>
                </c:pt>
                <c:pt idx="83">
                  <c:v>0.1166</c:v>
                </c:pt>
                <c:pt idx="84">
                  <c:v>0.1275</c:v>
                </c:pt>
                <c:pt idx="85">
                  <c:v>0.13769999999999999</c:v>
                </c:pt>
                <c:pt idx="86">
                  <c:v>0.1472</c:v>
                </c:pt>
                <c:pt idx="87">
                  <c:v>0.15609999999999999</c:v>
                </c:pt>
                <c:pt idx="88">
                  <c:v>0.16450000000000001</c:v>
                </c:pt>
                <c:pt idx="89">
                  <c:v>0.17230000000000001</c:v>
                </c:pt>
                <c:pt idx="90">
                  <c:v>0.1797</c:v>
                </c:pt>
                <c:pt idx="91">
                  <c:v>0.1867</c:v>
                </c:pt>
                <c:pt idx="92">
                  <c:v>0.20019999999999999</c:v>
                </c:pt>
                <c:pt idx="93">
                  <c:v>0.21230000000000002</c:v>
                </c:pt>
                <c:pt idx="94">
                  <c:v>0.22320000000000001</c:v>
                </c:pt>
                <c:pt idx="95">
                  <c:v>0.2331</c:v>
                </c:pt>
                <c:pt idx="96">
                  <c:v>0.24220000000000003</c:v>
                </c:pt>
                <c:pt idx="97">
                  <c:v>0.25059999999999999</c:v>
                </c:pt>
                <c:pt idx="98">
                  <c:v>0.26690000000000003</c:v>
                </c:pt>
                <c:pt idx="99">
                  <c:v>0.28100000000000003</c:v>
                </c:pt>
                <c:pt idx="100">
                  <c:v>0.29330000000000001</c:v>
                </c:pt>
                <c:pt idx="101">
                  <c:v>0.30419999999999997</c:v>
                </c:pt>
                <c:pt idx="102">
                  <c:v>0.314</c:v>
                </c:pt>
                <c:pt idx="103">
                  <c:v>0.32280000000000003</c:v>
                </c:pt>
                <c:pt idx="104">
                  <c:v>0.33069999999999999</c:v>
                </c:pt>
                <c:pt idx="105">
                  <c:v>0.33789999999999998</c:v>
                </c:pt>
                <c:pt idx="106">
                  <c:v>0.34460000000000002</c:v>
                </c:pt>
                <c:pt idx="107">
                  <c:v>0.35070000000000001</c:v>
                </c:pt>
                <c:pt idx="108">
                  <c:v>0.35630000000000001</c:v>
                </c:pt>
                <c:pt idx="109">
                  <c:v>0.36819999999999997</c:v>
                </c:pt>
                <c:pt idx="110">
                  <c:v>0.38200000000000001</c:v>
                </c:pt>
                <c:pt idx="111">
                  <c:v>0.39369999999999999</c:v>
                </c:pt>
                <c:pt idx="112">
                  <c:v>0.40389999999999998</c:v>
                </c:pt>
                <c:pt idx="113">
                  <c:v>0.4128</c:v>
                </c:pt>
                <c:pt idx="114">
                  <c:v>0.42080000000000001</c:v>
                </c:pt>
                <c:pt idx="115">
                  <c:v>0.4279</c:v>
                </c:pt>
                <c:pt idx="116">
                  <c:v>0.43440000000000001</c:v>
                </c:pt>
                <c:pt idx="117">
                  <c:v>0.44029999999999997</c:v>
                </c:pt>
                <c:pt idx="118">
                  <c:v>0.45519999999999994</c:v>
                </c:pt>
                <c:pt idx="119">
                  <c:v>0.46790000000000004</c:v>
                </c:pt>
                <c:pt idx="120">
                  <c:v>0.47919999999999996</c:v>
                </c:pt>
                <c:pt idx="121">
                  <c:v>0.48920000000000002</c:v>
                </c:pt>
                <c:pt idx="122">
                  <c:v>0.49820000000000003</c:v>
                </c:pt>
                <c:pt idx="123">
                  <c:v>0.50639999999999996</c:v>
                </c:pt>
                <c:pt idx="124">
                  <c:v>0.5302</c:v>
                </c:pt>
                <c:pt idx="125">
                  <c:v>0.55059999999999998</c:v>
                </c:pt>
                <c:pt idx="126">
                  <c:v>0.56859999999999999</c:v>
                </c:pt>
                <c:pt idx="127">
                  <c:v>0.58460000000000001</c:v>
                </c:pt>
                <c:pt idx="128">
                  <c:v>0.59919999999999995</c:v>
                </c:pt>
                <c:pt idx="129">
                  <c:v>0.61250000000000004</c:v>
                </c:pt>
                <c:pt idx="130">
                  <c:v>0.62480000000000002</c:v>
                </c:pt>
                <c:pt idx="131">
                  <c:v>0.63619999999999999</c:v>
                </c:pt>
                <c:pt idx="132">
                  <c:v>0.64690000000000003</c:v>
                </c:pt>
                <c:pt idx="133">
                  <c:v>0.65700000000000003</c:v>
                </c:pt>
                <c:pt idx="134">
                  <c:v>0.66660000000000008</c:v>
                </c:pt>
                <c:pt idx="135">
                  <c:v>0.69900000000000007</c:v>
                </c:pt>
                <c:pt idx="136">
                  <c:v>0.74309999999999998</c:v>
                </c:pt>
                <c:pt idx="137">
                  <c:v>0.78239999999999998</c:v>
                </c:pt>
                <c:pt idx="138">
                  <c:v>0.81809999999999994</c:v>
                </c:pt>
                <c:pt idx="139">
                  <c:v>0.85099999999999998</c:v>
                </c:pt>
                <c:pt idx="140">
                  <c:v>0.88200000000000001</c:v>
                </c:pt>
                <c:pt idx="141">
                  <c:v>0.91159999999999997</c:v>
                </c:pt>
                <c:pt idx="142">
                  <c:v>0.93969999999999998</c:v>
                </c:pt>
                <c:pt idx="143">
                  <c:v>0.96679999999999988</c:v>
                </c:pt>
                <c:pt idx="144" formatCode="0.00">
                  <c:v>1.06</c:v>
                </c:pt>
                <c:pt idx="145" formatCode="0.00">
                  <c:v>1.1499999999999999</c:v>
                </c:pt>
                <c:pt idx="146" formatCode="0.00">
                  <c:v>1.24</c:v>
                </c:pt>
                <c:pt idx="147" formatCode="0.00">
                  <c:v>1.31</c:v>
                </c:pt>
                <c:pt idx="148" formatCode="0.00">
                  <c:v>1.39</c:v>
                </c:pt>
                <c:pt idx="149" formatCode="0.00">
                  <c:v>1.46</c:v>
                </c:pt>
                <c:pt idx="150" formatCode="0.00">
                  <c:v>1.72</c:v>
                </c:pt>
                <c:pt idx="151" formatCode="0.00">
                  <c:v>1.96</c:v>
                </c:pt>
                <c:pt idx="152" formatCode="0.00">
                  <c:v>2.1800000000000002</c:v>
                </c:pt>
                <c:pt idx="153" formatCode="0.00">
                  <c:v>2.39</c:v>
                </c:pt>
                <c:pt idx="154" formatCode="0.00">
                  <c:v>2.59</c:v>
                </c:pt>
                <c:pt idx="155" formatCode="0.00">
                  <c:v>2.78</c:v>
                </c:pt>
                <c:pt idx="156" formatCode="0.00">
                  <c:v>2.97</c:v>
                </c:pt>
                <c:pt idx="157" formatCode="0.00">
                  <c:v>3.16</c:v>
                </c:pt>
                <c:pt idx="158" formatCode="0.00">
                  <c:v>3.35</c:v>
                </c:pt>
                <c:pt idx="159" formatCode="0.00">
                  <c:v>3.53</c:v>
                </c:pt>
                <c:pt idx="160" formatCode="0.00">
                  <c:v>3.72</c:v>
                </c:pt>
                <c:pt idx="161" formatCode="0.00">
                  <c:v>4.41</c:v>
                </c:pt>
                <c:pt idx="162" formatCode="0.00">
                  <c:v>5.41</c:v>
                </c:pt>
                <c:pt idx="163" formatCode="0.00">
                  <c:v>6.33</c:v>
                </c:pt>
                <c:pt idx="164" formatCode="0.00">
                  <c:v>7.21</c:v>
                </c:pt>
                <c:pt idx="165" formatCode="0.00">
                  <c:v>8.07</c:v>
                </c:pt>
                <c:pt idx="166" formatCode="0.00">
                  <c:v>8.91</c:v>
                </c:pt>
                <c:pt idx="167" formatCode="0.00">
                  <c:v>9.75</c:v>
                </c:pt>
                <c:pt idx="168" formatCode="0.00">
                  <c:v>10.58</c:v>
                </c:pt>
                <c:pt idx="169" formatCode="0.00">
                  <c:v>11.41</c:v>
                </c:pt>
                <c:pt idx="170" formatCode="0.00">
                  <c:v>14.55</c:v>
                </c:pt>
                <c:pt idx="171" formatCode="0.00">
                  <c:v>17.46</c:v>
                </c:pt>
                <c:pt idx="172" formatCode="0.00">
                  <c:v>20.25</c:v>
                </c:pt>
                <c:pt idx="173" formatCode="0.00">
                  <c:v>22.98</c:v>
                </c:pt>
                <c:pt idx="174" formatCode="0.00">
                  <c:v>25.68</c:v>
                </c:pt>
                <c:pt idx="175" formatCode="0.00">
                  <c:v>28.37</c:v>
                </c:pt>
                <c:pt idx="176" formatCode="0.00">
                  <c:v>38.32</c:v>
                </c:pt>
                <c:pt idx="177" formatCode="0.00">
                  <c:v>47.45</c:v>
                </c:pt>
                <c:pt idx="178" formatCode="0.00">
                  <c:v>56.21</c:v>
                </c:pt>
                <c:pt idx="179" formatCode="0.00">
                  <c:v>64.78</c:v>
                </c:pt>
                <c:pt idx="180" formatCode="0.00">
                  <c:v>73.25</c:v>
                </c:pt>
                <c:pt idx="181" formatCode="0.00">
                  <c:v>81.69</c:v>
                </c:pt>
                <c:pt idx="182" formatCode="0.00">
                  <c:v>90.11</c:v>
                </c:pt>
                <c:pt idx="183" formatCode="0.00">
                  <c:v>98.54</c:v>
                </c:pt>
                <c:pt idx="184" formatCode="0.00">
                  <c:v>106.99</c:v>
                </c:pt>
                <c:pt idx="185" formatCode="0.00">
                  <c:v>115.45</c:v>
                </c:pt>
                <c:pt idx="186" formatCode="0.00">
                  <c:v>123.94</c:v>
                </c:pt>
                <c:pt idx="187" formatCode="0.00">
                  <c:v>156.13</c:v>
                </c:pt>
                <c:pt idx="188" formatCode="0.00">
                  <c:v>201.5</c:v>
                </c:pt>
                <c:pt idx="189" formatCode="0.00">
                  <c:v>243.43</c:v>
                </c:pt>
                <c:pt idx="190" formatCode="0.00">
                  <c:v>283.45999999999998</c:v>
                </c:pt>
                <c:pt idx="191" formatCode="0.00">
                  <c:v>322.29000000000002</c:v>
                </c:pt>
                <c:pt idx="192" formatCode="0.00">
                  <c:v>360.28</c:v>
                </c:pt>
                <c:pt idx="193" formatCode="0.00">
                  <c:v>397.64</c:v>
                </c:pt>
                <c:pt idx="194" formatCode="0.00">
                  <c:v>434.47</c:v>
                </c:pt>
                <c:pt idx="195" formatCode="0.00">
                  <c:v>470.86</c:v>
                </c:pt>
                <c:pt idx="196" formatCode="0.00">
                  <c:v>605.48</c:v>
                </c:pt>
                <c:pt idx="197" formatCode="0.00">
                  <c:v>727.06</c:v>
                </c:pt>
                <c:pt idx="198" formatCode="0.00">
                  <c:v>840.72</c:v>
                </c:pt>
                <c:pt idx="199" formatCode="0.00">
                  <c:v>948.81</c:v>
                </c:pt>
                <c:pt idx="200" formatCode="0.0">
                  <c:v>1050</c:v>
                </c:pt>
                <c:pt idx="201" formatCode="0.0">
                  <c:v>1150</c:v>
                </c:pt>
                <c:pt idx="202" formatCode="0.0">
                  <c:v>1510</c:v>
                </c:pt>
                <c:pt idx="203" formatCode="0.0">
                  <c:v>1820</c:v>
                </c:pt>
                <c:pt idx="204" formatCode="0.0">
                  <c:v>2110</c:v>
                </c:pt>
                <c:pt idx="205" formatCode="0.0">
                  <c:v>2370</c:v>
                </c:pt>
                <c:pt idx="206" formatCode="0.0">
                  <c:v>2620</c:v>
                </c:pt>
                <c:pt idx="207" formatCode="0.0">
                  <c:v>2860</c:v>
                </c:pt>
                <c:pt idx="208" formatCode="0.0">
                  <c:v>2860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A-4EB9-8EE6-7AE2B5E5967E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srim132Xe_Si!$D$20:$D$228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srim132Xe_Si!$P$20:$P$228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1.7000000000000001E-3</c:v>
                </c:pt>
                <c:pt idx="13">
                  <c:v>1.8E-3</c:v>
                </c:pt>
                <c:pt idx="14">
                  <c:v>1.9E-3</c:v>
                </c:pt>
                <c:pt idx="15">
                  <c:v>2E-3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3.3E-3</c:v>
                </c:pt>
                <c:pt idx="27">
                  <c:v>3.4000000000000002E-3</c:v>
                </c:pt>
                <c:pt idx="28">
                  <c:v>3.5000000000000005E-3</c:v>
                </c:pt>
                <c:pt idx="29">
                  <c:v>3.5999999999999999E-3</c:v>
                </c:pt>
                <c:pt idx="30">
                  <c:v>3.6999999999999997E-3</c:v>
                </c:pt>
                <c:pt idx="31">
                  <c:v>4.0000000000000001E-3</c:v>
                </c:pt>
                <c:pt idx="32">
                  <c:v>4.2000000000000006E-3</c:v>
                </c:pt>
                <c:pt idx="33">
                  <c:v>4.4999999999999997E-3</c:v>
                </c:pt>
                <c:pt idx="34">
                  <c:v>4.7000000000000002E-3</c:v>
                </c:pt>
                <c:pt idx="35">
                  <c:v>4.8999999999999998E-3</c:v>
                </c:pt>
                <c:pt idx="36">
                  <c:v>5.1999999999999998E-3</c:v>
                </c:pt>
                <c:pt idx="37">
                  <c:v>5.4000000000000003E-3</c:v>
                </c:pt>
                <c:pt idx="38">
                  <c:v>5.5999999999999999E-3</c:v>
                </c:pt>
                <c:pt idx="39">
                  <c:v>5.8000000000000005E-3</c:v>
                </c:pt>
                <c:pt idx="40">
                  <c:v>6.3E-3</c:v>
                </c:pt>
                <c:pt idx="41">
                  <c:v>6.7000000000000002E-3</c:v>
                </c:pt>
                <c:pt idx="42">
                  <c:v>7.000000000000001E-3</c:v>
                </c:pt>
                <c:pt idx="43">
                  <c:v>7.3999999999999995E-3</c:v>
                </c:pt>
                <c:pt idx="44">
                  <c:v>7.7999999999999996E-3</c:v>
                </c:pt>
                <c:pt idx="45">
                  <c:v>8.2000000000000007E-3</c:v>
                </c:pt>
                <c:pt idx="46">
                  <c:v>8.8999999999999999E-3</c:v>
                </c:pt>
                <c:pt idx="47">
                  <c:v>9.6000000000000009E-3</c:v>
                </c:pt>
                <c:pt idx="48">
                  <c:v>1.03E-2</c:v>
                </c:pt>
                <c:pt idx="49">
                  <c:v>1.09E-2</c:v>
                </c:pt>
                <c:pt idx="50">
                  <c:v>1.1600000000000001E-2</c:v>
                </c:pt>
                <c:pt idx="51">
                  <c:v>1.2199999999999999E-2</c:v>
                </c:pt>
                <c:pt idx="52">
                  <c:v>1.2800000000000001E-2</c:v>
                </c:pt>
                <c:pt idx="53">
                  <c:v>1.34E-2</c:v>
                </c:pt>
                <c:pt idx="54">
                  <c:v>1.4000000000000002E-2</c:v>
                </c:pt>
                <c:pt idx="55">
                  <c:v>1.4599999999999998E-2</c:v>
                </c:pt>
                <c:pt idx="56">
                  <c:v>1.52E-2</c:v>
                </c:pt>
                <c:pt idx="57">
                  <c:v>1.6400000000000001E-2</c:v>
                </c:pt>
                <c:pt idx="58">
                  <c:v>1.78E-2</c:v>
                </c:pt>
                <c:pt idx="59">
                  <c:v>1.9200000000000002E-2</c:v>
                </c:pt>
                <c:pt idx="60">
                  <c:v>2.06E-2</c:v>
                </c:pt>
                <c:pt idx="61">
                  <c:v>2.1999999999999999E-2</c:v>
                </c:pt>
                <c:pt idx="62">
                  <c:v>2.3300000000000001E-2</c:v>
                </c:pt>
                <c:pt idx="63">
                  <c:v>2.46E-2</c:v>
                </c:pt>
                <c:pt idx="64">
                  <c:v>2.5899999999999999E-2</c:v>
                </c:pt>
                <c:pt idx="65">
                  <c:v>2.7200000000000002E-2</c:v>
                </c:pt>
                <c:pt idx="66">
                  <c:v>2.98E-2</c:v>
                </c:pt>
                <c:pt idx="67">
                  <c:v>3.2399999999999998E-2</c:v>
                </c:pt>
                <c:pt idx="68">
                  <c:v>3.49E-2</c:v>
                </c:pt>
                <c:pt idx="69">
                  <c:v>3.7400000000000003E-2</c:v>
                </c:pt>
                <c:pt idx="70">
                  <c:v>3.9900000000000005E-2</c:v>
                </c:pt>
                <c:pt idx="71">
                  <c:v>4.24E-2</c:v>
                </c:pt>
                <c:pt idx="72">
                  <c:v>4.7299999999999995E-2</c:v>
                </c:pt>
                <c:pt idx="73">
                  <c:v>5.2200000000000003E-2</c:v>
                </c:pt>
                <c:pt idx="74">
                  <c:v>5.7099999999999998E-2</c:v>
                </c:pt>
                <c:pt idx="75">
                  <c:v>6.2E-2</c:v>
                </c:pt>
                <c:pt idx="76">
                  <c:v>6.6900000000000001E-2</c:v>
                </c:pt>
                <c:pt idx="77">
                  <c:v>7.1800000000000003E-2</c:v>
                </c:pt>
                <c:pt idx="78">
                  <c:v>7.6600000000000001E-2</c:v>
                </c:pt>
                <c:pt idx="79">
                  <c:v>8.14E-2</c:v>
                </c:pt>
                <c:pt idx="80">
                  <c:v>8.6199999999999999E-2</c:v>
                </c:pt>
                <c:pt idx="81">
                  <c:v>9.0900000000000009E-2</c:v>
                </c:pt>
                <c:pt idx="82">
                  <c:v>9.5599999999999991E-2</c:v>
                </c:pt>
                <c:pt idx="83">
                  <c:v>0.1048</c:v>
                </c:pt>
                <c:pt idx="84">
                  <c:v>0.11610000000000001</c:v>
                </c:pt>
                <c:pt idx="85">
                  <c:v>0.127</c:v>
                </c:pt>
                <c:pt idx="86">
                  <c:v>0.13750000000000001</c:v>
                </c:pt>
                <c:pt idx="87">
                  <c:v>0.1477</c:v>
                </c:pt>
                <c:pt idx="88">
                  <c:v>0.1575</c:v>
                </c:pt>
                <c:pt idx="89">
                  <c:v>0.16689999999999999</c:v>
                </c:pt>
                <c:pt idx="90">
                  <c:v>0.17599999999999999</c:v>
                </c:pt>
                <c:pt idx="91">
                  <c:v>0.18480000000000002</c:v>
                </c:pt>
                <c:pt idx="92">
                  <c:v>0.20139999999999997</c:v>
                </c:pt>
                <c:pt idx="93">
                  <c:v>0.21680000000000002</c:v>
                </c:pt>
                <c:pt idx="94">
                  <c:v>0.23119999999999999</c:v>
                </c:pt>
                <c:pt idx="95">
                  <c:v>0.2447</c:v>
                </c:pt>
                <c:pt idx="96">
                  <c:v>0.25729999999999997</c:v>
                </c:pt>
                <c:pt idx="97">
                  <c:v>0.26919999999999999</c:v>
                </c:pt>
                <c:pt idx="98">
                  <c:v>0.29110000000000003</c:v>
                </c:pt>
                <c:pt idx="99">
                  <c:v>0.31070000000000003</c:v>
                </c:pt>
                <c:pt idx="100">
                  <c:v>0.32850000000000001</c:v>
                </c:pt>
                <c:pt idx="101">
                  <c:v>0.34470000000000001</c:v>
                </c:pt>
                <c:pt idx="102">
                  <c:v>0.35960000000000003</c:v>
                </c:pt>
                <c:pt idx="103">
                  <c:v>0.37320000000000003</c:v>
                </c:pt>
                <c:pt idx="104">
                  <c:v>0.38590000000000002</c:v>
                </c:pt>
                <c:pt idx="105">
                  <c:v>0.39760000000000001</c:v>
                </c:pt>
                <c:pt idx="106">
                  <c:v>0.40849999999999997</c:v>
                </c:pt>
                <c:pt idx="107">
                  <c:v>0.41870000000000002</c:v>
                </c:pt>
                <c:pt idx="108">
                  <c:v>0.42830000000000001</c:v>
                </c:pt>
                <c:pt idx="109">
                  <c:v>0.44569999999999999</c:v>
                </c:pt>
                <c:pt idx="110">
                  <c:v>0.46489999999999998</c:v>
                </c:pt>
                <c:pt idx="111">
                  <c:v>0.48170000000000002</c:v>
                </c:pt>
                <c:pt idx="112">
                  <c:v>0.49660000000000004</c:v>
                </c:pt>
                <c:pt idx="113">
                  <c:v>0.50990000000000002</c:v>
                </c:pt>
                <c:pt idx="114">
                  <c:v>0.52190000000000003</c:v>
                </c:pt>
                <c:pt idx="115">
                  <c:v>0.53289999999999993</c:v>
                </c:pt>
                <c:pt idx="116">
                  <c:v>0.54299999999999993</c:v>
                </c:pt>
                <c:pt idx="117">
                  <c:v>0.55220000000000002</c:v>
                </c:pt>
                <c:pt idx="118">
                  <c:v>0.56879999999999997</c:v>
                </c:pt>
                <c:pt idx="119">
                  <c:v>0.58330000000000004</c:v>
                </c:pt>
                <c:pt idx="120">
                  <c:v>0.59610000000000007</c:v>
                </c:pt>
                <c:pt idx="121">
                  <c:v>0.60759999999999992</c:v>
                </c:pt>
                <c:pt idx="122">
                  <c:v>0.61799999999999999</c:v>
                </c:pt>
                <c:pt idx="123">
                  <c:v>0.62750000000000006</c:v>
                </c:pt>
                <c:pt idx="124">
                  <c:v>0.64429999999999998</c:v>
                </c:pt>
                <c:pt idx="125">
                  <c:v>0.65880000000000005</c:v>
                </c:pt>
                <c:pt idx="126">
                  <c:v>0.67159999999999997</c:v>
                </c:pt>
                <c:pt idx="127">
                  <c:v>0.68310000000000004</c:v>
                </c:pt>
                <c:pt idx="128">
                  <c:v>0.69340000000000002</c:v>
                </c:pt>
                <c:pt idx="129">
                  <c:v>0.70279999999999998</c:v>
                </c:pt>
                <c:pt idx="130">
                  <c:v>0.71150000000000002</c:v>
                </c:pt>
                <c:pt idx="131">
                  <c:v>0.71950000000000003</c:v>
                </c:pt>
                <c:pt idx="132">
                  <c:v>0.72699999999999998</c:v>
                </c:pt>
                <c:pt idx="133">
                  <c:v>0.73399999999999999</c:v>
                </c:pt>
                <c:pt idx="134">
                  <c:v>0.74059999999999993</c:v>
                </c:pt>
                <c:pt idx="135">
                  <c:v>0.75279999999999991</c:v>
                </c:pt>
                <c:pt idx="136">
                  <c:v>0.76639999999999997</c:v>
                </c:pt>
                <c:pt idx="137">
                  <c:v>0.77859999999999996</c:v>
                </c:pt>
                <c:pt idx="138">
                  <c:v>0.78970000000000007</c:v>
                </c:pt>
                <c:pt idx="139">
                  <c:v>0.8</c:v>
                </c:pt>
                <c:pt idx="140">
                  <c:v>0.80969999999999998</c:v>
                </c:pt>
                <c:pt idx="141">
                  <c:v>0.81880000000000008</c:v>
                </c:pt>
                <c:pt idx="142">
                  <c:v>0.82739999999999991</c:v>
                </c:pt>
                <c:pt idx="143">
                  <c:v>0.83569999999999989</c:v>
                </c:pt>
                <c:pt idx="144">
                  <c:v>0.85129999999999995</c:v>
                </c:pt>
                <c:pt idx="145">
                  <c:v>0.86599999999999999</c:v>
                </c:pt>
                <c:pt idx="146">
                  <c:v>0.8798999999999999</c:v>
                </c:pt>
                <c:pt idx="147">
                  <c:v>0.89319999999999999</c:v>
                </c:pt>
                <c:pt idx="148">
                  <c:v>0.90619999999999989</c:v>
                </c:pt>
                <c:pt idx="149">
                  <c:v>0.91880000000000006</c:v>
                </c:pt>
                <c:pt idx="150">
                  <c:v>0.94320000000000004</c:v>
                </c:pt>
                <c:pt idx="151">
                  <c:v>0.96709999999999996</c:v>
                </c:pt>
                <c:pt idx="152">
                  <c:v>0.9907999999999999</c:v>
                </c:pt>
                <c:pt idx="153" formatCode="0.00">
                  <c:v>1.01</c:v>
                </c:pt>
                <c:pt idx="154" formatCode="0.00">
                  <c:v>1.04</c:v>
                </c:pt>
                <c:pt idx="155" formatCode="0.00">
                  <c:v>1.06</c:v>
                </c:pt>
                <c:pt idx="156" formatCode="0.00">
                  <c:v>1.0900000000000001</c:v>
                </c:pt>
                <c:pt idx="157" formatCode="0.00">
                  <c:v>1.1100000000000001</c:v>
                </c:pt>
                <c:pt idx="158" formatCode="0.00">
                  <c:v>1.1299999999999999</c:v>
                </c:pt>
                <c:pt idx="159" formatCode="0.00">
                  <c:v>1.1599999999999999</c:v>
                </c:pt>
                <c:pt idx="160" formatCode="0.00">
                  <c:v>1.19</c:v>
                </c:pt>
                <c:pt idx="161" formatCode="0.00">
                  <c:v>1.24</c:v>
                </c:pt>
                <c:pt idx="162" formatCode="0.00">
                  <c:v>1.31</c:v>
                </c:pt>
                <c:pt idx="163" formatCode="0.00">
                  <c:v>1.38</c:v>
                </c:pt>
                <c:pt idx="164" formatCode="0.00">
                  <c:v>1.46</c:v>
                </c:pt>
                <c:pt idx="165" formatCode="0.00">
                  <c:v>1.54</c:v>
                </c:pt>
                <c:pt idx="166" formatCode="0.00">
                  <c:v>1.62</c:v>
                </c:pt>
                <c:pt idx="167" formatCode="0.00">
                  <c:v>1.71</c:v>
                </c:pt>
                <c:pt idx="168" formatCode="0.00">
                  <c:v>1.8</c:v>
                </c:pt>
                <c:pt idx="169" formatCode="0.00">
                  <c:v>1.89</c:v>
                </c:pt>
                <c:pt idx="170" formatCode="0.00">
                  <c:v>2.09</c:v>
                </c:pt>
                <c:pt idx="171" formatCode="0.00">
                  <c:v>2.31</c:v>
                </c:pt>
                <c:pt idx="172" formatCode="0.00">
                  <c:v>2.54</c:v>
                </c:pt>
                <c:pt idx="173" formatCode="0.00">
                  <c:v>2.78</c:v>
                </c:pt>
                <c:pt idx="174" formatCode="0.00">
                  <c:v>3.04</c:v>
                </c:pt>
                <c:pt idx="175" formatCode="0.00">
                  <c:v>3.31</c:v>
                </c:pt>
                <c:pt idx="176" formatCode="0.00">
                  <c:v>3.88</c:v>
                </c:pt>
                <c:pt idx="177" formatCode="0.00">
                  <c:v>4.49</c:v>
                </c:pt>
                <c:pt idx="178" formatCode="0.00">
                  <c:v>5.16</c:v>
                </c:pt>
                <c:pt idx="179" formatCode="0.00">
                  <c:v>5.86</c:v>
                </c:pt>
                <c:pt idx="180" formatCode="0.00">
                  <c:v>6.6</c:v>
                </c:pt>
                <c:pt idx="181" formatCode="0.00">
                  <c:v>7.37</c:v>
                </c:pt>
                <c:pt idx="182" formatCode="0.00">
                  <c:v>8.18</c:v>
                </c:pt>
                <c:pt idx="183" formatCode="0.00">
                  <c:v>9.0299999999999994</c:v>
                </c:pt>
                <c:pt idx="184" formatCode="0.00">
                  <c:v>9.91</c:v>
                </c:pt>
                <c:pt idx="185" formatCode="0.00">
                  <c:v>10.81</c:v>
                </c:pt>
                <c:pt idx="186" formatCode="0.00">
                  <c:v>11.75</c:v>
                </c:pt>
                <c:pt idx="187" formatCode="0.00">
                  <c:v>13.71</c:v>
                </c:pt>
                <c:pt idx="188" formatCode="0.00">
                  <c:v>16.309999999999999</c:v>
                </c:pt>
                <c:pt idx="189" formatCode="0.00">
                  <c:v>19.059999999999999</c:v>
                </c:pt>
                <c:pt idx="190" formatCode="0.00">
                  <c:v>21.94</c:v>
                </c:pt>
                <c:pt idx="191" formatCode="0.00">
                  <c:v>24.96</c:v>
                </c:pt>
                <c:pt idx="192" formatCode="0.00">
                  <c:v>28.08</c:v>
                </c:pt>
                <c:pt idx="193" formatCode="0.00">
                  <c:v>31.31</c:v>
                </c:pt>
                <c:pt idx="194" formatCode="0.00">
                  <c:v>34.64</c:v>
                </c:pt>
                <c:pt idx="195" formatCode="0.00">
                  <c:v>38.06</c:v>
                </c:pt>
                <c:pt idx="196" formatCode="0.00">
                  <c:v>45.12</c:v>
                </c:pt>
                <c:pt idx="197" formatCode="0.00">
                  <c:v>52.44</c:v>
                </c:pt>
                <c:pt idx="198" formatCode="0.00">
                  <c:v>59.99</c:v>
                </c:pt>
                <c:pt idx="199" formatCode="0.00">
                  <c:v>67.709999999999994</c:v>
                </c:pt>
                <c:pt idx="200" formatCode="0.00">
                  <c:v>75.58</c:v>
                </c:pt>
                <c:pt idx="201" formatCode="0.00">
                  <c:v>83.56</c:v>
                </c:pt>
                <c:pt idx="202" formatCode="0.00">
                  <c:v>99.78</c:v>
                </c:pt>
                <c:pt idx="203" formatCode="0.00">
                  <c:v>116.22</c:v>
                </c:pt>
                <c:pt idx="204" formatCode="0.00">
                  <c:v>132.75</c:v>
                </c:pt>
                <c:pt idx="205" formatCode="0.00">
                  <c:v>149.29</c:v>
                </c:pt>
                <c:pt idx="206" formatCode="0.00">
                  <c:v>165.77</c:v>
                </c:pt>
                <c:pt idx="207" formatCode="0.00">
                  <c:v>182.15</c:v>
                </c:pt>
                <c:pt idx="208" formatCode="0.00">
                  <c:v>185.4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6A-4EB9-8EE6-7AE2B5E5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43704"/>
        <c:axId val="560144096"/>
      </c:scatterChart>
      <c:valAx>
        <c:axId val="5601437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4096"/>
        <c:crosses val="autoZero"/>
        <c:crossBetween val="midCat"/>
        <c:majorUnit val="10"/>
      </c:valAx>
      <c:valAx>
        <c:axId val="5601440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437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srim132Xe_Al!$P$5</c:f>
          <c:strCache>
            <c:ptCount val="1"/>
            <c:pt idx="0">
              <c:v>srim132Xe_Al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srim132Xe_Al!$D$20:$D$228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srim132Xe_Al!$E$20:$E$228</c:f>
              <c:numCache>
                <c:formatCode>0.000E+00</c:formatCode>
                <c:ptCount val="209"/>
                <c:pt idx="0">
                  <c:v>0.16139999999999999</c:v>
                </c:pt>
                <c:pt idx="1">
                  <c:v>0.16700000000000001</c:v>
                </c:pt>
                <c:pt idx="2">
                  <c:v>0.17249999999999999</c:v>
                </c:pt>
                <c:pt idx="3">
                  <c:v>0.17780000000000001</c:v>
                </c:pt>
                <c:pt idx="4">
                  <c:v>0.183</c:v>
                </c:pt>
                <c:pt idx="5">
                  <c:v>0.19289999999999999</c:v>
                </c:pt>
                <c:pt idx="6">
                  <c:v>0.2046</c:v>
                </c:pt>
                <c:pt idx="7">
                  <c:v>0.21560000000000001</c:v>
                </c:pt>
                <c:pt idx="8">
                  <c:v>0.2261</c:v>
                </c:pt>
                <c:pt idx="9">
                  <c:v>0.23619999999999999</c:v>
                </c:pt>
                <c:pt idx="10">
                  <c:v>0.24579999999999999</c:v>
                </c:pt>
                <c:pt idx="11">
                  <c:v>0.25509999999999999</c:v>
                </c:pt>
                <c:pt idx="12">
                  <c:v>0.2641</c:v>
                </c:pt>
                <c:pt idx="13">
                  <c:v>0.2727</c:v>
                </c:pt>
                <c:pt idx="14">
                  <c:v>0.2893</c:v>
                </c:pt>
                <c:pt idx="15">
                  <c:v>0.3049</c:v>
                </c:pt>
                <c:pt idx="16">
                  <c:v>0.31979999999999997</c:v>
                </c:pt>
                <c:pt idx="17">
                  <c:v>0.33400000000000002</c:v>
                </c:pt>
                <c:pt idx="18">
                  <c:v>0.34770000000000001</c:v>
                </c:pt>
                <c:pt idx="19">
                  <c:v>0.36080000000000001</c:v>
                </c:pt>
                <c:pt idx="20">
                  <c:v>0.38569999999999999</c:v>
                </c:pt>
                <c:pt idx="21">
                  <c:v>0.40910000000000002</c:v>
                </c:pt>
                <c:pt idx="22">
                  <c:v>0.43120000000000003</c:v>
                </c:pt>
                <c:pt idx="23">
                  <c:v>0.45229999999999998</c:v>
                </c:pt>
                <c:pt idx="24">
                  <c:v>0.47239999999999999</c:v>
                </c:pt>
                <c:pt idx="25">
                  <c:v>0.49170000000000003</c:v>
                </c:pt>
                <c:pt idx="26">
                  <c:v>0.51029999999999998</c:v>
                </c:pt>
                <c:pt idx="27">
                  <c:v>0.5282</c:v>
                </c:pt>
                <c:pt idx="28">
                  <c:v>0.54549999999999998</c:v>
                </c:pt>
                <c:pt idx="29">
                  <c:v>0.56230000000000002</c:v>
                </c:pt>
                <c:pt idx="30">
                  <c:v>0.5786</c:v>
                </c:pt>
                <c:pt idx="31">
                  <c:v>0.6099</c:v>
                </c:pt>
                <c:pt idx="32">
                  <c:v>0.64690000000000003</c:v>
                </c:pt>
                <c:pt idx="33">
                  <c:v>0.68189999999999995</c:v>
                </c:pt>
                <c:pt idx="34">
                  <c:v>0.71509999999999996</c:v>
                </c:pt>
                <c:pt idx="35">
                  <c:v>0.74690000000000001</c:v>
                </c:pt>
                <c:pt idx="36">
                  <c:v>0.77739999999999998</c:v>
                </c:pt>
                <c:pt idx="37">
                  <c:v>0.80679999999999996</c:v>
                </c:pt>
                <c:pt idx="38">
                  <c:v>0.83509999999999995</c:v>
                </c:pt>
                <c:pt idx="39">
                  <c:v>0.86250000000000004</c:v>
                </c:pt>
                <c:pt idx="40">
                  <c:v>0.91479999999999995</c:v>
                </c:pt>
                <c:pt idx="41">
                  <c:v>0.96430000000000005</c:v>
                </c:pt>
                <c:pt idx="42">
                  <c:v>1.0109999999999999</c:v>
                </c:pt>
                <c:pt idx="43">
                  <c:v>1.056</c:v>
                </c:pt>
                <c:pt idx="44">
                  <c:v>1.099</c:v>
                </c:pt>
                <c:pt idx="45">
                  <c:v>1.141</c:v>
                </c:pt>
                <c:pt idx="46">
                  <c:v>1.22</c:v>
                </c:pt>
                <c:pt idx="47">
                  <c:v>1.294</c:v>
                </c:pt>
                <c:pt idx="48">
                  <c:v>1.3640000000000001</c:v>
                </c:pt>
                <c:pt idx="49">
                  <c:v>1.43</c:v>
                </c:pt>
                <c:pt idx="50">
                  <c:v>1.494</c:v>
                </c:pt>
                <c:pt idx="51">
                  <c:v>1.5549999999999999</c:v>
                </c:pt>
                <c:pt idx="52">
                  <c:v>1.6140000000000001</c:v>
                </c:pt>
                <c:pt idx="53">
                  <c:v>1.67</c:v>
                </c:pt>
                <c:pt idx="54">
                  <c:v>1.7250000000000001</c:v>
                </c:pt>
                <c:pt idx="55">
                  <c:v>1.778</c:v>
                </c:pt>
                <c:pt idx="56">
                  <c:v>1.83</c:v>
                </c:pt>
                <c:pt idx="57">
                  <c:v>1.929</c:v>
                </c:pt>
                <c:pt idx="58">
                  <c:v>2.0459999999999998</c:v>
                </c:pt>
                <c:pt idx="59">
                  <c:v>2.1560000000000001</c:v>
                </c:pt>
                <c:pt idx="60">
                  <c:v>2.2909999999999999</c:v>
                </c:pt>
                <c:pt idx="61">
                  <c:v>2.448</c:v>
                </c:pt>
                <c:pt idx="62">
                  <c:v>2.5880000000000001</c:v>
                </c:pt>
                <c:pt idx="63">
                  <c:v>2.7130000000000001</c:v>
                </c:pt>
                <c:pt idx="64">
                  <c:v>2.823</c:v>
                </c:pt>
                <c:pt idx="65">
                  <c:v>2.9220000000000002</c:v>
                </c:pt>
                <c:pt idx="66">
                  <c:v>3.09</c:v>
                </c:pt>
                <c:pt idx="67">
                  <c:v>3.226</c:v>
                </c:pt>
                <c:pt idx="68">
                  <c:v>3.339</c:v>
                </c:pt>
                <c:pt idx="69">
                  <c:v>3.4369999999999998</c:v>
                </c:pt>
                <c:pt idx="70">
                  <c:v>3.5230000000000001</c:v>
                </c:pt>
                <c:pt idx="71">
                  <c:v>3.6019999999999999</c:v>
                </c:pt>
                <c:pt idx="72">
                  <c:v>3.7450000000000001</c:v>
                </c:pt>
                <c:pt idx="73">
                  <c:v>3.879</c:v>
                </c:pt>
                <c:pt idx="74">
                  <c:v>4.01</c:v>
                </c:pt>
                <c:pt idx="75">
                  <c:v>4.141</c:v>
                </c:pt>
                <c:pt idx="76">
                  <c:v>4.274</c:v>
                </c:pt>
                <c:pt idx="77">
                  <c:v>4.4089999999999998</c:v>
                </c:pt>
                <c:pt idx="78">
                  <c:v>4.5449999999999999</c:v>
                </c:pt>
                <c:pt idx="79">
                  <c:v>4.6840000000000002</c:v>
                </c:pt>
                <c:pt idx="80">
                  <c:v>4.8239999999999998</c:v>
                </c:pt>
                <c:pt idx="81">
                  <c:v>4.9649999999999999</c:v>
                </c:pt>
                <c:pt idx="82">
                  <c:v>5.1070000000000002</c:v>
                </c:pt>
                <c:pt idx="83">
                  <c:v>5.391</c:v>
                </c:pt>
                <c:pt idx="84">
                  <c:v>5.7460000000000004</c:v>
                </c:pt>
                <c:pt idx="85">
                  <c:v>6.0970000000000004</c:v>
                </c:pt>
                <c:pt idx="86">
                  <c:v>6.4409999999999998</c:v>
                </c:pt>
                <c:pt idx="87">
                  <c:v>6.7770000000000001</c:v>
                </c:pt>
                <c:pt idx="88">
                  <c:v>7.1040000000000001</c:v>
                </c:pt>
                <c:pt idx="89">
                  <c:v>7.4219999999999997</c:v>
                </c:pt>
                <c:pt idx="90">
                  <c:v>7.7309999999999999</c:v>
                </c:pt>
                <c:pt idx="91">
                  <c:v>8.0299999999999994</c:v>
                </c:pt>
                <c:pt idx="92">
                  <c:v>8.6020000000000003</c:v>
                </c:pt>
                <c:pt idx="93">
                  <c:v>9.14</c:v>
                </c:pt>
                <c:pt idx="94">
                  <c:v>9.65</c:v>
                </c:pt>
                <c:pt idx="95">
                  <c:v>10.130000000000001</c:v>
                </c:pt>
                <c:pt idx="96">
                  <c:v>10.6</c:v>
                </c:pt>
                <c:pt idx="97">
                  <c:v>11.04</c:v>
                </c:pt>
                <c:pt idx="98">
                  <c:v>11.88</c:v>
                </c:pt>
                <c:pt idx="99">
                  <c:v>12.68</c:v>
                </c:pt>
                <c:pt idx="100">
                  <c:v>13.45</c:v>
                </c:pt>
                <c:pt idx="101">
                  <c:v>14.2</c:v>
                </c:pt>
                <c:pt idx="102">
                  <c:v>14.93</c:v>
                </c:pt>
                <c:pt idx="103">
                  <c:v>15.64</c:v>
                </c:pt>
                <c:pt idx="104">
                  <c:v>16.350000000000001</c:v>
                </c:pt>
                <c:pt idx="105">
                  <c:v>17.04</c:v>
                </c:pt>
                <c:pt idx="106">
                  <c:v>17.72</c:v>
                </c:pt>
                <c:pt idx="107">
                  <c:v>18.399999999999999</c:v>
                </c:pt>
                <c:pt idx="108">
                  <c:v>19.059999999999999</c:v>
                </c:pt>
                <c:pt idx="109">
                  <c:v>20.36</c:v>
                </c:pt>
                <c:pt idx="110">
                  <c:v>21.92</c:v>
                </c:pt>
                <c:pt idx="111">
                  <c:v>23.41</c:v>
                </c:pt>
                <c:pt idx="112">
                  <c:v>24.83</c:v>
                </c:pt>
                <c:pt idx="113">
                  <c:v>26.19</c:v>
                </c:pt>
                <c:pt idx="114">
                  <c:v>27.47</c:v>
                </c:pt>
                <c:pt idx="115">
                  <c:v>28.7</c:v>
                </c:pt>
                <c:pt idx="116">
                  <c:v>29.86</c:v>
                </c:pt>
                <c:pt idx="117">
                  <c:v>30.97</c:v>
                </c:pt>
                <c:pt idx="118">
                  <c:v>33.04</c:v>
                </c:pt>
                <c:pt idx="119">
                  <c:v>34.93</c:v>
                </c:pt>
                <c:pt idx="120">
                  <c:v>36.659999999999997</c:v>
                </c:pt>
                <c:pt idx="121">
                  <c:v>38.25</c:v>
                </c:pt>
                <c:pt idx="122">
                  <c:v>39.74</c:v>
                </c:pt>
                <c:pt idx="123">
                  <c:v>41.12</c:v>
                </c:pt>
                <c:pt idx="124">
                  <c:v>43.62</c:v>
                </c:pt>
                <c:pt idx="125">
                  <c:v>45.84</c:v>
                </c:pt>
                <c:pt idx="126">
                  <c:v>47.83</c:v>
                </c:pt>
                <c:pt idx="127">
                  <c:v>49.63</c:v>
                </c:pt>
                <c:pt idx="128">
                  <c:v>51.27</c:v>
                </c:pt>
                <c:pt idx="129">
                  <c:v>52.77</c:v>
                </c:pt>
                <c:pt idx="130">
                  <c:v>54.15</c:v>
                </c:pt>
                <c:pt idx="131">
                  <c:v>55.41</c:v>
                </c:pt>
                <c:pt idx="132">
                  <c:v>56.58</c:v>
                </c:pt>
                <c:pt idx="133">
                  <c:v>57.67</c:v>
                </c:pt>
                <c:pt idx="134">
                  <c:v>58.67</c:v>
                </c:pt>
                <c:pt idx="135">
                  <c:v>60.46</c:v>
                </c:pt>
                <c:pt idx="136">
                  <c:v>62.36</c:v>
                </c:pt>
                <c:pt idx="137">
                  <c:v>63.94</c:v>
                </c:pt>
                <c:pt idx="138">
                  <c:v>65.31</c:v>
                </c:pt>
                <c:pt idx="139">
                  <c:v>66.11</c:v>
                </c:pt>
                <c:pt idx="140">
                  <c:v>66.430000000000007</c:v>
                </c:pt>
                <c:pt idx="141">
                  <c:v>66.95</c:v>
                </c:pt>
                <c:pt idx="142">
                  <c:v>67.33</c:v>
                </c:pt>
                <c:pt idx="143">
                  <c:v>67.61</c:v>
                </c:pt>
                <c:pt idx="144">
                  <c:v>67.900000000000006</c:v>
                </c:pt>
                <c:pt idx="145">
                  <c:v>67.900000000000006</c:v>
                </c:pt>
                <c:pt idx="146">
                  <c:v>67.7</c:v>
                </c:pt>
                <c:pt idx="147">
                  <c:v>67.33</c:v>
                </c:pt>
                <c:pt idx="148">
                  <c:v>66.849999999999994</c:v>
                </c:pt>
                <c:pt idx="149">
                  <c:v>66.27</c:v>
                </c:pt>
                <c:pt idx="150">
                  <c:v>64.95</c:v>
                </c:pt>
                <c:pt idx="151">
                  <c:v>63.5</c:v>
                </c:pt>
                <c:pt idx="152">
                  <c:v>62</c:v>
                </c:pt>
                <c:pt idx="153">
                  <c:v>60.49</c:v>
                </c:pt>
                <c:pt idx="154">
                  <c:v>59</c:v>
                </c:pt>
                <c:pt idx="155">
                  <c:v>57.56</c:v>
                </c:pt>
                <c:pt idx="156">
                  <c:v>56.16</c:v>
                </c:pt>
                <c:pt idx="157">
                  <c:v>54.82</c:v>
                </c:pt>
                <c:pt idx="158">
                  <c:v>53.52</c:v>
                </c:pt>
                <c:pt idx="159">
                  <c:v>52.29</c:v>
                </c:pt>
                <c:pt idx="160">
                  <c:v>51.1</c:v>
                </c:pt>
                <c:pt idx="161">
                  <c:v>48.88</c:v>
                </c:pt>
                <c:pt idx="162">
                  <c:v>46.35</c:v>
                </c:pt>
                <c:pt idx="163">
                  <c:v>44.07</c:v>
                </c:pt>
                <c:pt idx="164">
                  <c:v>41.99</c:v>
                </c:pt>
                <c:pt idx="165">
                  <c:v>40.11</c:v>
                </c:pt>
                <c:pt idx="166">
                  <c:v>38.380000000000003</c:v>
                </c:pt>
                <c:pt idx="167">
                  <c:v>36.81</c:v>
                </c:pt>
                <c:pt idx="168">
                  <c:v>35.36</c:v>
                </c:pt>
                <c:pt idx="169">
                  <c:v>34.04</c:v>
                </c:pt>
                <c:pt idx="170">
                  <c:v>31.74</c:v>
                </c:pt>
                <c:pt idx="171">
                  <c:v>29.76</c:v>
                </c:pt>
                <c:pt idx="172">
                  <c:v>28.04</c:v>
                </c:pt>
                <c:pt idx="173">
                  <c:v>26.54</c:v>
                </c:pt>
                <c:pt idx="174">
                  <c:v>25.21</c:v>
                </c:pt>
                <c:pt idx="175">
                  <c:v>24.03</c:v>
                </c:pt>
                <c:pt idx="176">
                  <c:v>22.02</c:v>
                </c:pt>
                <c:pt idx="177">
                  <c:v>20.37</c:v>
                </c:pt>
                <c:pt idx="178">
                  <c:v>18.989999999999998</c:v>
                </c:pt>
                <c:pt idx="179">
                  <c:v>17.829999999999998</c:v>
                </c:pt>
                <c:pt idx="180">
                  <c:v>16.829999999999998</c:v>
                </c:pt>
                <c:pt idx="181">
                  <c:v>15.96</c:v>
                </c:pt>
                <c:pt idx="182">
                  <c:v>15.19</c:v>
                </c:pt>
                <c:pt idx="183">
                  <c:v>14.52</c:v>
                </c:pt>
                <c:pt idx="184">
                  <c:v>13.92</c:v>
                </c:pt>
                <c:pt idx="185">
                  <c:v>13.38</c:v>
                </c:pt>
                <c:pt idx="186">
                  <c:v>12.9</c:v>
                </c:pt>
                <c:pt idx="187">
                  <c:v>12.06</c:v>
                </c:pt>
                <c:pt idx="188">
                  <c:v>11.2</c:v>
                </c:pt>
                <c:pt idx="189">
                  <c:v>10.49</c:v>
                </c:pt>
                <c:pt idx="190">
                  <c:v>9.9</c:v>
                </c:pt>
                <c:pt idx="191">
                  <c:v>9.4039999999999999</c:v>
                </c:pt>
                <c:pt idx="192">
                  <c:v>8.9789999999999992</c:v>
                </c:pt>
                <c:pt idx="193">
                  <c:v>8.6129999999999995</c:v>
                </c:pt>
                <c:pt idx="194">
                  <c:v>8.2929999999999993</c:v>
                </c:pt>
                <c:pt idx="195">
                  <c:v>8.0120000000000005</c:v>
                </c:pt>
                <c:pt idx="196">
                  <c:v>7.5419999999999998</c:v>
                </c:pt>
                <c:pt idx="197">
                  <c:v>7.1639999999999997</c:v>
                </c:pt>
                <c:pt idx="198">
                  <c:v>6.8550000000000004</c:v>
                </c:pt>
                <c:pt idx="199">
                  <c:v>6.5990000000000002</c:v>
                </c:pt>
                <c:pt idx="200">
                  <c:v>6.383</c:v>
                </c:pt>
                <c:pt idx="201">
                  <c:v>6.1989999999999998</c:v>
                </c:pt>
                <c:pt idx="202">
                  <c:v>5.9039999999999999</c:v>
                </c:pt>
                <c:pt idx="203">
                  <c:v>5.68</c:v>
                </c:pt>
                <c:pt idx="204">
                  <c:v>5.5069999999999997</c:v>
                </c:pt>
                <c:pt idx="205">
                  <c:v>5.3689999999999998</c:v>
                </c:pt>
                <c:pt idx="206">
                  <c:v>5.2590000000000003</c:v>
                </c:pt>
                <c:pt idx="207">
                  <c:v>5.1689999999999996</c:v>
                </c:pt>
                <c:pt idx="208">
                  <c:v>5.1550000000000002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6F-4D89-81ED-43A099B1279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srim132Xe_Al!$D$20:$D$228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srim132Xe_Al!$F$20:$F$228</c:f>
              <c:numCache>
                <c:formatCode>0.000E+00</c:formatCode>
                <c:ptCount val="209"/>
                <c:pt idx="0">
                  <c:v>2.2989999999999999</c:v>
                </c:pt>
                <c:pt idx="1">
                  <c:v>2.3769999999999998</c:v>
                </c:pt>
                <c:pt idx="2">
                  <c:v>2.452</c:v>
                </c:pt>
                <c:pt idx="3">
                  <c:v>2.524</c:v>
                </c:pt>
                <c:pt idx="4">
                  <c:v>2.593</c:v>
                </c:pt>
                <c:pt idx="5">
                  <c:v>2.7240000000000002</c:v>
                </c:pt>
                <c:pt idx="6">
                  <c:v>2.875</c:v>
                </c:pt>
                <c:pt idx="7">
                  <c:v>3.0150000000000001</c:v>
                </c:pt>
                <c:pt idx="8">
                  <c:v>3.1459999999999999</c:v>
                </c:pt>
                <c:pt idx="9">
                  <c:v>3.2690000000000001</c:v>
                </c:pt>
                <c:pt idx="10">
                  <c:v>3.3839999999999999</c:v>
                </c:pt>
                <c:pt idx="11">
                  <c:v>3.4929999999999999</c:v>
                </c:pt>
                <c:pt idx="12">
                  <c:v>3.5960000000000001</c:v>
                </c:pt>
                <c:pt idx="13">
                  <c:v>3.6949999999999998</c:v>
                </c:pt>
                <c:pt idx="14">
                  <c:v>3.8780000000000001</c:v>
                </c:pt>
                <c:pt idx="15">
                  <c:v>4.0460000000000003</c:v>
                </c:pt>
                <c:pt idx="16">
                  <c:v>4.2009999999999996</c:v>
                </c:pt>
                <c:pt idx="17">
                  <c:v>4.3449999999999998</c:v>
                </c:pt>
                <c:pt idx="18">
                  <c:v>4.4790000000000001</c:v>
                </c:pt>
                <c:pt idx="19">
                  <c:v>4.6050000000000004</c:v>
                </c:pt>
                <c:pt idx="20">
                  <c:v>4.835</c:v>
                </c:pt>
                <c:pt idx="21">
                  <c:v>5.0419999999999998</c:v>
                </c:pt>
                <c:pt idx="22">
                  <c:v>5.2290000000000001</c:v>
                </c:pt>
                <c:pt idx="23">
                  <c:v>5.399</c:v>
                </c:pt>
                <c:pt idx="24">
                  <c:v>5.556</c:v>
                </c:pt>
                <c:pt idx="25">
                  <c:v>5.7</c:v>
                </c:pt>
                <c:pt idx="26">
                  <c:v>5.8339999999999996</c:v>
                </c:pt>
                <c:pt idx="27">
                  <c:v>5.9589999999999996</c:v>
                </c:pt>
                <c:pt idx="28">
                  <c:v>6.0759999999999996</c:v>
                </c:pt>
                <c:pt idx="29">
                  <c:v>6.1859999999999999</c:v>
                </c:pt>
                <c:pt idx="30">
                  <c:v>6.2889999999999997</c:v>
                </c:pt>
                <c:pt idx="31">
                  <c:v>6.4790000000000001</c:v>
                </c:pt>
                <c:pt idx="32">
                  <c:v>6.6890000000000001</c:v>
                </c:pt>
                <c:pt idx="33">
                  <c:v>6.8739999999999997</c:v>
                </c:pt>
                <c:pt idx="34">
                  <c:v>7.0389999999999997</c:v>
                </c:pt>
                <c:pt idx="35">
                  <c:v>7.1879999999999997</c:v>
                </c:pt>
                <c:pt idx="36">
                  <c:v>7.3220000000000001</c:v>
                </c:pt>
                <c:pt idx="37">
                  <c:v>7.444</c:v>
                </c:pt>
                <c:pt idx="38">
                  <c:v>7.5549999999999997</c:v>
                </c:pt>
                <c:pt idx="39">
                  <c:v>7.657</c:v>
                </c:pt>
                <c:pt idx="40">
                  <c:v>7.8369999999999997</c:v>
                </c:pt>
                <c:pt idx="41">
                  <c:v>7.9909999999999997</c:v>
                </c:pt>
                <c:pt idx="42">
                  <c:v>8.1229999999999993</c:v>
                </c:pt>
                <c:pt idx="43">
                  <c:v>8.2390000000000008</c:v>
                </c:pt>
                <c:pt idx="44">
                  <c:v>8.3390000000000004</c:v>
                </c:pt>
                <c:pt idx="45">
                  <c:v>8.4269999999999996</c:v>
                </c:pt>
                <c:pt idx="46">
                  <c:v>8.5739999999999998</c:v>
                </c:pt>
                <c:pt idx="47">
                  <c:v>8.6869999999999994</c:v>
                </c:pt>
                <c:pt idx="48">
                  <c:v>8.7769999999999992</c:v>
                </c:pt>
                <c:pt idx="49">
                  <c:v>8.8460000000000001</c:v>
                </c:pt>
                <c:pt idx="50">
                  <c:v>8.9</c:v>
                </c:pt>
                <c:pt idx="51">
                  <c:v>8.94</c:v>
                </c:pt>
                <c:pt idx="52">
                  <c:v>8.9710000000000001</c:v>
                </c:pt>
                <c:pt idx="53">
                  <c:v>8.9920000000000009</c:v>
                </c:pt>
                <c:pt idx="54">
                  <c:v>9.0060000000000002</c:v>
                </c:pt>
                <c:pt idx="55">
                  <c:v>9.0129999999999999</c:v>
                </c:pt>
                <c:pt idx="56">
                  <c:v>9.0150000000000006</c:v>
                </c:pt>
                <c:pt idx="57">
                  <c:v>9.0060000000000002</c:v>
                </c:pt>
                <c:pt idx="58">
                  <c:v>8.9760000000000009</c:v>
                </c:pt>
                <c:pt idx="59">
                  <c:v>8.93</c:v>
                </c:pt>
                <c:pt idx="60">
                  <c:v>8.8729999999999993</c:v>
                </c:pt>
                <c:pt idx="61">
                  <c:v>8.8089999999999993</c:v>
                </c:pt>
                <c:pt idx="62">
                  <c:v>8.74</c:v>
                </c:pt>
                <c:pt idx="63">
                  <c:v>8.6660000000000004</c:v>
                </c:pt>
                <c:pt idx="64">
                  <c:v>8.59</c:v>
                </c:pt>
                <c:pt idx="65">
                  <c:v>8.5120000000000005</c:v>
                </c:pt>
                <c:pt idx="66">
                  <c:v>8.3550000000000004</c:v>
                </c:pt>
                <c:pt idx="67">
                  <c:v>8.1969999999999992</c:v>
                </c:pt>
                <c:pt idx="68">
                  <c:v>8.0410000000000004</c:v>
                </c:pt>
                <c:pt idx="69">
                  <c:v>7.8890000000000002</c:v>
                </c:pt>
                <c:pt idx="70">
                  <c:v>7.7409999999999997</c:v>
                </c:pt>
                <c:pt idx="71">
                  <c:v>7.5979999999999999</c:v>
                </c:pt>
                <c:pt idx="72">
                  <c:v>7.3250000000000002</c:v>
                </c:pt>
                <c:pt idx="73">
                  <c:v>7.0720000000000001</c:v>
                </c:pt>
                <c:pt idx="74">
                  <c:v>6.8369999999999997</c:v>
                </c:pt>
                <c:pt idx="75">
                  <c:v>6.6189999999999998</c:v>
                </c:pt>
                <c:pt idx="76">
                  <c:v>6.4160000000000004</c:v>
                </c:pt>
                <c:pt idx="77">
                  <c:v>6.2270000000000003</c:v>
                </c:pt>
                <c:pt idx="78">
                  <c:v>6.05</c:v>
                </c:pt>
                <c:pt idx="79">
                  <c:v>5.8849999999999998</c:v>
                </c:pt>
                <c:pt idx="80">
                  <c:v>5.7290000000000001</c:v>
                </c:pt>
                <c:pt idx="81">
                  <c:v>5.5839999999999996</c:v>
                </c:pt>
                <c:pt idx="82">
                  <c:v>5.4459999999999997</c:v>
                </c:pt>
                <c:pt idx="83">
                  <c:v>5.194</c:v>
                </c:pt>
                <c:pt idx="84">
                  <c:v>4.915</c:v>
                </c:pt>
                <c:pt idx="85">
                  <c:v>4.6689999999999996</c:v>
                </c:pt>
                <c:pt idx="86">
                  <c:v>4.4509999999999996</c:v>
                </c:pt>
                <c:pt idx="87">
                  <c:v>4.2549999999999999</c:v>
                </c:pt>
                <c:pt idx="88">
                  <c:v>4.0780000000000003</c:v>
                </c:pt>
                <c:pt idx="89">
                  <c:v>3.9180000000000001</c:v>
                </c:pt>
                <c:pt idx="90">
                  <c:v>3.7719999999999998</c:v>
                </c:pt>
                <c:pt idx="91">
                  <c:v>3.6379999999999999</c:v>
                </c:pt>
                <c:pt idx="92">
                  <c:v>3.4009999999999998</c:v>
                </c:pt>
                <c:pt idx="93">
                  <c:v>3.1970000000000001</c:v>
                </c:pt>
                <c:pt idx="94">
                  <c:v>3.02</c:v>
                </c:pt>
                <c:pt idx="95">
                  <c:v>2.8639999999999999</c:v>
                </c:pt>
                <c:pt idx="96">
                  <c:v>2.7250000000000001</c:v>
                </c:pt>
                <c:pt idx="97">
                  <c:v>2.6019999999999999</c:v>
                </c:pt>
                <c:pt idx="98">
                  <c:v>2.3889999999999998</c:v>
                </c:pt>
                <c:pt idx="99">
                  <c:v>2.2120000000000002</c:v>
                </c:pt>
                <c:pt idx="100">
                  <c:v>2.0630000000000002</c:v>
                </c:pt>
                <c:pt idx="101">
                  <c:v>1.9350000000000001</c:v>
                </c:pt>
                <c:pt idx="102">
                  <c:v>1.8240000000000001</c:v>
                </c:pt>
                <c:pt idx="103">
                  <c:v>1.726</c:v>
                </c:pt>
                <c:pt idx="104">
                  <c:v>1.64</c:v>
                </c:pt>
                <c:pt idx="105">
                  <c:v>1.5629999999999999</c:v>
                </c:pt>
                <c:pt idx="106">
                  <c:v>1.4930000000000001</c:v>
                </c:pt>
                <c:pt idx="107">
                  <c:v>1.43</c:v>
                </c:pt>
                <c:pt idx="108">
                  <c:v>1.373</c:v>
                </c:pt>
                <c:pt idx="109">
                  <c:v>1.2729999999999999</c:v>
                </c:pt>
                <c:pt idx="110">
                  <c:v>1.1679999999999999</c:v>
                </c:pt>
                <c:pt idx="111">
                  <c:v>1.081</c:v>
                </c:pt>
                <c:pt idx="112">
                  <c:v>1.008</c:v>
                </c:pt>
                <c:pt idx="113">
                  <c:v>0.94420000000000004</c:v>
                </c:pt>
                <c:pt idx="114">
                  <c:v>0.88900000000000001</c:v>
                </c:pt>
                <c:pt idx="115">
                  <c:v>0.84060000000000001</c:v>
                </c:pt>
                <c:pt idx="116">
                  <c:v>0.79759999999999998</c:v>
                </c:pt>
                <c:pt idx="117">
                  <c:v>0.75919999999999999</c:v>
                </c:pt>
                <c:pt idx="118">
                  <c:v>0.69350000000000001</c:v>
                </c:pt>
                <c:pt idx="119">
                  <c:v>0.63919999999999999</c:v>
                </c:pt>
                <c:pt idx="120">
                  <c:v>0.59350000000000003</c:v>
                </c:pt>
                <c:pt idx="121">
                  <c:v>0.5544</c:v>
                </c:pt>
                <c:pt idx="122">
                  <c:v>0.52049999999999996</c:v>
                </c:pt>
                <c:pt idx="123">
                  <c:v>0.4909</c:v>
                </c:pt>
                <c:pt idx="124">
                  <c:v>0.4415</c:v>
                </c:pt>
                <c:pt idx="125">
                  <c:v>0.40179999999999999</c:v>
                </c:pt>
                <c:pt idx="126">
                  <c:v>0.36909999999999998</c:v>
                </c:pt>
                <c:pt idx="127">
                  <c:v>0.3417</c:v>
                </c:pt>
                <c:pt idx="128">
                  <c:v>0.31840000000000002</c:v>
                </c:pt>
                <c:pt idx="129">
                  <c:v>0.2984</c:v>
                </c:pt>
                <c:pt idx="130">
                  <c:v>0.28079999999999999</c:v>
                </c:pt>
                <c:pt idx="131">
                  <c:v>0.26540000000000002</c:v>
                </c:pt>
                <c:pt idx="132">
                  <c:v>0.25169999999999998</c:v>
                </c:pt>
                <c:pt idx="133">
                  <c:v>0.2394</c:v>
                </c:pt>
                <c:pt idx="134">
                  <c:v>0.22839999999999999</c:v>
                </c:pt>
                <c:pt idx="135">
                  <c:v>0.20930000000000001</c:v>
                </c:pt>
                <c:pt idx="136">
                  <c:v>0.1898</c:v>
                </c:pt>
                <c:pt idx="137">
                  <c:v>0.17380000000000001</c:v>
                </c:pt>
                <c:pt idx="138">
                  <c:v>0.1605</c:v>
                </c:pt>
                <c:pt idx="139">
                  <c:v>0.1492</c:v>
                </c:pt>
                <c:pt idx="140">
                  <c:v>0.13950000000000001</c:v>
                </c:pt>
                <c:pt idx="141">
                  <c:v>0.13100000000000001</c:v>
                </c:pt>
                <c:pt idx="142">
                  <c:v>0.1236</c:v>
                </c:pt>
                <c:pt idx="143">
                  <c:v>0.11700000000000001</c:v>
                </c:pt>
                <c:pt idx="144">
                  <c:v>0.10589999999999999</c:v>
                </c:pt>
                <c:pt idx="145">
                  <c:v>9.6790000000000001E-2</c:v>
                </c:pt>
                <c:pt idx="146">
                  <c:v>8.9219999999999994E-2</c:v>
                </c:pt>
                <c:pt idx="147">
                  <c:v>8.2820000000000005E-2</c:v>
                </c:pt>
                <c:pt idx="148">
                  <c:v>7.7329999999999996E-2</c:v>
                </c:pt>
                <c:pt idx="149">
                  <c:v>7.2550000000000003E-2</c:v>
                </c:pt>
                <c:pt idx="150">
                  <c:v>6.4670000000000005E-2</c:v>
                </c:pt>
                <c:pt idx="151">
                  <c:v>5.842E-2</c:v>
                </c:pt>
                <c:pt idx="152">
                  <c:v>5.3319999999999999E-2</c:v>
                </c:pt>
                <c:pt idx="153">
                  <c:v>4.9090000000000002E-2</c:v>
                </c:pt>
                <c:pt idx="154">
                  <c:v>4.5510000000000002E-2</c:v>
                </c:pt>
                <c:pt idx="155">
                  <c:v>4.2450000000000002E-2</c:v>
                </c:pt>
                <c:pt idx="156">
                  <c:v>3.9789999999999999E-2</c:v>
                </c:pt>
                <c:pt idx="157">
                  <c:v>3.7470000000000003E-2</c:v>
                </c:pt>
                <c:pt idx="158">
                  <c:v>3.5409999999999997E-2</c:v>
                </c:pt>
                <c:pt idx="159">
                  <c:v>3.3579999999999999E-2</c:v>
                </c:pt>
                <c:pt idx="160">
                  <c:v>3.1940000000000003E-2</c:v>
                </c:pt>
                <c:pt idx="161">
                  <c:v>2.912E-2</c:v>
                </c:pt>
                <c:pt idx="162">
                  <c:v>2.6249999999999999E-2</c:v>
                </c:pt>
                <c:pt idx="163">
                  <c:v>2.393E-2</c:v>
                </c:pt>
                <c:pt idx="164">
                  <c:v>2.1999999999999999E-2</c:v>
                </c:pt>
                <c:pt idx="165">
                  <c:v>2.0369999999999999E-2</c:v>
                </c:pt>
                <c:pt idx="166">
                  <c:v>1.898E-2</c:v>
                </c:pt>
                <c:pt idx="167">
                  <c:v>1.7770000000000001E-2</c:v>
                </c:pt>
                <c:pt idx="168">
                  <c:v>1.6719999999999999E-2</c:v>
                </c:pt>
                <c:pt idx="169">
                  <c:v>1.5789999999999998E-2</c:v>
                </c:pt>
                <c:pt idx="170">
                  <c:v>1.422E-2</c:v>
                </c:pt>
                <c:pt idx="171">
                  <c:v>1.294E-2</c:v>
                </c:pt>
                <c:pt idx="172">
                  <c:v>1.189E-2</c:v>
                </c:pt>
                <c:pt idx="173">
                  <c:v>1.0999999999999999E-2</c:v>
                </c:pt>
                <c:pt idx="174">
                  <c:v>1.0240000000000001E-2</c:v>
                </c:pt>
                <c:pt idx="175">
                  <c:v>9.5849999999999998E-3</c:v>
                </c:pt>
                <c:pt idx="176">
                  <c:v>8.5039999999999994E-3</c:v>
                </c:pt>
                <c:pt idx="177">
                  <c:v>7.6519999999999999E-3</c:v>
                </c:pt>
                <c:pt idx="178">
                  <c:v>6.9610000000000002E-3</c:v>
                </c:pt>
                <c:pt idx="179">
                  <c:v>6.3889999999999997E-3</c:v>
                </c:pt>
                <c:pt idx="180">
                  <c:v>5.9080000000000001E-3</c:v>
                </c:pt>
                <c:pt idx="181">
                  <c:v>5.4970000000000001E-3</c:v>
                </c:pt>
                <c:pt idx="182">
                  <c:v>5.1409999999999997E-3</c:v>
                </c:pt>
                <c:pt idx="183">
                  <c:v>4.8310000000000002E-3</c:v>
                </c:pt>
                <c:pt idx="184">
                  <c:v>4.5580000000000004E-3</c:v>
                </c:pt>
                <c:pt idx="185">
                  <c:v>4.3150000000000003E-3</c:v>
                </c:pt>
                <c:pt idx="186">
                  <c:v>4.0969999999999999E-3</c:v>
                </c:pt>
                <c:pt idx="187">
                  <c:v>3.725E-3</c:v>
                </c:pt>
                <c:pt idx="188">
                  <c:v>3.3479999999999998E-3</c:v>
                </c:pt>
                <c:pt idx="189">
                  <c:v>3.0430000000000001E-3</c:v>
                </c:pt>
                <c:pt idx="190">
                  <c:v>2.7899999999999999E-3</c:v>
                </c:pt>
                <c:pt idx="191">
                  <c:v>2.578E-3</c:v>
                </c:pt>
                <c:pt idx="192">
                  <c:v>2.3969999999999998E-3</c:v>
                </c:pt>
                <c:pt idx="193">
                  <c:v>2.2409999999999999E-3</c:v>
                </c:pt>
                <c:pt idx="194">
                  <c:v>2.104E-3</c:v>
                </c:pt>
                <c:pt idx="195">
                  <c:v>1.9840000000000001E-3</c:v>
                </c:pt>
                <c:pt idx="196">
                  <c:v>1.7819999999999999E-3</c:v>
                </c:pt>
                <c:pt idx="197">
                  <c:v>1.619E-3</c:v>
                </c:pt>
                <c:pt idx="198">
                  <c:v>1.4840000000000001E-3</c:v>
                </c:pt>
                <c:pt idx="199">
                  <c:v>1.3699999999999999E-3</c:v>
                </c:pt>
                <c:pt idx="200">
                  <c:v>1.274E-3</c:v>
                </c:pt>
                <c:pt idx="201">
                  <c:v>1.1900000000000001E-3</c:v>
                </c:pt>
                <c:pt idx="202">
                  <c:v>1.0529999999999999E-3</c:v>
                </c:pt>
                <c:pt idx="203">
                  <c:v>9.4530000000000005E-4</c:v>
                </c:pt>
                <c:pt idx="204">
                  <c:v>8.5809999999999999E-4</c:v>
                </c:pt>
                <c:pt idx="205">
                  <c:v>7.8620000000000003E-4</c:v>
                </c:pt>
                <c:pt idx="206">
                  <c:v>7.2579999999999997E-4</c:v>
                </c:pt>
                <c:pt idx="207">
                  <c:v>6.7429999999999996E-4</c:v>
                </c:pt>
                <c:pt idx="208">
                  <c:v>6.6489999999999995E-4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6F-4D89-81ED-43A099B1279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srim132Xe_Al!$D$20:$D$228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srim132Xe_Al!$G$20:$G$228</c:f>
              <c:numCache>
                <c:formatCode>0.000E+00</c:formatCode>
                <c:ptCount val="209"/>
                <c:pt idx="0">
                  <c:v>2.4603999999999999</c:v>
                </c:pt>
                <c:pt idx="1">
                  <c:v>2.5439999999999996</c:v>
                </c:pt>
                <c:pt idx="2">
                  <c:v>2.6244999999999998</c:v>
                </c:pt>
                <c:pt idx="3">
                  <c:v>2.7018</c:v>
                </c:pt>
                <c:pt idx="4">
                  <c:v>2.7759999999999998</c:v>
                </c:pt>
                <c:pt idx="5">
                  <c:v>2.9169</c:v>
                </c:pt>
                <c:pt idx="6">
                  <c:v>3.0796000000000001</c:v>
                </c:pt>
                <c:pt idx="7">
                  <c:v>3.2305999999999999</c:v>
                </c:pt>
                <c:pt idx="8">
                  <c:v>3.3721000000000001</c:v>
                </c:pt>
                <c:pt idx="9">
                  <c:v>3.5052000000000003</c:v>
                </c:pt>
                <c:pt idx="10">
                  <c:v>3.6297999999999999</c:v>
                </c:pt>
                <c:pt idx="11">
                  <c:v>3.7481</c:v>
                </c:pt>
                <c:pt idx="12">
                  <c:v>3.8601000000000001</c:v>
                </c:pt>
                <c:pt idx="13">
                  <c:v>3.9676999999999998</c:v>
                </c:pt>
                <c:pt idx="14">
                  <c:v>4.1673</c:v>
                </c:pt>
                <c:pt idx="15">
                  <c:v>4.3509000000000002</c:v>
                </c:pt>
                <c:pt idx="16">
                  <c:v>4.5207999999999995</c:v>
                </c:pt>
                <c:pt idx="17">
                  <c:v>4.6789999999999994</c:v>
                </c:pt>
                <c:pt idx="18">
                  <c:v>4.8266999999999998</c:v>
                </c:pt>
                <c:pt idx="19">
                  <c:v>4.9658000000000007</c:v>
                </c:pt>
                <c:pt idx="20">
                  <c:v>5.2206999999999999</c:v>
                </c:pt>
                <c:pt idx="21">
                  <c:v>5.4511000000000003</c:v>
                </c:pt>
                <c:pt idx="22">
                  <c:v>5.6601999999999997</c:v>
                </c:pt>
                <c:pt idx="23">
                  <c:v>5.8513000000000002</c:v>
                </c:pt>
                <c:pt idx="24">
                  <c:v>6.0284000000000004</c:v>
                </c:pt>
                <c:pt idx="25">
                  <c:v>6.1917</c:v>
                </c:pt>
                <c:pt idx="26">
                  <c:v>6.3442999999999996</c:v>
                </c:pt>
                <c:pt idx="27">
                  <c:v>6.4871999999999996</c:v>
                </c:pt>
                <c:pt idx="28">
                  <c:v>6.6214999999999993</c:v>
                </c:pt>
                <c:pt idx="29">
                  <c:v>6.7483000000000004</c:v>
                </c:pt>
                <c:pt idx="30">
                  <c:v>6.8675999999999995</c:v>
                </c:pt>
                <c:pt idx="31">
                  <c:v>7.0888999999999998</c:v>
                </c:pt>
                <c:pt idx="32">
                  <c:v>7.3359000000000005</c:v>
                </c:pt>
                <c:pt idx="33">
                  <c:v>7.5558999999999994</c:v>
                </c:pt>
                <c:pt idx="34">
                  <c:v>7.7540999999999993</c:v>
                </c:pt>
                <c:pt idx="35">
                  <c:v>7.9348999999999998</c:v>
                </c:pt>
                <c:pt idx="36">
                  <c:v>8.0993999999999993</c:v>
                </c:pt>
                <c:pt idx="37">
                  <c:v>8.2507999999999999</c:v>
                </c:pt>
                <c:pt idx="38">
                  <c:v>8.3901000000000003</c:v>
                </c:pt>
                <c:pt idx="39">
                  <c:v>8.5195000000000007</c:v>
                </c:pt>
                <c:pt idx="40">
                  <c:v>8.7517999999999994</c:v>
                </c:pt>
                <c:pt idx="41">
                  <c:v>8.9552999999999994</c:v>
                </c:pt>
                <c:pt idx="42">
                  <c:v>9.1339999999999986</c:v>
                </c:pt>
                <c:pt idx="43">
                  <c:v>9.2950000000000017</c:v>
                </c:pt>
                <c:pt idx="44">
                  <c:v>9.4380000000000006</c:v>
                </c:pt>
                <c:pt idx="45">
                  <c:v>9.5679999999999996</c:v>
                </c:pt>
                <c:pt idx="46">
                  <c:v>9.7940000000000005</c:v>
                </c:pt>
                <c:pt idx="47">
                  <c:v>9.9809999999999999</c:v>
                </c:pt>
                <c:pt idx="48">
                  <c:v>10.141</c:v>
                </c:pt>
                <c:pt idx="49">
                  <c:v>10.276</c:v>
                </c:pt>
                <c:pt idx="50">
                  <c:v>10.394</c:v>
                </c:pt>
                <c:pt idx="51">
                  <c:v>10.494999999999999</c:v>
                </c:pt>
                <c:pt idx="52">
                  <c:v>10.585000000000001</c:v>
                </c:pt>
                <c:pt idx="53">
                  <c:v>10.662000000000001</c:v>
                </c:pt>
                <c:pt idx="54">
                  <c:v>10.731</c:v>
                </c:pt>
                <c:pt idx="55">
                  <c:v>10.791</c:v>
                </c:pt>
                <c:pt idx="56">
                  <c:v>10.845000000000001</c:v>
                </c:pt>
                <c:pt idx="57">
                  <c:v>10.935</c:v>
                </c:pt>
                <c:pt idx="58">
                  <c:v>11.022</c:v>
                </c:pt>
                <c:pt idx="59">
                  <c:v>11.086</c:v>
                </c:pt>
                <c:pt idx="60">
                  <c:v>11.164</c:v>
                </c:pt>
                <c:pt idx="61">
                  <c:v>11.257</c:v>
                </c:pt>
                <c:pt idx="62">
                  <c:v>11.327999999999999</c:v>
                </c:pt>
                <c:pt idx="63">
                  <c:v>11.379000000000001</c:v>
                </c:pt>
                <c:pt idx="64">
                  <c:v>11.413</c:v>
                </c:pt>
                <c:pt idx="65">
                  <c:v>11.434000000000001</c:v>
                </c:pt>
                <c:pt idx="66">
                  <c:v>11.445</c:v>
                </c:pt>
                <c:pt idx="67">
                  <c:v>11.422999999999998</c:v>
                </c:pt>
                <c:pt idx="68">
                  <c:v>11.38</c:v>
                </c:pt>
                <c:pt idx="69">
                  <c:v>11.326000000000001</c:v>
                </c:pt>
                <c:pt idx="70">
                  <c:v>11.263999999999999</c:v>
                </c:pt>
                <c:pt idx="71">
                  <c:v>11.2</c:v>
                </c:pt>
                <c:pt idx="72">
                  <c:v>11.07</c:v>
                </c:pt>
                <c:pt idx="73">
                  <c:v>10.951000000000001</c:v>
                </c:pt>
                <c:pt idx="74">
                  <c:v>10.847</c:v>
                </c:pt>
                <c:pt idx="75">
                  <c:v>10.76</c:v>
                </c:pt>
                <c:pt idx="76">
                  <c:v>10.690000000000001</c:v>
                </c:pt>
                <c:pt idx="77">
                  <c:v>10.635999999999999</c:v>
                </c:pt>
                <c:pt idx="78">
                  <c:v>10.594999999999999</c:v>
                </c:pt>
                <c:pt idx="79">
                  <c:v>10.568999999999999</c:v>
                </c:pt>
                <c:pt idx="80">
                  <c:v>10.553000000000001</c:v>
                </c:pt>
                <c:pt idx="81">
                  <c:v>10.548999999999999</c:v>
                </c:pt>
                <c:pt idx="82">
                  <c:v>10.553000000000001</c:v>
                </c:pt>
                <c:pt idx="83">
                  <c:v>10.585000000000001</c:v>
                </c:pt>
                <c:pt idx="84">
                  <c:v>10.661000000000001</c:v>
                </c:pt>
                <c:pt idx="85">
                  <c:v>10.766</c:v>
                </c:pt>
                <c:pt idx="86">
                  <c:v>10.891999999999999</c:v>
                </c:pt>
                <c:pt idx="87">
                  <c:v>11.032</c:v>
                </c:pt>
                <c:pt idx="88">
                  <c:v>11.182</c:v>
                </c:pt>
                <c:pt idx="89">
                  <c:v>11.34</c:v>
                </c:pt>
                <c:pt idx="90">
                  <c:v>11.503</c:v>
                </c:pt>
                <c:pt idx="91">
                  <c:v>11.667999999999999</c:v>
                </c:pt>
                <c:pt idx="92">
                  <c:v>12.003</c:v>
                </c:pt>
                <c:pt idx="93">
                  <c:v>12.337</c:v>
                </c:pt>
                <c:pt idx="94">
                  <c:v>12.67</c:v>
                </c:pt>
                <c:pt idx="95">
                  <c:v>12.994</c:v>
                </c:pt>
                <c:pt idx="96">
                  <c:v>13.324999999999999</c:v>
                </c:pt>
                <c:pt idx="97">
                  <c:v>13.641999999999999</c:v>
                </c:pt>
                <c:pt idx="98">
                  <c:v>14.269</c:v>
                </c:pt>
                <c:pt idx="99">
                  <c:v>14.891999999999999</c:v>
                </c:pt>
                <c:pt idx="100">
                  <c:v>15.513</c:v>
                </c:pt>
                <c:pt idx="101">
                  <c:v>16.134999999999998</c:v>
                </c:pt>
                <c:pt idx="102">
                  <c:v>16.754000000000001</c:v>
                </c:pt>
                <c:pt idx="103">
                  <c:v>17.366</c:v>
                </c:pt>
                <c:pt idx="104">
                  <c:v>17.990000000000002</c:v>
                </c:pt>
                <c:pt idx="105">
                  <c:v>18.602999999999998</c:v>
                </c:pt>
                <c:pt idx="106">
                  <c:v>19.212999999999997</c:v>
                </c:pt>
                <c:pt idx="107">
                  <c:v>19.829999999999998</c:v>
                </c:pt>
                <c:pt idx="108">
                  <c:v>20.433</c:v>
                </c:pt>
                <c:pt idx="109">
                  <c:v>21.632999999999999</c:v>
                </c:pt>
                <c:pt idx="110">
                  <c:v>23.088000000000001</c:v>
                </c:pt>
                <c:pt idx="111">
                  <c:v>24.491</c:v>
                </c:pt>
                <c:pt idx="112">
                  <c:v>25.837999999999997</c:v>
                </c:pt>
                <c:pt idx="113">
                  <c:v>27.1342</c:v>
                </c:pt>
                <c:pt idx="114">
                  <c:v>28.358999999999998</c:v>
                </c:pt>
                <c:pt idx="115">
                  <c:v>29.540599999999998</c:v>
                </c:pt>
                <c:pt idx="116">
                  <c:v>30.657599999999999</c:v>
                </c:pt>
                <c:pt idx="117">
                  <c:v>31.729199999999999</c:v>
                </c:pt>
                <c:pt idx="118">
                  <c:v>33.733499999999999</c:v>
                </c:pt>
                <c:pt idx="119">
                  <c:v>35.569200000000002</c:v>
                </c:pt>
                <c:pt idx="120">
                  <c:v>37.253499999999995</c:v>
                </c:pt>
                <c:pt idx="121">
                  <c:v>38.804400000000001</c:v>
                </c:pt>
                <c:pt idx="122">
                  <c:v>40.2605</c:v>
                </c:pt>
                <c:pt idx="123">
                  <c:v>41.610900000000001</c:v>
                </c:pt>
                <c:pt idx="124">
                  <c:v>44.061499999999995</c:v>
                </c:pt>
                <c:pt idx="125">
                  <c:v>46.241800000000005</c:v>
                </c:pt>
                <c:pt idx="126">
                  <c:v>48.199100000000001</c:v>
                </c:pt>
                <c:pt idx="127">
                  <c:v>49.971700000000006</c:v>
                </c:pt>
                <c:pt idx="128">
                  <c:v>51.5884</c:v>
                </c:pt>
                <c:pt idx="129">
                  <c:v>53.068400000000004</c:v>
                </c:pt>
                <c:pt idx="130">
                  <c:v>54.430799999999998</c:v>
                </c:pt>
                <c:pt idx="131">
                  <c:v>55.675399999999996</c:v>
                </c:pt>
                <c:pt idx="132">
                  <c:v>56.831699999999998</c:v>
                </c:pt>
                <c:pt idx="133">
                  <c:v>57.909400000000005</c:v>
                </c:pt>
                <c:pt idx="134">
                  <c:v>58.898400000000002</c:v>
                </c:pt>
                <c:pt idx="135">
                  <c:v>60.6693</c:v>
                </c:pt>
                <c:pt idx="136">
                  <c:v>62.549799999999998</c:v>
                </c:pt>
                <c:pt idx="137">
                  <c:v>64.113799999999998</c:v>
                </c:pt>
                <c:pt idx="138">
                  <c:v>65.470500000000001</c:v>
                </c:pt>
                <c:pt idx="139">
                  <c:v>66.259199999999993</c:v>
                </c:pt>
                <c:pt idx="140">
                  <c:v>66.569500000000005</c:v>
                </c:pt>
                <c:pt idx="141">
                  <c:v>67.081000000000003</c:v>
                </c:pt>
                <c:pt idx="142">
                  <c:v>67.453599999999994</c:v>
                </c:pt>
                <c:pt idx="143">
                  <c:v>67.727000000000004</c:v>
                </c:pt>
                <c:pt idx="144">
                  <c:v>68.005900000000011</c:v>
                </c:pt>
                <c:pt idx="145">
                  <c:v>67.996790000000004</c:v>
                </c:pt>
                <c:pt idx="146">
                  <c:v>67.78922</c:v>
                </c:pt>
                <c:pt idx="147">
                  <c:v>67.412819999999996</c:v>
                </c:pt>
                <c:pt idx="148">
                  <c:v>66.927329999999998</c:v>
                </c:pt>
                <c:pt idx="149">
                  <c:v>66.342550000000003</c:v>
                </c:pt>
                <c:pt idx="150">
                  <c:v>65.01467000000001</c:v>
                </c:pt>
                <c:pt idx="151">
                  <c:v>63.558419999999998</c:v>
                </c:pt>
                <c:pt idx="152">
                  <c:v>62.053319999999999</c:v>
                </c:pt>
                <c:pt idx="153">
                  <c:v>60.539090000000002</c:v>
                </c:pt>
                <c:pt idx="154">
                  <c:v>59.04551</c:v>
                </c:pt>
                <c:pt idx="155">
                  <c:v>57.602450000000005</c:v>
                </c:pt>
                <c:pt idx="156">
                  <c:v>56.19979</c:v>
                </c:pt>
                <c:pt idx="157">
                  <c:v>54.857469999999999</c:v>
                </c:pt>
                <c:pt idx="158">
                  <c:v>53.555410000000002</c:v>
                </c:pt>
                <c:pt idx="159">
                  <c:v>52.32358</c:v>
                </c:pt>
                <c:pt idx="160">
                  <c:v>51.13194</c:v>
                </c:pt>
                <c:pt idx="161">
                  <c:v>48.909120000000001</c:v>
                </c:pt>
                <c:pt idx="162">
                  <c:v>46.376249999999999</c:v>
                </c:pt>
                <c:pt idx="163">
                  <c:v>44.09393</c:v>
                </c:pt>
                <c:pt idx="164">
                  <c:v>42.012</c:v>
                </c:pt>
                <c:pt idx="165">
                  <c:v>40.130369999999999</c:v>
                </c:pt>
                <c:pt idx="166">
                  <c:v>38.398980000000002</c:v>
                </c:pt>
                <c:pt idx="167">
                  <c:v>36.827770000000001</c:v>
                </c:pt>
                <c:pt idx="168">
                  <c:v>35.376719999999999</c:v>
                </c:pt>
                <c:pt idx="169">
                  <c:v>34.055790000000002</c:v>
                </c:pt>
                <c:pt idx="170">
                  <c:v>31.75422</c:v>
                </c:pt>
                <c:pt idx="171">
                  <c:v>29.772940000000002</c:v>
                </c:pt>
                <c:pt idx="172">
                  <c:v>28.05189</c:v>
                </c:pt>
                <c:pt idx="173">
                  <c:v>26.550999999999998</c:v>
                </c:pt>
                <c:pt idx="174">
                  <c:v>25.22024</c:v>
                </c:pt>
                <c:pt idx="175">
                  <c:v>24.039585000000002</c:v>
                </c:pt>
                <c:pt idx="176">
                  <c:v>22.028503999999998</c:v>
                </c:pt>
                <c:pt idx="177">
                  <c:v>20.377652000000001</c:v>
                </c:pt>
                <c:pt idx="178">
                  <c:v>18.996960999999999</c:v>
                </c:pt>
                <c:pt idx="179">
                  <c:v>17.836388999999997</c:v>
                </c:pt>
                <c:pt idx="180">
                  <c:v>16.835908</c:v>
                </c:pt>
                <c:pt idx="181">
                  <c:v>15.965497000000001</c:v>
                </c:pt>
                <c:pt idx="182">
                  <c:v>15.195141</c:v>
                </c:pt>
                <c:pt idx="183">
                  <c:v>14.524830999999999</c:v>
                </c:pt>
                <c:pt idx="184">
                  <c:v>13.924557999999999</c:v>
                </c:pt>
                <c:pt idx="185">
                  <c:v>13.384315000000001</c:v>
                </c:pt>
                <c:pt idx="186">
                  <c:v>12.904097</c:v>
                </c:pt>
                <c:pt idx="187">
                  <c:v>12.063725</c:v>
                </c:pt>
                <c:pt idx="188">
                  <c:v>11.203348</c:v>
                </c:pt>
                <c:pt idx="189">
                  <c:v>10.493043</c:v>
                </c:pt>
                <c:pt idx="190">
                  <c:v>9.9027899999999995</c:v>
                </c:pt>
                <c:pt idx="191">
                  <c:v>9.4065779999999997</c:v>
                </c:pt>
                <c:pt idx="192">
                  <c:v>8.9813969999999994</c:v>
                </c:pt>
                <c:pt idx="193">
                  <c:v>8.6152409999999993</c:v>
                </c:pt>
                <c:pt idx="194">
                  <c:v>8.2951039999999985</c:v>
                </c:pt>
                <c:pt idx="195">
                  <c:v>8.0139840000000007</c:v>
                </c:pt>
                <c:pt idx="196">
                  <c:v>7.5437820000000002</c:v>
                </c:pt>
                <c:pt idx="197">
                  <c:v>7.1656189999999995</c:v>
                </c:pt>
                <c:pt idx="198">
                  <c:v>6.856484</c:v>
                </c:pt>
                <c:pt idx="199">
                  <c:v>6.6003699999999998</c:v>
                </c:pt>
                <c:pt idx="200">
                  <c:v>6.3842740000000004</c:v>
                </c:pt>
                <c:pt idx="201">
                  <c:v>6.2001900000000001</c:v>
                </c:pt>
                <c:pt idx="202">
                  <c:v>5.9050529999999997</c:v>
                </c:pt>
                <c:pt idx="203">
                  <c:v>5.6809452999999994</c:v>
                </c:pt>
                <c:pt idx="204">
                  <c:v>5.5078581</c:v>
                </c:pt>
                <c:pt idx="205">
                  <c:v>5.3697862000000001</c:v>
                </c:pt>
                <c:pt idx="206">
                  <c:v>5.2597258</c:v>
                </c:pt>
                <c:pt idx="207">
                  <c:v>5.1696742999999996</c:v>
                </c:pt>
                <c:pt idx="208">
                  <c:v>5.1556649000000006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6F-4D89-81ED-43A099B12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46056"/>
        <c:axId val="560140960"/>
      </c:scatterChart>
      <c:valAx>
        <c:axId val="5601460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0960"/>
        <c:crosses val="autoZero"/>
        <c:crossBetween val="midCat"/>
        <c:majorUnit val="10"/>
      </c:valAx>
      <c:valAx>
        <c:axId val="56014096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460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433830920246455"/>
          <c:y val="0.56079635646420611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srim132Xe_Al!$P$5</c:f>
          <c:strCache>
            <c:ptCount val="1"/>
            <c:pt idx="0">
              <c:v>srim132Xe_Al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srim132Xe_Al!$D$20:$D$228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srim132Xe_Al!$J$20:$J$228</c:f>
              <c:numCache>
                <c:formatCode>0.000</c:formatCode>
                <c:ptCount val="209"/>
                <c:pt idx="0">
                  <c:v>3.8999999999999998E-3</c:v>
                </c:pt>
                <c:pt idx="1">
                  <c:v>4.0000000000000001E-3</c:v>
                </c:pt>
                <c:pt idx="2">
                  <c:v>4.1000000000000003E-3</c:v>
                </c:pt>
                <c:pt idx="3">
                  <c:v>4.2000000000000006E-3</c:v>
                </c:pt>
                <c:pt idx="4">
                  <c:v>4.3999999999999994E-3</c:v>
                </c:pt>
                <c:pt idx="5">
                  <c:v>4.5999999999999999E-3</c:v>
                </c:pt>
                <c:pt idx="6">
                  <c:v>4.8000000000000004E-3</c:v>
                </c:pt>
                <c:pt idx="7">
                  <c:v>5.0999999999999995E-3</c:v>
                </c:pt>
                <c:pt idx="8">
                  <c:v>5.3E-3</c:v>
                </c:pt>
                <c:pt idx="9">
                  <c:v>5.4999999999999997E-3</c:v>
                </c:pt>
                <c:pt idx="10">
                  <c:v>5.7000000000000002E-3</c:v>
                </c:pt>
                <c:pt idx="11">
                  <c:v>6.0000000000000001E-3</c:v>
                </c:pt>
                <c:pt idx="12">
                  <c:v>6.1999999999999998E-3</c:v>
                </c:pt>
                <c:pt idx="13">
                  <c:v>6.4000000000000003E-3</c:v>
                </c:pt>
                <c:pt idx="14">
                  <c:v>6.7000000000000002E-3</c:v>
                </c:pt>
                <c:pt idx="15">
                  <c:v>7.0999999999999995E-3</c:v>
                </c:pt>
                <c:pt idx="16">
                  <c:v>7.4999999999999997E-3</c:v>
                </c:pt>
                <c:pt idx="17">
                  <c:v>7.7999999999999996E-3</c:v>
                </c:pt>
                <c:pt idx="18">
                  <c:v>8.0999999999999996E-3</c:v>
                </c:pt>
                <c:pt idx="19">
                  <c:v>8.4000000000000012E-3</c:v>
                </c:pt>
                <c:pt idx="20">
                  <c:v>9.1000000000000004E-3</c:v>
                </c:pt>
                <c:pt idx="21">
                  <c:v>9.6000000000000009E-3</c:v>
                </c:pt>
                <c:pt idx="22">
                  <c:v>1.0199999999999999E-2</c:v>
                </c:pt>
                <c:pt idx="23">
                  <c:v>1.0800000000000001E-2</c:v>
                </c:pt>
                <c:pt idx="24">
                  <c:v>1.1300000000000001E-2</c:v>
                </c:pt>
                <c:pt idx="25">
                  <c:v>1.18E-2</c:v>
                </c:pt>
                <c:pt idx="26">
                  <c:v>1.23E-2</c:v>
                </c:pt>
                <c:pt idx="27">
                  <c:v>1.2800000000000001E-2</c:v>
                </c:pt>
                <c:pt idx="28">
                  <c:v>1.3300000000000001E-2</c:v>
                </c:pt>
                <c:pt idx="29">
                  <c:v>1.3800000000000002E-2</c:v>
                </c:pt>
                <c:pt idx="30">
                  <c:v>1.4299999999999998E-2</c:v>
                </c:pt>
                <c:pt idx="31">
                  <c:v>1.52E-2</c:v>
                </c:pt>
                <c:pt idx="32">
                  <c:v>1.6300000000000002E-2</c:v>
                </c:pt>
                <c:pt idx="33">
                  <c:v>1.7399999999999999E-2</c:v>
                </c:pt>
                <c:pt idx="34">
                  <c:v>1.84E-2</c:v>
                </c:pt>
                <c:pt idx="35">
                  <c:v>1.95E-2</c:v>
                </c:pt>
                <c:pt idx="36">
                  <c:v>2.0499999999999997E-2</c:v>
                </c:pt>
                <c:pt idx="37">
                  <c:v>2.1499999999999998E-2</c:v>
                </c:pt>
                <c:pt idx="38">
                  <c:v>2.24E-2</c:v>
                </c:pt>
                <c:pt idx="39">
                  <c:v>2.3400000000000001E-2</c:v>
                </c:pt>
                <c:pt idx="40">
                  <c:v>2.53E-2</c:v>
                </c:pt>
                <c:pt idx="41">
                  <c:v>2.7100000000000003E-2</c:v>
                </c:pt>
                <c:pt idx="42">
                  <c:v>2.8899999999999999E-2</c:v>
                </c:pt>
                <c:pt idx="43">
                  <c:v>3.0699999999999998E-2</c:v>
                </c:pt>
                <c:pt idx="44">
                  <c:v>3.2500000000000001E-2</c:v>
                </c:pt>
                <c:pt idx="45">
                  <c:v>3.4200000000000001E-2</c:v>
                </c:pt>
                <c:pt idx="46">
                  <c:v>3.7600000000000001E-2</c:v>
                </c:pt>
                <c:pt idx="47">
                  <c:v>4.0999999999999995E-2</c:v>
                </c:pt>
                <c:pt idx="48">
                  <c:v>4.4299999999999999E-2</c:v>
                </c:pt>
                <c:pt idx="49">
                  <c:v>4.7500000000000001E-2</c:v>
                </c:pt>
                <c:pt idx="50">
                  <c:v>5.0799999999999998E-2</c:v>
                </c:pt>
                <c:pt idx="51">
                  <c:v>5.3900000000000003E-2</c:v>
                </c:pt>
                <c:pt idx="52">
                  <c:v>5.7099999999999998E-2</c:v>
                </c:pt>
                <c:pt idx="53">
                  <c:v>6.0299999999999999E-2</c:v>
                </c:pt>
                <c:pt idx="54">
                  <c:v>6.3399999999999998E-2</c:v>
                </c:pt>
                <c:pt idx="55">
                  <c:v>6.6500000000000004E-2</c:v>
                </c:pt>
                <c:pt idx="56">
                  <c:v>6.9599999999999995E-2</c:v>
                </c:pt>
                <c:pt idx="57">
                  <c:v>7.5800000000000006E-2</c:v>
                </c:pt>
                <c:pt idx="58">
                  <c:v>8.3499999999999991E-2</c:v>
                </c:pt>
                <c:pt idx="59">
                  <c:v>9.1200000000000003E-2</c:v>
                </c:pt>
                <c:pt idx="60">
                  <c:v>9.8799999999999999E-2</c:v>
                </c:pt>
                <c:pt idx="61">
                  <c:v>0.10640000000000001</c:v>
                </c:pt>
                <c:pt idx="62">
                  <c:v>0.1139</c:v>
                </c:pt>
                <c:pt idx="63">
                  <c:v>0.12139999999999999</c:v>
                </c:pt>
                <c:pt idx="64">
                  <c:v>0.12889999999999999</c:v>
                </c:pt>
                <c:pt idx="65">
                  <c:v>0.13640000000000002</c:v>
                </c:pt>
                <c:pt idx="66">
                  <c:v>0.15140000000000001</c:v>
                </c:pt>
                <c:pt idx="67">
                  <c:v>0.16639999999999999</c:v>
                </c:pt>
                <c:pt idx="68">
                  <c:v>0.18149999999999999</c:v>
                </c:pt>
                <c:pt idx="69">
                  <c:v>0.19670000000000001</c:v>
                </c:pt>
                <c:pt idx="70">
                  <c:v>0.21200000000000002</c:v>
                </c:pt>
                <c:pt idx="71">
                  <c:v>0.22749999999999998</c:v>
                </c:pt>
                <c:pt idx="72">
                  <c:v>0.25870000000000004</c:v>
                </c:pt>
                <c:pt idx="73">
                  <c:v>0.2903</c:v>
                </c:pt>
                <c:pt idx="74">
                  <c:v>0.32229999999999998</c:v>
                </c:pt>
                <c:pt idx="75">
                  <c:v>0.35470000000000002</c:v>
                </c:pt>
                <c:pt idx="76">
                  <c:v>0.38740000000000002</c:v>
                </c:pt>
                <c:pt idx="77">
                  <c:v>0.42030000000000001</c:v>
                </c:pt>
                <c:pt idx="78">
                  <c:v>0.45339999999999997</c:v>
                </c:pt>
                <c:pt idx="79">
                  <c:v>0.48659999999999998</c:v>
                </c:pt>
                <c:pt idx="80">
                  <c:v>0.52</c:v>
                </c:pt>
                <c:pt idx="81">
                  <c:v>0.5534</c:v>
                </c:pt>
                <c:pt idx="82">
                  <c:v>0.58689999999999998</c:v>
                </c:pt>
                <c:pt idx="83">
                  <c:v>0.65380000000000005</c:v>
                </c:pt>
                <c:pt idx="84">
                  <c:v>0.73719999999999997</c:v>
                </c:pt>
                <c:pt idx="85">
                  <c:v>0.82010000000000005</c:v>
                </c:pt>
                <c:pt idx="86">
                  <c:v>0.90229999999999999</c:v>
                </c:pt>
                <c:pt idx="87">
                  <c:v>0.98360000000000003</c:v>
                </c:pt>
                <c:pt idx="88" formatCode="0.00">
                  <c:v>1.06</c:v>
                </c:pt>
                <c:pt idx="89" formatCode="0.00">
                  <c:v>1.1399999999999999</c:v>
                </c:pt>
                <c:pt idx="90" formatCode="0.00">
                  <c:v>1.22</c:v>
                </c:pt>
                <c:pt idx="91" formatCode="0.00">
                  <c:v>1.3</c:v>
                </c:pt>
                <c:pt idx="92" formatCode="0.00">
                  <c:v>1.45</c:v>
                </c:pt>
                <c:pt idx="93" formatCode="0.00">
                  <c:v>1.6</c:v>
                </c:pt>
                <c:pt idx="94" formatCode="0.00">
                  <c:v>1.74</c:v>
                </c:pt>
                <c:pt idx="95" formatCode="0.00">
                  <c:v>1.88</c:v>
                </c:pt>
                <c:pt idx="96" formatCode="0.00">
                  <c:v>2.02</c:v>
                </c:pt>
                <c:pt idx="97" formatCode="0.00">
                  <c:v>2.15</c:v>
                </c:pt>
                <c:pt idx="98" formatCode="0.00">
                  <c:v>2.41</c:v>
                </c:pt>
                <c:pt idx="99" formatCode="0.00">
                  <c:v>2.66</c:v>
                </c:pt>
                <c:pt idx="100" formatCode="0.00">
                  <c:v>2.9</c:v>
                </c:pt>
                <c:pt idx="101" formatCode="0.00">
                  <c:v>3.13</c:v>
                </c:pt>
                <c:pt idx="102" formatCode="0.00">
                  <c:v>3.36</c:v>
                </c:pt>
                <c:pt idx="103" formatCode="0.00">
                  <c:v>3.57</c:v>
                </c:pt>
                <c:pt idx="104" formatCode="0.00">
                  <c:v>3.78</c:v>
                </c:pt>
                <c:pt idx="105" formatCode="0.00">
                  <c:v>3.98</c:v>
                </c:pt>
                <c:pt idx="106" formatCode="0.00">
                  <c:v>4.17</c:v>
                </c:pt>
                <c:pt idx="107" formatCode="0.00">
                  <c:v>4.3600000000000003</c:v>
                </c:pt>
                <c:pt idx="108" formatCode="0.00">
                  <c:v>4.54</c:v>
                </c:pt>
                <c:pt idx="109" formatCode="0.00">
                  <c:v>4.8899999999999997</c:v>
                </c:pt>
                <c:pt idx="110" formatCode="0.00">
                  <c:v>5.3</c:v>
                </c:pt>
                <c:pt idx="111" formatCode="0.00">
                  <c:v>5.68</c:v>
                </c:pt>
                <c:pt idx="112" formatCode="0.00">
                  <c:v>6.05</c:v>
                </c:pt>
                <c:pt idx="113" formatCode="0.00">
                  <c:v>6.4</c:v>
                </c:pt>
                <c:pt idx="114" formatCode="0.00">
                  <c:v>6.73</c:v>
                </c:pt>
                <c:pt idx="115" formatCode="0.00">
                  <c:v>7.05</c:v>
                </c:pt>
                <c:pt idx="116" formatCode="0.00">
                  <c:v>7.35</c:v>
                </c:pt>
                <c:pt idx="117" formatCode="0.00">
                  <c:v>7.65</c:v>
                </c:pt>
                <c:pt idx="118" formatCode="0.00">
                  <c:v>8.2100000000000009</c:v>
                </c:pt>
                <c:pt idx="119" formatCode="0.00">
                  <c:v>8.74</c:v>
                </c:pt>
                <c:pt idx="120" formatCode="0.00">
                  <c:v>9.25</c:v>
                </c:pt>
                <c:pt idx="121" formatCode="0.00">
                  <c:v>9.73</c:v>
                </c:pt>
                <c:pt idx="122" formatCode="0.00">
                  <c:v>10.199999999999999</c:v>
                </c:pt>
                <c:pt idx="123" formatCode="0.00">
                  <c:v>10.65</c:v>
                </c:pt>
                <c:pt idx="124" formatCode="0.00">
                  <c:v>11.51</c:v>
                </c:pt>
                <c:pt idx="125" formatCode="0.00">
                  <c:v>12.33</c:v>
                </c:pt>
                <c:pt idx="126" formatCode="0.00">
                  <c:v>13.11</c:v>
                </c:pt>
                <c:pt idx="127" formatCode="0.00">
                  <c:v>13.87</c:v>
                </c:pt>
                <c:pt idx="128" formatCode="0.00">
                  <c:v>14.6</c:v>
                </c:pt>
                <c:pt idx="129" formatCode="0.00">
                  <c:v>15.3</c:v>
                </c:pt>
                <c:pt idx="130" formatCode="0.00">
                  <c:v>15.99</c:v>
                </c:pt>
                <c:pt idx="131" formatCode="0.00">
                  <c:v>16.66</c:v>
                </c:pt>
                <c:pt idx="132" formatCode="0.00">
                  <c:v>17.32</c:v>
                </c:pt>
                <c:pt idx="133" formatCode="0.00">
                  <c:v>17.96</c:v>
                </c:pt>
                <c:pt idx="134" formatCode="0.00">
                  <c:v>18.600000000000001</c:v>
                </c:pt>
                <c:pt idx="135" formatCode="0.00">
                  <c:v>19.829999999999998</c:v>
                </c:pt>
                <c:pt idx="136" formatCode="0.00">
                  <c:v>21.33</c:v>
                </c:pt>
                <c:pt idx="137" formatCode="0.00">
                  <c:v>22.79</c:v>
                </c:pt>
                <c:pt idx="138" formatCode="0.00">
                  <c:v>24.22</c:v>
                </c:pt>
                <c:pt idx="139" formatCode="0.00">
                  <c:v>25.62</c:v>
                </c:pt>
                <c:pt idx="140" formatCode="0.00">
                  <c:v>27.02</c:v>
                </c:pt>
                <c:pt idx="141" formatCode="0.00">
                  <c:v>28.4</c:v>
                </c:pt>
                <c:pt idx="142" formatCode="0.00">
                  <c:v>29.78</c:v>
                </c:pt>
                <c:pt idx="143" formatCode="0.00">
                  <c:v>31.14</c:v>
                </c:pt>
                <c:pt idx="144" formatCode="0.00">
                  <c:v>33.869999999999997</c:v>
                </c:pt>
                <c:pt idx="145" formatCode="0.00">
                  <c:v>36.590000000000003</c:v>
                </c:pt>
                <c:pt idx="146" formatCode="0.00">
                  <c:v>39.32</c:v>
                </c:pt>
                <c:pt idx="147" formatCode="0.00">
                  <c:v>42.05</c:v>
                </c:pt>
                <c:pt idx="148" formatCode="0.00">
                  <c:v>44.81</c:v>
                </c:pt>
                <c:pt idx="149" formatCode="0.00">
                  <c:v>47.59</c:v>
                </c:pt>
                <c:pt idx="150" formatCode="0.00">
                  <c:v>53.22</c:v>
                </c:pt>
                <c:pt idx="151" formatCode="0.00">
                  <c:v>58.98</c:v>
                </c:pt>
                <c:pt idx="152" formatCode="0.00">
                  <c:v>64.87</c:v>
                </c:pt>
                <c:pt idx="153" formatCode="0.00">
                  <c:v>70.91</c:v>
                </c:pt>
                <c:pt idx="154" formatCode="0.00">
                  <c:v>77.099999999999994</c:v>
                </c:pt>
                <c:pt idx="155" formatCode="0.00">
                  <c:v>83.45</c:v>
                </c:pt>
                <c:pt idx="156" formatCode="0.00">
                  <c:v>89.96</c:v>
                </c:pt>
                <c:pt idx="157" formatCode="0.00">
                  <c:v>96.62</c:v>
                </c:pt>
                <c:pt idx="158" formatCode="0.00">
                  <c:v>103.45</c:v>
                </c:pt>
                <c:pt idx="159" formatCode="0.00">
                  <c:v>110.44</c:v>
                </c:pt>
                <c:pt idx="160" formatCode="0.00">
                  <c:v>117.6</c:v>
                </c:pt>
                <c:pt idx="161" formatCode="0.00">
                  <c:v>132.4</c:v>
                </c:pt>
                <c:pt idx="162" formatCode="0.00">
                  <c:v>151.84</c:v>
                </c:pt>
                <c:pt idx="163" formatCode="0.00">
                  <c:v>172.31</c:v>
                </c:pt>
                <c:pt idx="164" formatCode="0.00">
                  <c:v>193.81</c:v>
                </c:pt>
                <c:pt idx="165" formatCode="0.00">
                  <c:v>216.35</c:v>
                </c:pt>
                <c:pt idx="166" formatCode="0.00">
                  <c:v>239.93</c:v>
                </c:pt>
                <c:pt idx="167" formatCode="0.00">
                  <c:v>264.54000000000002</c:v>
                </c:pt>
                <c:pt idx="168" formatCode="0.00">
                  <c:v>290.18</c:v>
                </c:pt>
                <c:pt idx="169" formatCode="0.00">
                  <c:v>316.83999999999997</c:v>
                </c:pt>
                <c:pt idx="170" formatCode="0.00">
                  <c:v>373.14</c:v>
                </c:pt>
                <c:pt idx="171" formatCode="0.00">
                  <c:v>433.35</c:v>
                </c:pt>
                <c:pt idx="172" formatCode="0.00">
                  <c:v>497.4</c:v>
                </c:pt>
                <c:pt idx="173" formatCode="0.00">
                  <c:v>565.23</c:v>
                </c:pt>
                <c:pt idx="174" formatCode="0.00">
                  <c:v>636.77</c:v>
                </c:pt>
                <c:pt idx="175" formatCode="0.00">
                  <c:v>711.95</c:v>
                </c:pt>
                <c:pt idx="176" formatCode="0.00">
                  <c:v>872.87</c:v>
                </c:pt>
                <c:pt idx="177" formatCode="0.0">
                  <c:v>1050</c:v>
                </c:pt>
                <c:pt idx="178" formatCode="0.0">
                  <c:v>1240</c:v>
                </c:pt>
                <c:pt idx="179" formatCode="0.0">
                  <c:v>1440</c:v>
                </c:pt>
                <c:pt idx="180" formatCode="0.0">
                  <c:v>1650</c:v>
                </c:pt>
                <c:pt idx="181" formatCode="0.0">
                  <c:v>1880</c:v>
                </c:pt>
                <c:pt idx="182" formatCode="0.0">
                  <c:v>2110</c:v>
                </c:pt>
                <c:pt idx="183" formatCode="0.0">
                  <c:v>2360</c:v>
                </c:pt>
                <c:pt idx="184" formatCode="0.0">
                  <c:v>2620</c:v>
                </c:pt>
                <c:pt idx="185" formatCode="0.0">
                  <c:v>2890</c:v>
                </c:pt>
                <c:pt idx="186" formatCode="0.0">
                  <c:v>3180</c:v>
                </c:pt>
                <c:pt idx="187" formatCode="0.0">
                  <c:v>3770</c:v>
                </c:pt>
                <c:pt idx="188" formatCode="0.0">
                  <c:v>4570</c:v>
                </c:pt>
                <c:pt idx="189" formatCode="0.0">
                  <c:v>5420</c:v>
                </c:pt>
                <c:pt idx="190" formatCode="0.0">
                  <c:v>6330</c:v>
                </c:pt>
                <c:pt idx="191" formatCode="0.0">
                  <c:v>7290</c:v>
                </c:pt>
                <c:pt idx="192" formatCode="0.0">
                  <c:v>8290</c:v>
                </c:pt>
                <c:pt idx="193" formatCode="0.0">
                  <c:v>9350</c:v>
                </c:pt>
                <c:pt idx="194" formatCode="0.0">
                  <c:v>10440</c:v>
                </c:pt>
                <c:pt idx="195" formatCode="0.0">
                  <c:v>11580</c:v>
                </c:pt>
                <c:pt idx="196" formatCode="0.0">
                  <c:v>13960</c:v>
                </c:pt>
                <c:pt idx="197" formatCode="0.0">
                  <c:v>16480</c:v>
                </c:pt>
                <c:pt idx="198" formatCode="0.0">
                  <c:v>19120</c:v>
                </c:pt>
                <c:pt idx="199" formatCode="0.0">
                  <c:v>21870</c:v>
                </c:pt>
                <c:pt idx="200" formatCode="0.0">
                  <c:v>24720</c:v>
                </c:pt>
                <c:pt idx="201" formatCode="0.0">
                  <c:v>27660</c:v>
                </c:pt>
                <c:pt idx="202" formatCode="0.0">
                  <c:v>33780</c:v>
                </c:pt>
                <c:pt idx="203" formatCode="0.0">
                  <c:v>40170</c:v>
                </c:pt>
                <c:pt idx="204" formatCode="0.0">
                  <c:v>46790</c:v>
                </c:pt>
                <c:pt idx="205" formatCode="0.0">
                  <c:v>53600</c:v>
                </c:pt>
                <c:pt idx="206" formatCode="0.0">
                  <c:v>60560</c:v>
                </c:pt>
                <c:pt idx="207" formatCode="0.0">
                  <c:v>67660</c:v>
                </c:pt>
                <c:pt idx="208" formatCode="0.0">
                  <c:v>69090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B6-4BB2-A6C3-6694A313D176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srim132Xe_Al!$D$20:$D$228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srim132Xe_Al!$M$20:$M$228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1.4E-3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1.7000000000000001E-3</c:v>
                </c:pt>
                <c:pt idx="8">
                  <c:v>1.8E-3</c:v>
                </c:pt>
                <c:pt idx="9">
                  <c:v>1.8E-3</c:v>
                </c:pt>
                <c:pt idx="10">
                  <c:v>1.9E-3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2.5000000000000001E-3</c:v>
                </c:pt>
                <c:pt idx="19">
                  <c:v>2.5999999999999999E-3</c:v>
                </c:pt>
                <c:pt idx="20">
                  <c:v>2.8E-3</c:v>
                </c:pt>
                <c:pt idx="21">
                  <c:v>2.9000000000000002E-3</c:v>
                </c:pt>
                <c:pt idx="22">
                  <c:v>3.0999999999999999E-3</c:v>
                </c:pt>
                <c:pt idx="23">
                  <c:v>3.2000000000000002E-3</c:v>
                </c:pt>
                <c:pt idx="24">
                  <c:v>3.4000000000000002E-3</c:v>
                </c:pt>
                <c:pt idx="25">
                  <c:v>3.5000000000000005E-3</c:v>
                </c:pt>
                <c:pt idx="26">
                  <c:v>3.5999999999999999E-3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4.0000000000000001E-3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4.5999999999999999E-3</c:v>
                </c:pt>
                <c:pt idx="33">
                  <c:v>4.8000000000000004E-3</c:v>
                </c:pt>
                <c:pt idx="34">
                  <c:v>5.0999999999999995E-3</c:v>
                </c:pt>
                <c:pt idx="35">
                  <c:v>5.3E-3</c:v>
                </c:pt>
                <c:pt idx="36">
                  <c:v>5.4999999999999997E-3</c:v>
                </c:pt>
                <c:pt idx="37">
                  <c:v>5.7000000000000002E-3</c:v>
                </c:pt>
                <c:pt idx="38">
                  <c:v>6.0000000000000001E-3</c:v>
                </c:pt>
                <c:pt idx="39">
                  <c:v>6.1999999999999998E-3</c:v>
                </c:pt>
                <c:pt idx="40">
                  <c:v>6.6E-3</c:v>
                </c:pt>
                <c:pt idx="41">
                  <c:v>7.000000000000001E-3</c:v>
                </c:pt>
                <c:pt idx="42">
                  <c:v>7.3999999999999995E-3</c:v>
                </c:pt>
                <c:pt idx="43">
                  <c:v>7.7000000000000002E-3</c:v>
                </c:pt>
                <c:pt idx="44">
                  <c:v>8.0999999999999996E-3</c:v>
                </c:pt>
                <c:pt idx="45">
                  <c:v>8.5000000000000006E-3</c:v>
                </c:pt>
                <c:pt idx="46">
                  <c:v>9.1999999999999998E-3</c:v>
                </c:pt>
                <c:pt idx="47">
                  <c:v>9.9000000000000008E-3</c:v>
                </c:pt>
                <c:pt idx="48">
                  <c:v>1.0499999999999999E-2</c:v>
                </c:pt>
                <c:pt idx="49">
                  <c:v>1.12E-2</c:v>
                </c:pt>
                <c:pt idx="50">
                  <c:v>1.18E-2</c:v>
                </c:pt>
                <c:pt idx="51">
                  <c:v>1.24E-2</c:v>
                </c:pt>
                <c:pt idx="52">
                  <c:v>1.3000000000000001E-2</c:v>
                </c:pt>
                <c:pt idx="53">
                  <c:v>1.37E-2</c:v>
                </c:pt>
                <c:pt idx="54">
                  <c:v>1.4299999999999998E-2</c:v>
                </c:pt>
                <c:pt idx="55">
                  <c:v>1.4799999999999999E-2</c:v>
                </c:pt>
                <c:pt idx="56">
                  <c:v>1.54E-2</c:v>
                </c:pt>
                <c:pt idx="57">
                  <c:v>1.66E-2</c:v>
                </c:pt>
                <c:pt idx="58">
                  <c:v>1.7999999999999999E-2</c:v>
                </c:pt>
                <c:pt idx="59">
                  <c:v>1.9400000000000001E-2</c:v>
                </c:pt>
                <c:pt idx="60">
                  <c:v>2.0799999999999999E-2</c:v>
                </c:pt>
                <c:pt idx="61">
                  <c:v>2.2100000000000002E-2</c:v>
                </c:pt>
                <c:pt idx="62">
                  <c:v>2.3400000000000001E-2</c:v>
                </c:pt>
                <c:pt idx="63">
                  <c:v>2.47E-2</c:v>
                </c:pt>
                <c:pt idx="64">
                  <c:v>2.6000000000000002E-2</c:v>
                </c:pt>
                <c:pt idx="65">
                  <c:v>2.7200000000000002E-2</c:v>
                </c:pt>
                <c:pt idx="66">
                  <c:v>2.9699999999999997E-2</c:v>
                </c:pt>
                <c:pt idx="67">
                  <c:v>3.2100000000000004E-2</c:v>
                </c:pt>
                <c:pt idx="68">
                  <c:v>3.4499999999999996E-2</c:v>
                </c:pt>
                <c:pt idx="69">
                  <c:v>3.6900000000000002E-2</c:v>
                </c:pt>
                <c:pt idx="70">
                  <c:v>3.9199999999999999E-2</c:v>
                </c:pt>
                <c:pt idx="71">
                  <c:v>4.1499999999999995E-2</c:v>
                </c:pt>
                <c:pt idx="72">
                  <c:v>4.6200000000000005E-2</c:v>
                </c:pt>
                <c:pt idx="73">
                  <c:v>5.0700000000000002E-2</c:v>
                </c:pt>
                <c:pt idx="74">
                  <c:v>5.5200000000000006E-2</c:v>
                </c:pt>
                <c:pt idx="75">
                  <c:v>5.96E-2</c:v>
                </c:pt>
                <c:pt idx="76">
                  <c:v>6.3899999999999998E-2</c:v>
                </c:pt>
                <c:pt idx="77">
                  <c:v>6.8200000000000011E-2</c:v>
                </c:pt>
                <c:pt idx="78">
                  <c:v>7.2300000000000003E-2</c:v>
                </c:pt>
                <c:pt idx="79">
                  <c:v>7.6399999999999996E-2</c:v>
                </c:pt>
                <c:pt idx="80">
                  <c:v>8.0399999999999999E-2</c:v>
                </c:pt>
                <c:pt idx="81">
                  <c:v>8.43E-2</c:v>
                </c:pt>
                <c:pt idx="82">
                  <c:v>8.8099999999999998E-2</c:v>
                </c:pt>
                <c:pt idx="83">
                  <c:v>9.5699999999999993E-2</c:v>
                </c:pt>
                <c:pt idx="84">
                  <c:v>0.10489999999999999</c:v>
                </c:pt>
                <c:pt idx="85">
                  <c:v>0.11339999999999999</c:v>
                </c:pt>
                <c:pt idx="86">
                  <c:v>0.12150000000000001</c:v>
                </c:pt>
                <c:pt idx="87">
                  <c:v>0.12909999999999999</c:v>
                </c:pt>
                <c:pt idx="88">
                  <c:v>0.1363</c:v>
                </c:pt>
                <c:pt idx="89">
                  <c:v>0.1431</c:v>
                </c:pt>
                <c:pt idx="90">
                  <c:v>0.14960000000000001</c:v>
                </c:pt>
                <c:pt idx="91">
                  <c:v>0.15570000000000001</c:v>
                </c:pt>
                <c:pt idx="92">
                  <c:v>0.1676</c:v>
                </c:pt>
                <c:pt idx="93">
                  <c:v>0.1784</c:v>
                </c:pt>
                <c:pt idx="94">
                  <c:v>0.1883</c:v>
                </c:pt>
                <c:pt idx="95">
                  <c:v>0.1973</c:v>
                </c:pt>
                <c:pt idx="96">
                  <c:v>0.2056</c:v>
                </c:pt>
                <c:pt idx="97">
                  <c:v>0.2132</c:v>
                </c:pt>
                <c:pt idx="98">
                  <c:v>0.22839999999999999</c:v>
                </c:pt>
                <c:pt idx="99">
                  <c:v>0.24159999999999998</c:v>
                </c:pt>
                <c:pt idx="100">
                  <c:v>0.25309999999999999</c:v>
                </c:pt>
                <c:pt idx="101">
                  <c:v>0.26339999999999997</c:v>
                </c:pt>
                <c:pt idx="102">
                  <c:v>0.27260000000000001</c:v>
                </c:pt>
                <c:pt idx="103">
                  <c:v>0.28079999999999999</c:v>
                </c:pt>
                <c:pt idx="104">
                  <c:v>0.2883</c:v>
                </c:pt>
                <c:pt idx="105">
                  <c:v>0.29510000000000003</c:v>
                </c:pt>
                <c:pt idx="106">
                  <c:v>0.30130000000000001</c:v>
                </c:pt>
                <c:pt idx="107">
                  <c:v>0.307</c:v>
                </c:pt>
                <c:pt idx="108">
                  <c:v>0.31219999999999998</c:v>
                </c:pt>
                <c:pt idx="109">
                  <c:v>0.32340000000000002</c:v>
                </c:pt>
                <c:pt idx="110">
                  <c:v>0.33629999999999999</c:v>
                </c:pt>
                <c:pt idx="111">
                  <c:v>0.34710000000000002</c:v>
                </c:pt>
                <c:pt idx="112">
                  <c:v>0.35649999999999998</c:v>
                </c:pt>
                <c:pt idx="113">
                  <c:v>0.36459999999999998</c:v>
                </c:pt>
                <c:pt idx="114">
                  <c:v>0.37180000000000002</c:v>
                </c:pt>
                <c:pt idx="115">
                  <c:v>0.37819999999999998</c:v>
                </c:pt>
                <c:pt idx="116">
                  <c:v>0.38400000000000001</c:v>
                </c:pt>
                <c:pt idx="117">
                  <c:v>0.38929999999999998</c:v>
                </c:pt>
                <c:pt idx="118">
                  <c:v>0.40239999999999998</c:v>
                </c:pt>
                <c:pt idx="119">
                  <c:v>0.41369999999999996</c:v>
                </c:pt>
                <c:pt idx="120">
                  <c:v>0.42350000000000004</c:v>
                </c:pt>
                <c:pt idx="121">
                  <c:v>0.43220000000000003</c:v>
                </c:pt>
                <c:pt idx="122">
                  <c:v>0.44000000000000006</c:v>
                </c:pt>
                <c:pt idx="123">
                  <c:v>0.4471</c:v>
                </c:pt>
                <c:pt idx="124">
                  <c:v>0.46760000000000002</c:v>
                </c:pt>
                <c:pt idx="125">
                  <c:v>0.48509999999999998</c:v>
                </c:pt>
                <c:pt idx="126">
                  <c:v>0.50039999999999996</c:v>
                </c:pt>
                <c:pt idx="127">
                  <c:v>0.5141</c:v>
                </c:pt>
                <c:pt idx="128">
                  <c:v>0.52649999999999997</c:v>
                </c:pt>
                <c:pt idx="129">
                  <c:v>0.53780000000000006</c:v>
                </c:pt>
                <c:pt idx="130">
                  <c:v>0.54820000000000002</c:v>
                </c:pt>
                <c:pt idx="131">
                  <c:v>0.55800000000000005</c:v>
                </c:pt>
                <c:pt idx="132">
                  <c:v>0.56710000000000005</c:v>
                </c:pt>
                <c:pt idx="133">
                  <c:v>0.57569999999999999</c:v>
                </c:pt>
                <c:pt idx="134">
                  <c:v>0.58379999999999999</c:v>
                </c:pt>
                <c:pt idx="135">
                  <c:v>0.61159999999999992</c:v>
                </c:pt>
                <c:pt idx="136">
                  <c:v>0.64960000000000007</c:v>
                </c:pt>
                <c:pt idx="137">
                  <c:v>0.6835</c:v>
                </c:pt>
                <c:pt idx="138">
                  <c:v>0.71440000000000003</c:v>
                </c:pt>
                <c:pt idx="139">
                  <c:v>0.7429</c:v>
                </c:pt>
                <c:pt idx="140">
                  <c:v>0.76990000000000003</c:v>
                </c:pt>
                <c:pt idx="141">
                  <c:v>0.79569999999999996</c:v>
                </c:pt>
                <c:pt idx="142">
                  <c:v>0.82020000000000004</c:v>
                </c:pt>
                <c:pt idx="143">
                  <c:v>0.84380000000000011</c:v>
                </c:pt>
                <c:pt idx="144">
                  <c:v>0.92949999999999999</c:v>
                </c:pt>
                <c:pt idx="145" formatCode="0.00">
                  <c:v>1.01</c:v>
                </c:pt>
                <c:pt idx="146" formatCode="0.00">
                  <c:v>1.08</c:v>
                </c:pt>
                <c:pt idx="147" formatCode="0.00">
                  <c:v>1.1499999999999999</c:v>
                </c:pt>
                <c:pt idx="148" formatCode="0.00">
                  <c:v>1.21</c:v>
                </c:pt>
                <c:pt idx="149" formatCode="0.00">
                  <c:v>1.28</c:v>
                </c:pt>
                <c:pt idx="150" formatCode="0.00">
                  <c:v>1.51</c:v>
                </c:pt>
                <c:pt idx="151" formatCode="0.00">
                  <c:v>1.71</c:v>
                </c:pt>
                <c:pt idx="152" formatCode="0.00">
                  <c:v>1.91</c:v>
                </c:pt>
                <c:pt idx="153" formatCode="0.00">
                  <c:v>2.09</c:v>
                </c:pt>
                <c:pt idx="154" formatCode="0.00">
                  <c:v>2.27</c:v>
                </c:pt>
                <c:pt idx="155" formatCode="0.00">
                  <c:v>2.44</c:v>
                </c:pt>
                <c:pt idx="156" formatCode="0.00">
                  <c:v>2.61</c:v>
                </c:pt>
                <c:pt idx="157" formatCode="0.00">
                  <c:v>2.78</c:v>
                </c:pt>
                <c:pt idx="158" formatCode="0.00">
                  <c:v>2.94</c:v>
                </c:pt>
                <c:pt idx="159" formatCode="0.00">
                  <c:v>3.1</c:v>
                </c:pt>
                <c:pt idx="160" formatCode="0.00">
                  <c:v>3.27</c:v>
                </c:pt>
                <c:pt idx="161" formatCode="0.00">
                  <c:v>3.88</c:v>
                </c:pt>
                <c:pt idx="162" formatCode="0.00">
                  <c:v>4.76</c:v>
                </c:pt>
                <c:pt idx="163" formatCode="0.00">
                  <c:v>5.57</c:v>
                </c:pt>
                <c:pt idx="164" formatCode="0.00">
                  <c:v>6.35</c:v>
                </c:pt>
                <c:pt idx="165" formatCode="0.00">
                  <c:v>7.11</c:v>
                </c:pt>
                <c:pt idx="166" formatCode="0.00">
                  <c:v>7.85</c:v>
                </c:pt>
                <c:pt idx="167" formatCode="0.00">
                  <c:v>8.59</c:v>
                </c:pt>
                <c:pt idx="168" formatCode="0.00">
                  <c:v>9.33</c:v>
                </c:pt>
                <c:pt idx="169" formatCode="0.00">
                  <c:v>10.06</c:v>
                </c:pt>
                <c:pt idx="170" formatCode="0.00">
                  <c:v>12.84</c:v>
                </c:pt>
                <c:pt idx="171" formatCode="0.00">
                  <c:v>15.41</c:v>
                </c:pt>
                <c:pt idx="172" formatCode="0.00">
                  <c:v>17.88</c:v>
                </c:pt>
                <c:pt idx="173" formatCode="0.00">
                  <c:v>20.29</c:v>
                </c:pt>
                <c:pt idx="174" formatCode="0.00">
                  <c:v>22.68</c:v>
                </c:pt>
                <c:pt idx="175" formatCode="0.00">
                  <c:v>25.05</c:v>
                </c:pt>
                <c:pt idx="176" formatCode="0.00">
                  <c:v>33.86</c:v>
                </c:pt>
                <c:pt idx="177" formatCode="0.00">
                  <c:v>41.93</c:v>
                </c:pt>
                <c:pt idx="178" formatCode="0.00">
                  <c:v>49.68</c:v>
                </c:pt>
                <c:pt idx="179" formatCode="0.00">
                  <c:v>57.25</c:v>
                </c:pt>
                <c:pt idx="180" formatCode="0.00">
                  <c:v>64.75</c:v>
                </c:pt>
                <c:pt idx="181" formatCode="0.00">
                  <c:v>72.209999999999994</c:v>
                </c:pt>
                <c:pt idx="182" formatCode="0.00">
                  <c:v>79.67</c:v>
                </c:pt>
                <c:pt idx="183" formatCode="0.00">
                  <c:v>87.12</c:v>
                </c:pt>
                <c:pt idx="184" formatCode="0.00">
                  <c:v>94.6</c:v>
                </c:pt>
                <c:pt idx="185" formatCode="0.00">
                  <c:v>102.08</c:v>
                </c:pt>
                <c:pt idx="186" formatCode="0.00">
                  <c:v>109.59</c:v>
                </c:pt>
                <c:pt idx="187" formatCode="0.00">
                  <c:v>138.08000000000001</c:v>
                </c:pt>
                <c:pt idx="188" formatCode="0.00">
                  <c:v>178.22</c:v>
                </c:pt>
                <c:pt idx="189" formatCode="0.00">
                  <c:v>215.32</c:v>
                </c:pt>
                <c:pt idx="190" formatCode="0.00">
                  <c:v>250.74</c:v>
                </c:pt>
                <c:pt idx="191" formatCode="0.00">
                  <c:v>285.11</c:v>
                </c:pt>
                <c:pt idx="192" formatCode="0.00">
                  <c:v>318.73</c:v>
                </c:pt>
                <c:pt idx="193" formatCode="0.00">
                  <c:v>351.79</c:v>
                </c:pt>
                <c:pt idx="194" formatCode="0.00">
                  <c:v>384.39</c:v>
                </c:pt>
                <c:pt idx="195" formatCode="0.00">
                  <c:v>416.59</c:v>
                </c:pt>
                <c:pt idx="196" formatCode="0.00">
                  <c:v>535.75</c:v>
                </c:pt>
                <c:pt idx="197" formatCode="0.00">
                  <c:v>643.38</c:v>
                </c:pt>
                <c:pt idx="198" formatCode="0.00">
                  <c:v>743.99</c:v>
                </c:pt>
                <c:pt idx="199" formatCode="0.00">
                  <c:v>839.69</c:v>
                </c:pt>
                <c:pt idx="200" formatCode="0.00">
                  <c:v>931.57</c:v>
                </c:pt>
                <c:pt idx="201" formatCode="0.0">
                  <c:v>1020</c:v>
                </c:pt>
                <c:pt idx="202" formatCode="0.0">
                  <c:v>1340</c:v>
                </c:pt>
                <c:pt idx="203" formatCode="0.0">
                  <c:v>1610</c:v>
                </c:pt>
                <c:pt idx="204" formatCode="0.0">
                  <c:v>1870</c:v>
                </c:pt>
                <c:pt idx="205" formatCode="0.0">
                  <c:v>2100</c:v>
                </c:pt>
                <c:pt idx="206" formatCode="0.0">
                  <c:v>2320</c:v>
                </c:pt>
                <c:pt idx="207" formatCode="0.0">
                  <c:v>2530</c:v>
                </c:pt>
                <c:pt idx="208" formatCode="0.0">
                  <c:v>2540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B6-4BB2-A6C3-6694A313D176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srim132Xe_Al!$D$20:$D$228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srim132Xe_Al!$P$20:$P$228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1.4E-3</c:v>
                </c:pt>
                <c:pt idx="12">
                  <c:v>1.5E-3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2.5000000000000001E-3</c:v>
                </c:pt>
                <c:pt idx="25">
                  <c:v>2.7000000000000001E-3</c:v>
                </c:pt>
                <c:pt idx="26">
                  <c:v>2.8E-3</c:v>
                </c:pt>
                <c:pt idx="27">
                  <c:v>2.9000000000000002E-3</c:v>
                </c:pt>
                <c:pt idx="28">
                  <c:v>3.0000000000000001E-3</c:v>
                </c:pt>
                <c:pt idx="29">
                  <c:v>3.0000000000000001E-3</c:v>
                </c:pt>
                <c:pt idx="30">
                  <c:v>3.0999999999999999E-3</c:v>
                </c:pt>
                <c:pt idx="31">
                  <c:v>3.3E-3</c:v>
                </c:pt>
                <c:pt idx="32">
                  <c:v>3.5000000000000005E-3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4.3999999999999994E-3</c:v>
                </c:pt>
                <c:pt idx="37">
                  <c:v>4.4999999999999997E-3</c:v>
                </c:pt>
                <c:pt idx="38">
                  <c:v>4.7000000000000002E-3</c:v>
                </c:pt>
                <c:pt idx="39">
                  <c:v>4.8999999999999998E-3</c:v>
                </c:pt>
                <c:pt idx="40">
                  <c:v>5.3E-3</c:v>
                </c:pt>
                <c:pt idx="41">
                  <c:v>5.5999999999999999E-3</c:v>
                </c:pt>
                <c:pt idx="42">
                  <c:v>5.8999999999999999E-3</c:v>
                </c:pt>
                <c:pt idx="43">
                  <c:v>6.3E-3</c:v>
                </c:pt>
                <c:pt idx="44">
                  <c:v>6.6E-3</c:v>
                </c:pt>
                <c:pt idx="45">
                  <c:v>6.9000000000000008E-3</c:v>
                </c:pt>
                <c:pt idx="46">
                  <c:v>7.4999999999999997E-3</c:v>
                </c:pt>
                <c:pt idx="47">
                  <c:v>8.0999999999999996E-3</c:v>
                </c:pt>
                <c:pt idx="48">
                  <c:v>8.6E-3</c:v>
                </c:pt>
                <c:pt idx="49">
                  <c:v>9.1999999999999998E-3</c:v>
                </c:pt>
                <c:pt idx="50">
                  <c:v>9.7000000000000003E-3</c:v>
                </c:pt>
                <c:pt idx="51">
                  <c:v>1.03E-2</c:v>
                </c:pt>
                <c:pt idx="52">
                  <c:v>1.0800000000000001E-2</c:v>
                </c:pt>
                <c:pt idx="53">
                  <c:v>1.1300000000000001E-2</c:v>
                </c:pt>
                <c:pt idx="54">
                  <c:v>1.18E-2</c:v>
                </c:pt>
                <c:pt idx="55">
                  <c:v>1.23E-2</c:v>
                </c:pt>
                <c:pt idx="56">
                  <c:v>1.2800000000000001E-2</c:v>
                </c:pt>
                <c:pt idx="57">
                  <c:v>1.3800000000000002E-2</c:v>
                </c:pt>
                <c:pt idx="58">
                  <c:v>1.4999999999999999E-2</c:v>
                </c:pt>
                <c:pt idx="59">
                  <c:v>1.6199999999999999E-2</c:v>
                </c:pt>
                <c:pt idx="60">
                  <c:v>1.7399999999999999E-2</c:v>
                </c:pt>
                <c:pt idx="61">
                  <c:v>1.8499999999999999E-2</c:v>
                </c:pt>
                <c:pt idx="62">
                  <c:v>1.9599999999999999E-2</c:v>
                </c:pt>
                <c:pt idx="63">
                  <c:v>2.0799999999999999E-2</c:v>
                </c:pt>
                <c:pt idx="64">
                  <c:v>2.18E-2</c:v>
                </c:pt>
                <c:pt idx="65">
                  <c:v>2.29E-2</c:v>
                </c:pt>
                <c:pt idx="66">
                  <c:v>2.5100000000000001E-2</c:v>
                </c:pt>
                <c:pt idx="67">
                  <c:v>2.7200000000000002E-2</c:v>
                </c:pt>
                <c:pt idx="68">
                  <c:v>2.93E-2</c:v>
                </c:pt>
                <c:pt idx="69">
                  <c:v>3.1300000000000001E-2</c:v>
                </c:pt>
                <c:pt idx="70">
                  <c:v>3.3399999999999999E-2</c:v>
                </c:pt>
                <c:pt idx="71">
                  <c:v>3.5400000000000001E-2</c:v>
                </c:pt>
                <c:pt idx="72">
                  <c:v>3.95E-2</c:v>
                </c:pt>
                <c:pt idx="73">
                  <c:v>4.3499999999999997E-2</c:v>
                </c:pt>
                <c:pt idx="74">
                  <c:v>4.7599999999999996E-2</c:v>
                </c:pt>
                <c:pt idx="75">
                  <c:v>5.16E-2</c:v>
                </c:pt>
                <c:pt idx="76">
                  <c:v>5.5600000000000004E-2</c:v>
                </c:pt>
                <c:pt idx="77">
                  <c:v>5.96E-2</c:v>
                </c:pt>
                <c:pt idx="78">
                  <c:v>6.3600000000000004E-2</c:v>
                </c:pt>
                <c:pt idx="79">
                  <c:v>6.7500000000000004E-2</c:v>
                </c:pt>
                <c:pt idx="80">
                  <c:v>7.1499999999999994E-2</c:v>
                </c:pt>
                <c:pt idx="81">
                  <c:v>7.5399999999999995E-2</c:v>
                </c:pt>
                <c:pt idx="82">
                  <c:v>7.9300000000000009E-2</c:v>
                </c:pt>
                <c:pt idx="83">
                  <c:v>8.6999999999999994E-2</c:v>
                </c:pt>
                <c:pt idx="84">
                  <c:v>9.64E-2</c:v>
                </c:pt>
                <c:pt idx="85">
                  <c:v>0.1055</c:v>
                </c:pt>
                <c:pt idx="86">
                  <c:v>0.1145</c:v>
                </c:pt>
                <c:pt idx="87">
                  <c:v>0.12310000000000001</c:v>
                </c:pt>
                <c:pt idx="88">
                  <c:v>0.13150000000000001</c:v>
                </c:pt>
                <c:pt idx="89">
                  <c:v>0.1396</c:v>
                </c:pt>
                <c:pt idx="90">
                  <c:v>0.14750000000000002</c:v>
                </c:pt>
                <c:pt idx="91">
                  <c:v>0.15509999999999999</c:v>
                </c:pt>
                <c:pt idx="92">
                  <c:v>0.1696</c:v>
                </c:pt>
                <c:pt idx="93">
                  <c:v>0.1832</c:v>
                </c:pt>
                <c:pt idx="94">
                  <c:v>0.19600000000000001</c:v>
                </c:pt>
                <c:pt idx="95">
                  <c:v>0.20810000000000001</c:v>
                </c:pt>
                <c:pt idx="96">
                  <c:v>0.21949999999999997</c:v>
                </c:pt>
                <c:pt idx="97">
                  <c:v>0.23020000000000002</c:v>
                </c:pt>
                <c:pt idx="98">
                  <c:v>0.25019999999999998</c:v>
                </c:pt>
                <c:pt idx="99">
                  <c:v>0.26819999999999999</c:v>
                </c:pt>
                <c:pt idx="100">
                  <c:v>0.28460000000000002</c:v>
                </c:pt>
                <c:pt idx="101">
                  <c:v>0.29959999999999998</c:v>
                </c:pt>
                <c:pt idx="102">
                  <c:v>0.31330000000000002</c:v>
                </c:pt>
                <c:pt idx="103">
                  <c:v>0.32599999999999996</c:v>
                </c:pt>
                <c:pt idx="104">
                  <c:v>0.33779999999999999</c:v>
                </c:pt>
                <c:pt idx="105">
                  <c:v>0.34870000000000001</c:v>
                </c:pt>
                <c:pt idx="106">
                  <c:v>0.35880000000000001</c:v>
                </c:pt>
                <c:pt idx="107">
                  <c:v>0.36829999999999996</c:v>
                </c:pt>
                <c:pt idx="108">
                  <c:v>0.37719999999999998</c:v>
                </c:pt>
                <c:pt idx="109">
                  <c:v>0.39329999999999998</c:v>
                </c:pt>
                <c:pt idx="110">
                  <c:v>0.41100000000000003</c:v>
                </c:pt>
                <c:pt idx="111">
                  <c:v>0.4264</c:v>
                </c:pt>
                <c:pt idx="112">
                  <c:v>0.44000000000000006</c:v>
                </c:pt>
                <c:pt idx="113">
                  <c:v>0.4521</c:v>
                </c:pt>
                <c:pt idx="114">
                  <c:v>0.46289999999999998</c:v>
                </c:pt>
                <c:pt idx="115">
                  <c:v>0.4728</c:v>
                </c:pt>
                <c:pt idx="116">
                  <c:v>0.48179999999999995</c:v>
                </c:pt>
                <c:pt idx="117">
                  <c:v>0.49000000000000005</c:v>
                </c:pt>
                <c:pt idx="118">
                  <c:v>0.50469999999999993</c:v>
                </c:pt>
                <c:pt idx="119">
                  <c:v>0.51740000000000008</c:v>
                </c:pt>
                <c:pt idx="120">
                  <c:v>0.52859999999999996</c:v>
                </c:pt>
                <c:pt idx="121">
                  <c:v>0.53849999999999998</c:v>
                </c:pt>
                <c:pt idx="122">
                  <c:v>0.54749999999999999</c:v>
                </c:pt>
                <c:pt idx="123">
                  <c:v>0.55570000000000008</c:v>
                </c:pt>
                <c:pt idx="124">
                  <c:v>0.57000000000000006</c:v>
                </c:pt>
                <c:pt idx="125">
                  <c:v>0.58230000000000004</c:v>
                </c:pt>
                <c:pt idx="126">
                  <c:v>0.59309999999999996</c:v>
                </c:pt>
                <c:pt idx="127">
                  <c:v>0.60270000000000001</c:v>
                </c:pt>
                <c:pt idx="128">
                  <c:v>0.61130000000000007</c:v>
                </c:pt>
                <c:pt idx="129">
                  <c:v>0.61919999999999997</c:v>
                </c:pt>
                <c:pt idx="130">
                  <c:v>0.62640000000000007</c:v>
                </c:pt>
                <c:pt idx="131">
                  <c:v>0.63300000000000001</c:v>
                </c:pt>
                <c:pt idx="132">
                  <c:v>0.63919999999999999</c:v>
                </c:pt>
                <c:pt idx="133">
                  <c:v>0.64500000000000002</c:v>
                </c:pt>
                <c:pt idx="134">
                  <c:v>0.65049999999999997</c:v>
                </c:pt>
                <c:pt idx="135">
                  <c:v>0.66050000000000009</c:v>
                </c:pt>
                <c:pt idx="136">
                  <c:v>0.67169999999999996</c:v>
                </c:pt>
                <c:pt idx="137">
                  <c:v>0.68169999999999997</c:v>
                </c:pt>
                <c:pt idx="138">
                  <c:v>0.69089999999999996</c:v>
                </c:pt>
                <c:pt idx="139">
                  <c:v>0.69930000000000003</c:v>
                </c:pt>
                <c:pt idx="140">
                  <c:v>0.70720000000000005</c:v>
                </c:pt>
                <c:pt idx="141">
                  <c:v>0.7147</c:v>
                </c:pt>
                <c:pt idx="142">
                  <c:v>0.72189999999999999</c:v>
                </c:pt>
                <c:pt idx="143">
                  <c:v>0.72870000000000001</c:v>
                </c:pt>
                <c:pt idx="144">
                  <c:v>0.74150000000000005</c:v>
                </c:pt>
                <c:pt idx="145">
                  <c:v>0.75359999999999994</c:v>
                </c:pt>
                <c:pt idx="146">
                  <c:v>0.76500000000000001</c:v>
                </c:pt>
                <c:pt idx="147">
                  <c:v>0.77610000000000001</c:v>
                </c:pt>
                <c:pt idx="148">
                  <c:v>0.78669999999999995</c:v>
                </c:pt>
                <c:pt idx="149">
                  <c:v>0.79710000000000003</c:v>
                </c:pt>
                <c:pt idx="150">
                  <c:v>0.81730000000000003</c:v>
                </c:pt>
                <c:pt idx="151">
                  <c:v>0.83710000000000007</c:v>
                </c:pt>
                <c:pt idx="152">
                  <c:v>0.85660000000000003</c:v>
                </c:pt>
                <c:pt idx="153">
                  <c:v>0.87609999999999988</c:v>
                </c:pt>
                <c:pt idx="154">
                  <c:v>0.89570000000000005</c:v>
                </c:pt>
                <c:pt idx="155">
                  <c:v>0.91549999999999998</c:v>
                </c:pt>
                <c:pt idx="156">
                  <c:v>0.9355</c:v>
                </c:pt>
                <c:pt idx="157">
                  <c:v>0.95579999999999998</c:v>
                </c:pt>
                <c:pt idx="158">
                  <c:v>0.97639999999999993</c:v>
                </c:pt>
                <c:pt idx="159">
                  <c:v>0.99740000000000006</c:v>
                </c:pt>
                <c:pt idx="160" formatCode="0.00">
                  <c:v>1.02</c:v>
                </c:pt>
                <c:pt idx="161" formatCode="0.00">
                  <c:v>1.06</c:v>
                </c:pt>
                <c:pt idx="162" formatCode="0.00">
                  <c:v>1.1200000000000001</c:v>
                </c:pt>
                <c:pt idx="163" formatCode="0.00">
                  <c:v>1.18</c:v>
                </c:pt>
                <c:pt idx="164" formatCode="0.00">
                  <c:v>1.25</c:v>
                </c:pt>
                <c:pt idx="165" formatCode="0.00">
                  <c:v>1.31</c:v>
                </c:pt>
                <c:pt idx="166" formatCode="0.00">
                  <c:v>1.38</c:v>
                </c:pt>
                <c:pt idx="167" formatCode="0.00">
                  <c:v>1.46</c:v>
                </c:pt>
                <c:pt idx="168" formatCode="0.00">
                  <c:v>1.53</c:v>
                </c:pt>
                <c:pt idx="169" formatCode="0.00">
                  <c:v>1.61</c:v>
                </c:pt>
                <c:pt idx="170" formatCode="0.00">
                  <c:v>1.79</c:v>
                </c:pt>
                <c:pt idx="171" formatCode="0.00">
                  <c:v>1.97</c:v>
                </c:pt>
                <c:pt idx="172" formatCode="0.00">
                  <c:v>2.16</c:v>
                </c:pt>
                <c:pt idx="173" formatCode="0.00">
                  <c:v>2.37</c:v>
                </c:pt>
                <c:pt idx="174" formatCode="0.00">
                  <c:v>2.59</c:v>
                </c:pt>
                <c:pt idx="175" formatCode="0.00">
                  <c:v>2.81</c:v>
                </c:pt>
                <c:pt idx="176" formatCode="0.00">
                  <c:v>3.3</c:v>
                </c:pt>
                <c:pt idx="177" formatCode="0.00">
                  <c:v>3.83</c:v>
                </c:pt>
                <c:pt idx="178" formatCode="0.00">
                  <c:v>4.3899999999999997</c:v>
                </c:pt>
                <c:pt idx="179" formatCode="0.00">
                  <c:v>4.99</c:v>
                </c:pt>
                <c:pt idx="180" formatCode="0.00">
                  <c:v>5.62</c:v>
                </c:pt>
                <c:pt idx="181" formatCode="0.00">
                  <c:v>6.28</c:v>
                </c:pt>
                <c:pt idx="182" formatCode="0.00">
                  <c:v>6.97</c:v>
                </c:pt>
                <c:pt idx="183" formatCode="0.00">
                  <c:v>7.69</c:v>
                </c:pt>
                <c:pt idx="184" formatCode="0.00">
                  <c:v>8.44</c:v>
                </c:pt>
                <c:pt idx="185" formatCode="0.00">
                  <c:v>9.2200000000000006</c:v>
                </c:pt>
                <c:pt idx="186" formatCode="0.00">
                  <c:v>10.02</c:v>
                </c:pt>
                <c:pt idx="187" formatCode="0.00">
                  <c:v>11.69</c:v>
                </c:pt>
                <c:pt idx="188" formatCode="0.00">
                  <c:v>13.9</c:v>
                </c:pt>
                <c:pt idx="189" formatCode="0.00">
                  <c:v>16.25</c:v>
                </c:pt>
                <c:pt idx="190" formatCode="0.00">
                  <c:v>18.71</c:v>
                </c:pt>
                <c:pt idx="191" formatCode="0.00">
                  <c:v>21.28</c:v>
                </c:pt>
                <c:pt idx="192" formatCode="0.00">
                  <c:v>23.95</c:v>
                </c:pt>
                <c:pt idx="193" formatCode="0.00">
                  <c:v>26.71</c:v>
                </c:pt>
                <c:pt idx="194" formatCode="0.00">
                  <c:v>29.55</c:v>
                </c:pt>
                <c:pt idx="195" formatCode="0.00">
                  <c:v>32.46</c:v>
                </c:pt>
                <c:pt idx="196" formatCode="0.00">
                  <c:v>38.49</c:v>
                </c:pt>
                <c:pt idx="197" formatCode="0.00">
                  <c:v>44.74</c:v>
                </c:pt>
                <c:pt idx="198" formatCode="0.00">
                  <c:v>51.18</c:v>
                </c:pt>
                <c:pt idx="199" formatCode="0.00">
                  <c:v>57.77</c:v>
                </c:pt>
                <c:pt idx="200" formatCode="0.00">
                  <c:v>64.489999999999995</c:v>
                </c:pt>
                <c:pt idx="201" formatCode="0.00">
                  <c:v>71.3</c:v>
                </c:pt>
                <c:pt idx="202" formatCode="0.00">
                  <c:v>85.15</c:v>
                </c:pt>
                <c:pt idx="203" formatCode="0.00">
                  <c:v>99.19</c:v>
                </c:pt>
                <c:pt idx="204" formatCode="0.00">
                  <c:v>113.3</c:v>
                </c:pt>
                <c:pt idx="205" formatCode="0.00">
                  <c:v>127.42</c:v>
                </c:pt>
                <c:pt idx="206" formatCode="0.00">
                  <c:v>141.49</c:v>
                </c:pt>
                <c:pt idx="207" formatCode="0.00">
                  <c:v>155.47</c:v>
                </c:pt>
                <c:pt idx="208" formatCode="0.00">
                  <c:v>158.26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B6-4BB2-A6C3-6694A313D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41352"/>
        <c:axId val="560142920"/>
      </c:scatterChart>
      <c:valAx>
        <c:axId val="56014135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2920"/>
        <c:crosses val="autoZero"/>
        <c:crossBetween val="midCat"/>
        <c:majorUnit val="10"/>
      </c:valAx>
      <c:valAx>
        <c:axId val="56014292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4135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srim132Xe_Au!$P$5</c:f>
          <c:strCache>
            <c:ptCount val="1"/>
            <c:pt idx="0">
              <c:v>srim132Xe_Au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srim132Xe_Au!$D$20:$D$228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srim132Xe_Au!$E$20:$E$228</c:f>
              <c:numCache>
                <c:formatCode>0.000E+00</c:formatCode>
                <c:ptCount val="209"/>
                <c:pt idx="0">
                  <c:v>2.2579999999999999E-2</c:v>
                </c:pt>
                <c:pt idx="1">
                  <c:v>2.3369999999999998E-2</c:v>
                </c:pt>
                <c:pt idx="2">
                  <c:v>2.4140000000000002E-2</c:v>
                </c:pt>
                <c:pt idx="3">
                  <c:v>2.4879999999999999E-2</c:v>
                </c:pt>
                <c:pt idx="4">
                  <c:v>2.5600000000000001E-2</c:v>
                </c:pt>
                <c:pt idx="5">
                  <c:v>2.699E-2</c:v>
                </c:pt>
                <c:pt idx="6">
                  <c:v>2.862E-2</c:v>
                </c:pt>
                <c:pt idx="7">
                  <c:v>3.0169999999999999E-2</c:v>
                </c:pt>
                <c:pt idx="8">
                  <c:v>3.1649999999999998E-2</c:v>
                </c:pt>
                <c:pt idx="9">
                  <c:v>3.3050000000000003E-2</c:v>
                </c:pt>
                <c:pt idx="10">
                  <c:v>3.44E-2</c:v>
                </c:pt>
                <c:pt idx="11">
                  <c:v>3.5700000000000003E-2</c:v>
                </c:pt>
                <c:pt idx="12">
                  <c:v>3.6949999999999997E-2</c:v>
                </c:pt>
                <c:pt idx="13">
                  <c:v>3.8170000000000003E-2</c:v>
                </c:pt>
                <c:pt idx="14">
                  <c:v>4.0480000000000002E-2</c:v>
                </c:pt>
                <c:pt idx="15">
                  <c:v>4.267E-2</c:v>
                </c:pt>
                <c:pt idx="16">
                  <c:v>4.4749999999999998E-2</c:v>
                </c:pt>
                <c:pt idx="17">
                  <c:v>4.6739999999999997E-2</c:v>
                </c:pt>
                <c:pt idx="18">
                  <c:v>4.8649999999999999E-2</c:v>
                </c:pt>
                <c:pt idx="19">
                  <c:v>5.049E-2</c:v>
                </c:pt>
                <c:pt idx="20">
                  <c:v>5.398E-2</c:v>
                </c:pt>
                <c:pt idx="21">
                  <c:v>5.7250000000000002E-2</c:v>
                </c:pt>
                <c:pt idx="22">
                  <c:v>6.0350000000000001E-2</c:v>
                </c:pt>
                <c:pt idx="23">
                  <c:v>6.3289999999999999E-2</c:v>
                </c:pt>
                <c:pt idx="24">
                  <c:v>6.6110000000000002E-2</c:v>
                </c:pt>
                <c:pt idx="25">
                  <c:v>6.8809999999999996E-2</c:v>
                </c:pt>
                <c:pt idx="26">
                  <c:v>7.1400000000000005E-2</c:v>
                </c:pt>
                <c:pt idx="27">
                  <c:v>7.3910000000000003E-2</c:v>
                </c:pt>
                <c:pt idx="28">
                  <c:v>7.6329999999999995E-2</c:v>
                </c:pt>
                <c:pt idx="29">
                  <c:v>7.868E-2</c:v>
                </c:pt>
                <c:pt idx="30">
                  <c:v>8.0960000000000004E-2</c:v>
                </c:pt>
                <c:pt idx="31">
                  <c:v>8.5339999999999999E-2</c:v>
                </c:pt>
                <c:pt idx="32">
                  <c:v>9.0520000000000003E-2</c:v>
                </c:pt>
                <c:pt idx="33">
                  <c:v>9.5420000000000005E-2</c:v>
                </c:pt>
                <c:pt idx="34">
                  <c:v>0.10009999999999999</c:v>
                </c:pt>
                <c:pt idx="35">
                  <c:v>0.1045</c:v>
                </c:pt>
                <c:pt idx="36">
                  <c:v>0.10879999999999999</c:v>
                </c:pt>
                <c:pt idx="37">
                  <c:v>0.1129</c:v>
                </c:pt>
                <c:pt idx="38">
                  <c:v>0.1169</c:v>
                </c:pt>
                <c:pt idx="39">
                  <c:v>0.1207</c:v>
                </c:pt>
                <c:pt idx="40">
                  <c:v>0.128</c:v>
                </c:pt>
                <c:pt idx="41">
                  <c:v>0.13489999999999999</c:v>
                </c:pt>
                <c:pt idx="42">
                  <c:v>0.14149999999999999</c:v>
                </c:pt>
                <c:pt idx="43">
                  <c:v>0.14779999999999999</c:v>
                </c:pt>
                <c:pt idx="44">
                  <c:v>0.15390000000000001</c:v>
                </c:pt>
                <c:pt idx="45">
                  <c:v>0.15970000000000001</c:v>
                </c:pt>
                <c:pt idx="46">
                  <c:v>0.17069999999999999</c:v>
                </c:pt>
                <c:pt idx="47">
                  <c:v>0.18099999999999999</c:v>
                </c:pt>
                <c:pt idx="48">
                  <c:v>0.1908</c:v>
                </c:pt>
                <c:pt idx="49">
                  <c:v>0.2001</c:v>
                </c:pt>
                <c:pt idx="50">
                  <c:v>0.20899999999999999</c:v>
                </c:pt>
                <c:pt idx="51">
                  <c:v>0.21759999999999999</c:v>
                </c:pt>
                <c:pt idx="52">
                  <c:v>0.2258</c:v>
                </c:pt>
                <c:pt idx="53">
                  <c:v>0.23369999999999999</c:v>
                </c:pt>
                <c:pt idx="54">
                  <c:v>0.2414</c:v>
                </c:pt>
                <c:pt idx="55">
                  <c:v>0.24879999999999999</c:v>
                </c:pt>
                <c:pt idx="56">
                  <c:v>0.25600000000000001</c:v>
                </c:pt>
                <c:pt idx="57">
                  <c:v>0.26989999999999997</c:v>
                </c:pt>
                <c:pt idx="58">
                  <c:v>0.28620000000000001</c:v>
                </c:pt>
                <c:pt idx="59">
                  <c:v>0.30170000000000002</c:v>
                </c:pt>
                <c:pt idx="60">
                  <c:v>0.314</c:v>
                </c:pt>
                <c:pt idx="61">
                  <c:v>0.32619999999999999</c:v>
                </c:pt>
                <c:pt idx="62">
                  <c:v>0.34060000000000001</c:v>
                </c:pt>
                <c:pt idx="63">
                  <c:v>0.35589999999999999</c:v>
                </c:pt>
                <c:pt idx="64">
                  <c:v>0.37109999999999999</c:v>
                </c:pt>
                <c:pt idx="65">
                  <c:v>0.38579999999999998</c:v>
                </c:pt>
                <c:pt idx="66">
                  <c:v>0.41310000000000002</c:v>
                </c:pt>
                <c:pt idx="67">
                  <c:v>0.43740000000000001</c:v>
                </c:pt>
                <c:pt idx="68">
                  <c:v>0.45900000000000002</c:v>
                </c:pt>
                <c:pt idx="69">
                  <c:v>0.47849999999999998</c:v>
                </c:pt>
                <c:pt idx="70">
                  <c:v>0.49640000000000001</c:v>
                </c:pt>
                <c:pt idx="71">
                  <c:v>0.51329999999999998</c:v>
                </c:pt>
                <c:pt idx="72">
                  <c:v>0.54510000000000003</c:v>
                </c:pt>
                <c:pt idx="73">
                  <c:v>0.57579999999999998</c:v>
                </c:pt>
                <c:pt idx="74">
                  <c:v>0.60640000000000005</c:v>
                </c:pt>
                <c:pt idx="75">
                  <c:v>0.63749999999999996</c:v>
                </c:pt>
                <c:pt idx="76">
                  <c:v>0.66930000000000001</c:v>
                </c:pt>
                <c:pt idx="77">
                  <c:v>0.70189999999999997</c:v>
                </c:pt>
                <c:pt idx="78">
                  <c:v>0.73519999999999996</c:v>
                </c:pt>
                <c:pt idx="79">
                  <c:v>0.76919999999999999</c:v>
                </c:pt>
                <c:pt idx="80">
                  <c:v>0.80379999999999996</c:v>
                </c:pt>
                <c:pt idx="81">
                  <c:v>0.83879999999999999</c:v>
                </c:pt>
                <c:pt idx="82">
                  <c:v>0.87419999999999998</c:v>
                </c:pt>
                <c:pt idx="83">
                  <c:v>0.94569999999999999</c:v>
                </c:pt>
                <c:pt idx="84">
                  <c:v>1.036</c:v>
                </c:pt>
                <c:pt idx="85">
                  <c:v>1.125</c:v>
                </c:pt>
                <c:pt idx="86">
                  <c:v>1.214</c:v>
                </c:pt>
                <c:pt idx="87">
                  <c:v>1.3009999999999999</c:v>
                </c:pt>
                <c:pt idx="88">
                  <c:v>1.387</c:v>
                </c:pt>
                <c:pt idx="89">
                  <c:v>1.47</c:v>
                </c:pt>
                <c:pt idx="90">
                  <c:v>1.552</c:v>
                </c:pt>
                <c:pt idx="91">
                  <c:v>1.631</c:v>
                </c:pt>
                <c:pt idx="92">
                  <c:v>1.7849999999999999</c:v>
                </c:pt>
                <c:pt idx="93">
                  <c:v>1.931</c:v>
                </c:pt>
                <c:pt idx="94">
                  <c:v>2.0720000000000001</c:v>
                </c:pt>
                <c:pt idx="95">
                  <c:v>2.2069999999999999</c:v>
                </c:pt>
                <c:pt idx="96">
                  <c:v>2.339</c:v>
                </c:pt>
                <c:pt idx="97">
                  <c:v>2.4670000000000001</c:v>
                </c:pt>
                <c:pt idx="98">
                  <c:v>2.7149999999999999</c:v>
                </c:pt>
                <c:pt idx="99">
                  <c:v>2.9580000000000002</c:v>
                </c:pt>
                <c:pt idx="100">
                  <c:v>3.1970000000000001</c:v>
                </c:pt>
                <c:pt idx="101">
                  <c:v>3.4350000000000001</c:v>
                </c:pt>
                <c:pt idx="102">
                  <c:v>3.6720000000000002</c:v>
                </c:pt>
                <c:pt idx="103">
                  <c:v>3.91</c:v>
                </c:pt>
                <c:pt idx="104">
                  <c:v>4.1479999999999997</c:v>
                </c:pt>
                <c:pt idx="105">
                  <c:v>4.3860000000000001</c:v>
                </c:pt>
                <c:pt idx="106">
                  <c:v>4.625</c:v>
                </c:pt>
                <c:pt idx="107">
                  <c:v>4.8650000000000002</c:v>
                </c:pt>
                <c:pt idx="108">
                  <c:v>5.1040000000000001</c:v>
                </c:pt>
                <c:pt idx="109">
                  <c:v>5.58</c:v>
                </c:pt>
                <c:pt idx="110">
                  <c:v>6.1710000000000003</c:v>
                </c:pt>
                <c:pt idx="111">
                  <c:v>6.7510000000000003</c:v>
                </c:pt>
                <c:pt idx="112">
                  <c:v>7.3179999999999996</c:v>
                </c:pt>
                <c:pt idx="113">
                  <c:v>7.8710000000000004</c:v>
                </c:pt>
                <c:pt idx="114">
                  <c:v>8.4079999999999995</c:v>
                </c:pt>
                <c:pt idx="115">
                  <c:v>8.9290000000000003</c:v>
                </c:pt>
                <c:pt idx="116">
                  <c:v>9.4329999999999998</c:v>
                </c:pt>
                <c:pt idx="117">
                  <c:v>9.9209999999999994</c:v>
                </c:pt>
                <c:pt idx="118">
                  <c:v>10.85</c:v>
                </c:pt>
                <c:pt idx="119">
                  <c:v>11.71</c:v>
                </c:pt>
                <c:pt idx="120">
                  <c:v>12.52</c:v>
                </c:pt>
                <c:pt idx="121">
                  <c:v>13.28</c:v>
                </c:pt>
                <c:pt idx="122">
                  <c:v>13.99</c:v>
                </c:pt>
                <c:pt idx="123">
                  <c:v>14.66</c:v>
                </c:pt>
                <c:pt idx="124">
                  <c:v>15.88</c:v>
                </c:pt>
                <c:pt idx="125">
                  <c:v>16.97</c:v>
                </c:pt>
                <c:pt idx="126">
                  <c:v>17.940000000000001</c:v>
                </c:pt>
                <c:pt idx="127">
                  <c:v>18.82</c:v>
                </c:pt>
                <c:pt idx="128">
                  <c:v>19.62</c:v>
                </c:pt>
                <c:pt idx="129">
                  <c:v>20.350000000000001</c:v>
                </c:pt>
                <c:pt idx="130">
                  <c:v>21.01</c:v>
                </c:pt>
                <c:pt idx="131">
                  <c:v>21.62</c:v>
                </c:pt>
                <c:pt idx="132">
                  <c:v>22.18</c:v>
                </c:pt>
                <c:pt idx="133">
                  <c:v>22.7</c:v>
                </c:pt>
                <c:pt idx="134">
                  <c:v>23.18</c:v>
                </c:pt>
                <c:pt idx="135">
                  <c:v>24.04</c:v>
                </c:pt>
                <c:pt idx="136">
                  <c:v>24.95</c:v>
                </c:pt>
                <c:pt idx="137">
                  <c:v>25.73</c:v>
                </c:pt>
                <c:pt idx="138">
                  <c:v>26.47</c:v>
                </c:pt>
                <c:pt idx="139">
                  <c:v>27.12</c:v>
                </c:pt>
                <c:pt idx="140">
                  <c:v>27.59</c:v>
                </c:pt>
                <c:pt idx="141">
                  <c:v>28.01</c:v>
                </c:pt>
                <c:pt idx="142">
                  <c:v>28.38</c:v>
                </c:pt>
                <c:pt idx="143">
                  <c:v>28.7</c:v>
                </c:pt>
                <c:pt idx="144">
                  <c:v>29.23</c:v>
                </c:pt>
                <c:pt idx="145">
                  <c:v>29.63</c:v>
                </c:pt>
                <c:pt idx="146">
                  <c:v>29.93</c:v>
                </c:pt>
                <c:pt idx="147">
                  <c:v>30.16</c:v>
                </c:pt>
                <c:pt idx="148">
                  <c:v>30.33</c:v>
                </c:pt>
                <c:pt idx="149">
                  <c:v>30.45</c:v>
                </c:pt>
                <c:pt idx="150">
                  <c:v>30.58</c:v>
                </c:pt>
                <c:pt idx="151">
                  <c:v>30.59</c:v>
                </c:pt>
                <c:pt idx="152">
                  <c:v>30.5</c:v>
                </c:pt>
                <c:pt idx="153">
                  <c:v>30.34</c:v>
                </c:pt>
                <c:pt idx="154">
                  <c:v>30.12</c:v>
                </c:pt>
                <c:pt idx="155">
                  <c:v>29.85</c:v>
                </c:pt>
                <c:pt idx="156">
                  <c:v>29.54</c:v>
                </c:pt>
                <c:pt idx="157">
                  <c:v>29.2</c:v>
                </c:pt>
                <c:pt idx="158">
                  <c:v>28.83</c:v>
                </c:pt>
                <c:pt idx="159">
                  <c:v>28.44</c:v>
                </c:pt>
                <c:pt idx="160">
                  <c:v>28.04</c:v>
                </c:pt>
                <c:pt idx="161">
                  <c:v>27.21</c:v>
                </c:pt>
                <c:pt idx="162">
                  <c:v>26.15</c:v>
                </c:pt>
                <c:pt idx="163">
                  <c:v>25.11</c:v>
                </c:pt>
                <c:pt idx="164">
                  <c:v>24.11</c:v>
                </c:pt>
                <c:pt idx="165">
                  <c:v>23.18</c:v>
                </c:pt>
                <c:pt idx="166">
                  <c:v>22.32</c:v>
                </c:pt>
                <c:pt idx="167">
                  <c:v>21.54</c:v>
                </c:pt>
                <c:pt idx="168">
                  <c:v>20.84</c:v>
                </c:pt>
                <c:pt idx="169">
                  <c:v>20.22</c:v>
                </c:pt>
                <c:pt idx="170">
                  <c:v>19.02</c:v>
                </c:pt>
                <c:pt idx="171">
                  <c:v>17.98</c:v>
                </c:pt>
                <c:pt idx="172">
                  <c:v>17.05</c:v>
                </c:pt>
                <c:pt idx="173">
                  <c:v>16.23</c:v>
                </c:pt>
                <c:pt idx="174">
                  <c:v>15.5</c:v>
                </c:pt>
                <c:pt idx="175">
                  <c:v>14.85</c:v>
                </c:pt>
                <c:pt idx="176">
                  <c:v>13.71</c:v>
                </c:pt>
                <c:pt idx="177">
                  <c:v>12.77</c:v>
                </c:pt>
                <c:pt idx="178">
                  <c:v>11.98</c:v>
                </c:pt>
                <c:pt idx="179">
                  <c:v>11.3</c:v>
                </c:pt>
                <c:pt idx="180">
                  <c:v>10.71</c:v>
                </c:pt>
                <c:pt idx="181">
                  <c:v>10.19</c:v>
                </c:pt>
                <c:pt idx="182">
                  <c:v>9.7390000000000008</c:v>
                </c:pt>
                <c:pt idx="183">
                  <c:v>9.3360000000000003</c:v>
                </c:pt>
                <c:pt idx="184">
                  <c:v>8.9749999999999996</c:v>
                </c:pt>
                <c:pt idx="185">
                  <c:v>8.65</c:v>
                </c:pt>
                <c:pt idx="186">
                  <c:v>8.3559999999999999</c:v>
                </c:pt>
                <c:pt idx="187">
                  <c:v>7.8460000000000001</c:v>
                </c:pt>
                <c:pt idx="188">
                  <c:v>7.3159999999999998</c:v>
                </c:pt>
                <c:pt idx="189">
                  <c:v>6.8789999999999996</c:v>
                </c:pt>
                <c:pt idx="190">
                  <c:v>6.5129999999999999</c:v>
                </c:pt>
                <c:pt idx="191">
                  <c:v>6.2039999999999997</c:v>
                </c:pt>
                <c:pt idx="192">
                  <c:v>5.9390000000000001</c:v>
                </c:pt>
                <c:pt idx="193">
                  <c:v>5.71</c:v>
                </c:pt>
                <c:pt idx="194">
                  <c:v>5.5090000000000003</c:v>
                </c:pt>
                <c:pt idx="195">
                  <c:v>5.3319999999999999</c:v>
                </c:pt>
                <c:pt idx="196">
                  <c:v>5.0359999999999996</c:v>
                </c:pt>
                <c:pt idx="197">
                  <c:v>4.798</c:v>
                </c:pt>
                <c:pt idx="198">
                  <c:v>4.6029999999999998</c:v>
                </c:pt>
                <c:pt idx="199">
                  <c:v>4.4400000000000004</c:v>
                </c:pt>
                <c:pt idx="200">
                  <c:v>4.3040000000000003</c:v>
                </c:pt>
                <c:pt idx="201">
                  <c:v>4.1879999999999997</c:v>
                </c:pt>
                <c:pt idx="202">
                  <c:v>4.0030000000000001</c:v>
                </c:pt>
                <c:pt idx="203">
                  <c:v>3.8620000000000001</c:v>
                </c:pt>
                <c:pt idx="204">
                  <c:v>3.754</c:v>
                </c:pt>
                <c:pt idx="205">
                  <c:v>3.669</c:v>
                </c:pt>
                <c:pt idx="206">
                  <c:v>3.601</c:v>
                </c:pt>
                <c:pt idx="207">
                  <c:v>3.5470000000000002</c:v>
                </c:pt>
                <c:pt idx="208">
                  <c:v>3.5379999999999998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FD-4642-B5F7-7D64818D9FD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srim132Xe_Au!$D$20:$D$228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srim132Xe_Au!$F$20:$F$228</c:f>
              <c:numCache>
                <c:formatCode>0.000E+00</c:formatCode>
                <c:ptCount val="209"/>
                <c:pt idx="0">
                  <c:v>0.52339999999999998</c:v>
                </c:pt>
                <c:pt idx="1">
                  <c:v>0.54269999999999996</c:v>
                </c:pt>
                <c:pt idx="2">
                  <c:v>0.56120000000000003</c:v>
                </c:pt>
                <c:pt idx="3">
                  <c:v>0.57909999999999995</c:v>
                </c:pt>
                <c:pt idx="4">
                  <c:v>0.59640000000000004</c:v>
                </c:pt>
                <c:pt idx="5">
                  <c:v>0.62939999999999996</c:v>
                </c:pt>
                <c:pt idx="6">
                  <c:v>0.66790000000000005</c:v>
                </c:pt>
                <c:pt idx="7">
                  <c:v>0.70389999999999997</c:v>
                </c:pt>
                <c:pt idx="8">
                  <c:v>0.73770000000000002</c:v>
                </c:pt>
                <c:pt idx="9">
                  <c:v>0.76959999999999995</c:v>
                </c:pt>
                <c:pt idx="10">
                  <c:v>0.79990000000000006</c:v>
                </c:pt>
                <c:pt idx="11">
                  <c:v>0.82869999999999999</c:v>
                </c:pt>
                <c:pt idx="12">
                  <c:v>0.85619999999999996</c:v>
                </c:pt>
                <c:pt idx="13">
                  <c:v>0.88249999999999995</c:v>
                </c:pt>
                <c:pt idx="14">
                  <c:v>0.93189999999999995</c:v>
                </c:pt>
                <c:pt idx="15">
                  <c:v>0.97770000000000001</c:v>
                </c:pt>
                <c:pt idx="16">
                  <c:v>1.02</c:v>
                </c:pt>
                <c:pt idx="17">
                  <c:v>1.06</c:v>
                </c:pt>
                <c:pt idx="18">
                  <c:v>1.0980000000000001</c:v>
                </c:pt>
                <c:pt idx="19">
                  <c:v>1.1339999999999999</c:v>
                </c:pt>
                <c:pt idx="20">
                  <c:v>1.2</c:v>
                </c:pt>
                <c:pt idx="21">
                  <c:v>1.26</c:v>
                </c:pt>
                <c:pt idx="22">
                  <c:v>1.3149999999999999</c:v>
                </c:pt>
                <c:pt idx="23">
                  <c:v>1.3660000000000001</c:v>
                </c:pt>
                <c:pt idx="24">
                  <c:v>1.413</c:v>
                </c:pt>
                <c:pt idx="25">
                  <c:v>1.4570000000000001</c:v>
                </c:pt>
                <c:pt idx="26">
                  <c:v>1.498</c:v>
                </c:pt>
                <c:pt idx="27">
                  <c:v>1.5369999999999999</c:v>
                </c:pt>
                <c:pt idx="28">
                  <c:v>1.5740000000000001</c:v>
                </c:pt>
                <c:pt idx="29">
                  <c:v>1.609</c:v>
                </c:pt>
                <c:pt idx="30">
                  <c:v>1.6419999999999999</c:v>
                </c:pt>
                <c:pt idx="31">
                  <c:v>1.704</c:v>
                </c:pt>
                <c:pt idx="32">
                  <c:v>1.7729999999999999</c:v>
                </c:pt>
                <c:pt idx="33">
                  <c:v>1.8360000000000001</c:v>
                </c:pt>
                <c:pt idx="34">
                  <c:v>1.893</c:v>
                </c:pt>
                <c:pt idx="35">
                  <c:v>1.9450000000000001</c:v>
                </c:pt>
                <c:pt idx="36">
                  <c:v>1.9930000000000001</c:v>
                </c:pt>
                <c:pt idx="37">
                  <c:v>2.0369999999999999</c:v>
                </c:pt>
                <c:pt idx="38">
                  <c:v>2.0790000000000002</c:v>
                </c:pt>
                <c:pt idx="39">
                  <c:v>2.117</c:v>
                </c:pt>
                <c:pt idx="40">
                  <c:v>2.1869999999999998</c:v>
                </c:pt>
                <c:pt idx="41">
                  <c:v>2.2490000000000001</c:v>
                </c:pt>
                <c:pt idx="42">
                  <c:v>2.3039999999999998</c:v>
                </c:pt>
                <c:pt idx="43">
                  <c:v>2.3530000000000002</c:v>
                </c:pt>
                <c:pt idx="44">
                  <c:v>2.3980000000000001</c:v>
                </c:pt>
                <c:pt idx="45">
                  <c:v>2.4390000000000001</c:v>
                </c:pt>
                <c:pt idx="46">
                  <c:v>2.5099999999999998</c:v>
                </c:pt>
                <c:pt idx="47">
                  <c:v>2.5710000000000002</c:v>
                </c:pt>
                <c:pt idx="48">
                  <c:v>2.6230000000000002</c:v>
                </c:pt>
                <c:pt idx="49">
                  <c:v>2.6680000000000001</c:v>
                </c:pt>
                <c:pt idx="50">
                  <c:v>2.7069999999999999</c:v>
                </c:pt>
                <c:pt idx="51">
                  <c:v>2.7410000000000001</c:v>
                </c:pt>
                <c:pt idx="52">
                  <c:v>2.7719999999999998</c:v>
                </c:pt>
                <c:pt idx="53">
                  <c:v>2.798</c:v>
                </c:pt>
                <c:pt idx="54">
                  <c:v>2.8220000000000001</c:v>
                </c:pt>
                <c:pt idx="55">
                  <c:v>2.843</c:v>
                </c:pt>
                <c:pt idx="56">
                  <c:v>2.8610000000000002</c:v>
                </c:pt>
                <c:pt idx="57">
                  <c:v>2.8929999999999998</c:v>
                </c:pt>
                <c:pt idx="58">
                  <c:v>2.923</c:v>
                </c:pt>
                <c:pt idx="59">
                  <c:v>2.9449999999999998</c:v>
                </c:pt>
                <c:pt idx="60">
                  <c:v>2.9609999999999999</c:v>
                </c:pt>
                <c:pt idx="61">
                  <c:v>2.972</c:v>
                </c:pt>
                <c:pt idx="62">
                  <c:v>2.9790000000000001</c:v>
                </c:pt>
                <c:pt idx="63">
                  <c:v>2.9830000000000001</c:v>
                </c:pt>
                <c:pt idx="64">
                  <c:v>2.984</c:v>
                </c:pt>
                <c:pt idx="65">
                  <c:v>2.9830000000000001</c:v>
                </c:pt>
                <c:pt idx="66">
                  <c:v>2.976</c:v>
                </c:pt>
                <c:pt idx="67">
                  <c:v>2.9630000000000001</c:v>
                </c:pt>
                <c:pt idx="68">
                  <c:v>2.9470000000000001</c:v>
                </c:pt>
                <c:pt idx="69">
                  <c:v>2.927</c:v>
                </c:pt>
                <c:pt idx="70">
                  <c:v>2.9060000000000001</c:v>
                </c:pt>
                <c:pt idx="71">
                  <c:v>2.8839999999999999</c:v>
                </c:pt>
                <c:pt idx="72">
                  <c:v>2.8359999999999999</c:v>
                </c:pt>
                <c:pt idx="73">
                  <c:v>2.786</c:v>
                </c:pt>
                <c:pt idx="74">
                  <c:v>2.7360000000000002</c:v>
                </c:pt>
                <c:pt idx="75">
                  <c:v>2.6869999999999998</c:v>
                </c:pt>
                <c:pt idx="76">
                  <c:v>2.6379999999999999</c:v>
                </c:pt>
                <c:pt idx="77">
                  <c:v>2.59</c:v>
                </c:pt>
                <c:pt idx="78">
                  <c:v>2.544</c:v>
                </c:pt>
                <c:pt idx="79">
                  <c:v>2.4990000000000001</c:v>
                </c:pt>
                <c:pt idx="80">
                  <c:v>2.456</c:v>
                </c:pt>
                <c:pt idx="81">
                  <c:v>2.4140000000000001</c:v>
                </c:pt>
                <c:pt idx="82">
                  <c:v>2.3740000000000001</c:v>
                </c:pt>
                <c:pt idx="83">
                  <c:v>2.2970000000000002</c:v>
                </c:pt>
                <c:pt idx="84">
                  <c:v>2.2090000000000001</c:v>
                </c:pt>
                <c:pt idx="85">
                  <c:v>2.1269999999999998</c:v>
                </c:pt>
                <c:pt idx="86">
                  <c:v>2.0529999999999999</c:v>
                </c:pt>
                <c:pt idx="87">
                  <c:v>1.984</c:v>
                </c:pt>
                <c:pt idx="88">
                  <c:v>1.92</c:v>
                </c:pt>
                <c:pt idx="89">
                  <c:v>1.861</c:v>
                </c:pt>
                <c:pt idx="90">
                  <c:v>1.8069999999999999</c:v>
                </c:pt>
                <c:pt idx="91">
                  <c:v>1.7549999999999999</c:v>
                </c:pt>
                <c:pt idx="92">
                  <c:v>1.663</c:v>
                </c:pt>
                <c:pt idx="93">
                  <c:v>1.581</c:v>
                </c:pt>
                <c:pt idx="94">
                  <c:v>1.508</c:v>
                </c:pt>
                <c:pt idx="95">
                  <c:v>1.4419999999999999</c:v>
                </c:pt>
                <c:pt idx="96">
                  <c:v>1.383</c:v>
                </c:pt>
                <c:pt idx="97">
                  <c:v>1.329</c:v>
                </c:pt>
                <c:pt idx="98">
                  <c:v>1.2350000000000001</c:v>
                </c:pt>
                <c:pt idx="99">
                  <c:v>1.1559999999999999</c:v>
                </c:pt>
                <c:pt idx="100">
                  <c:v>1.087</c:v>
                </c:pt>
                <c:pt idx="101">
                  <c:v>1.0269999999999999</c:v>
                </c:pt>
                <c:pt idx="102">
                  <c:v>0.9748</c:v>
                </c:pt>
                <c:pt idx="103">
                  <c:v>0.92810000000000004</c:v>
                </c:pt>
                <c:pt idx="104">
                  <c:v>0.88619999999999999</c:v>
                </c:pt>
                <c:pt idx="105">
                  <c:v>0.84850000000000003</c:v>
                </c:pt>
                <c:pt idx="106">
                  <c:v>0.81430000000000002</c:v>
                </c:pt>
                <c:pt idx="107">
                  <c:v>0.78310000000000002</c:v>
                </c:pt>
                <c:pt idx="108">
                  <c:v>0.75449999999999995</c:v>
                </c:pt>
                <c:pt idx="109">
                  <c:v>0.70399999999999996</c:v>
                </c:pt>
                <c:pt idx="110">
                  <c:v>0.65069999999999995</c:v>
                </c:pt>
                <c:pt idx="111">
                  <c:v>0.60580000000000001</c:v>
                </c:pt>
                <c:pt idx="112">
                  <c:v>0.56740000000000002</c:v>
                </c:pt>
                <c:pt idx="113">
                  <c:v>0.53410000000000002</c:v>
                </c:pt>
                <c:pt idx="114">
                  <c:v>0.50490000000000002</c:v>
                </c:pt>
                <c:pt idx="115">
                  <c:v>0.47910000000000003</c:v>
                </c:pt>
                <c:pt idx="116">
                  <c:v>0.45610000000000001</c:v>
                </c:pt>
                <c:pt idx="117">
                  <c:v>0.4355</c:v>
                </c:pt>
                <c:pt idx="118">
                  <c:v>0.39979999999999999</c:v>
                </c:pt>
                <c:pt idx="119">
                  <c:v>0.37019999999999997</c:v>
                </c:pt>
                <c:pt idx="120">
                  <c:v>0.34499999999999997</c:v>
                </c:pt>
                <c:pt idx="121">
                  <c:v>0.32340000000000002</c:v>
                </c:pt>
                <c:pt idx="122">
                  <c:v>0.30459999999999998</c:v>
                </c:pt>
                <c:pt idx="123">
                  <c:v>0.28799999999999998</c:v>
                </c:pt>
                <c:pt idx="124">
                  <c:v>0.26019999999999999</c:v>
                </c:pt>
                <c:pt idx="125">
                  <c:v>0.23780000000000001</c:v>
                </c:pt>
                <c:pt idx="126">
                  <c:v>0.21920000000000001</c:v>
                </c:pt>
                <c:pt idx="127">
                  <c:v>0.2036</c:v>
                </c:pt>
                <c:pt idx="128">
                  <c:v>0.19020000000000001</c:v>
                </c:pt>
                <c:pt idx="129">
                  <c:v>0.17860000000000001</c:v>
                </c:pt>
                <c:pt idx="130">
                  <c:v>0.16850000000000001</c:v>
                </c:pt>
                <c:pt idx="131">
                  <c:v>0.1595</c:v>
                </c:pt>
                <c:pt idx="132">
                  <c:v>0.1515</c:v>
                </c:pt>
                <c:pt idx="133">
                  <c:v>0.1444</c:v>
                </c:pt>
                <c:pt idx="134">
                  <c:v>0.13789999999999999</c:v>
                </c:pt>
                <c:pt idx="135">
                  <c:v>0.1268</c:v>
                </c:pt>
                <c:pt idx="136">
                  <c:v>0.1153</c:v>
                </c:pt>
                <c:pt idx="137">
                  <c:v>0.10580000000000001</c:v>
                </c:pt>
                <c:pt idx="138">
                  <c:v>9.7919999999999993E-2</c:v>
                </c:pt>
                <c:pt idx="139">
                  <c:v>9.1200000000000003E-2</c:v>
                </c:pt>
                <c:pt idx="140">
                  <c:v>8.5400000000000004E-2</c:v>
                </c:pt>
                <c:pt idx="141">
                  <c:v>8.0350000000000005E-2</c:v>
                </c:pt>
                <c:pt idx="142">
                  <c:v>7.5899999999999995E-2</c:v>
                </c:pt>
                <c:pt idx="143">
                  <c:v>7.1959999999999996E-2</c:v>
                </c:pt>
                <c:pt idx="144">
                  <c:v>6.5259999999999999E-2</c:v>
                </c:pt>
                <c:pt idx="145">
                  <c:v>5.9769999999999997E-2</c:v>
                </c:pt>
                <c:pt idx="146">
                  <c:v>5.5199999999999999E-2</c:v>
                </c:pt>
                <c:pt idx="147">
                  <c:v>5.1310000000000001E-2</c:v>
                </c:pt>
                <c:pt idx="148">
                  <c:v>4.7980000000000002E-2</c:v>
                </c:pt>
                <c:pt idx="149">
                  <c:v>4.5069999999999999E-2</c:v>
                </c:pt>
                <c:pt idx="150">
                  <c:v>4.0259999999999997E-2</c:v>
                </c:pt>
                <c:pt idx="151">
                  <c:v>3.6429999999999997E-2</c:v>
                </c:pt>
                <c:pt idx="152">
                  <c:v>3.3309999999999999E-2</c:v>
                </c:pt>
                <c:pt idx="153">
                  <c:v>3.0710000000000001E-2</c:v>
                </c:pt>
                <c:pt idx="154">
                  <c:v>2.8510000000000001E-2</c:v>
                </c:pt>
                <c:pt idx="155">
                  <c:v>2.6620000000000001E-2</c:v>
                </c:pt>
                <c:pt idx="156">
                  <c:v>2.4979999999999999E-2</c:v>
                </c:pt>
                <c:pt idx="157">
                  <c:v>2.3539999999999998E-2</c:v>
                </c:pt>
                <c:pt idx="158">
                  <c:v>2.2270000000000002E-2</c:v>
                </c:pt>
                <c:pt idx="159">
                  <c:v>2.1129999999999999E-2</c:v>
                </c:pt>
                <c:pt idx="160">
                  <c:v>2.0109999999999999E-2</c:v>
                </c:pt>
                <c:pt idx="161">
                  <c:v>1.8360000000000001E-2</c:v>
                </c:pt>
                <c:pt idx="162">
                  <c:v>1.6580000000000001E-2</c:v>
                </c:pt>
                <c:pt idx="163">
                  <c:v>1.5129999999999999E-2</c:v>
                </c:pt>
                <c:pt idx="164">
                  <c:v>1.392E-2</c:v>
                </c:pt>
                <c:pt idx="165">
                  <c:v>1.291E-2</c:v>
                </c:pt>
                <c:pt idx="166">
                  <c:v>1.2030000000000001E-2</c:v>
                </c:pt>
                <c:pt idx="167">
                  <c:v>1.128E-2</c:v>
                </c:pt>
                <c:pt idx="168">
                  <c:v>1.0619999999999999E-2</c:v>
                </c:pt>
                <c:pt idx="169">
                  <c:v>1.0030000000000001E-2</c:v>
                </c:pt>
                <c:pt idx="170">
                  <c:v>9.0469999999999995E-3</c:v>
                </c:pt>
                <c:pt idx="171">
                  <c:v>8.2450000000000006E-3</c:v>
                </c:pt>
                <c:pt idx="172">
                  <c:v>7.5810000000000001E-3</c:v>
                </c:pt>
                <c:pt idx="173">
                  <c:v>7.0200000000000002E-3</c:v>
                </c:pt>
                <c:pt idx="174">
                  <c:v>6.5399999999999998E-3</c:v>
                </c:pt>
                <c:pt idx="175">
                  <c:v>6.1250000000000002E-3</c:v>
                </c:pt>
                <c:pt idx="176">
                  <c:v>5.4409999999999997E-3</c:v>
                </c:pt>
                <c:pt idx="177">
                  <c:v>4.901E-3</c:v>
                </c:pt>
                <c:pt idx="178">
                  <c:v>4.4619999999999998E-3</c:v>
                </c:pt>
                <c:pt idx="179">
                  <c:v>4.0990000000000002E-3</c:v>
                </c:pt>
                <c:pt idx="180">
                  <c:v>3.7929999999999999E-3</c:v>
                </c:pt>
                <c:pt idx="181">
                  <c:v>3.5309999999999999E-3</c:v>
                </c:pt>
                <c:pt idx="182">
                  <c:v>3.3050000000000002E-3</c:v>
                </c:pt>
                <c:pt idx="183">
                  <c:v>3.107E-3</c:v>
                </c:pt>
                <c:pt idx="184">
                  <c:v>2.9329999999999998E-3</c:v>
                </c:pt>
                <c:pt idx="185">
                  <c:v>2.7780000000000001E-3</c:v>
                </c:pt>
                <c:pt idx="186">
                  <c:v>2.6389999999999999E-3</c:v>
                </c:pt>
                <c:pt idx="187">
                  <c:v>2.4009999999999999E-3</c:v>
                </c:pt>
                <c:pt idx="188">
                  <c:v>2.1589999999999999E-3</c:v>
                </c:pt>
                <c:pt idx="189">
                  <c:v>1.964E-3</c:v>
                </c:pt>
                <c:pt idx="190">
                  <c:v>1.8029999999999999E-3</c:v>
                </c:pt>
                <c:pt idx="191">
                  <c:v>1.6659999999999999E-3</c:v>
                </c:pt>
                <c:pt idx="192">
                  <c:v>1.5499999999999999E-3</c:v>
                </c:pt>
                <c:pt idx="193">
                  <c:v>1.4499999999999999E-3</c:v>
                </c:pt>
                <c:pt idx="194">
                  <c:v>1.3619999999999999E-3</c:v>
                </c:pt>
                <c:pt idx="195">
                  <c:v>1.2849999999999999E-3</c:v>
                </c:pt>
                <c:pt idx="196">
                  <c:v>1.155E-3</c:v>
                </c:pt>
                <c:pt idx="197">
                  <c:v>1.0499999999999999E-3</c:v>
                </c:pt>
                <c:pt idx="198">
                  <c:v>9.6279999999999998E-4</c:v>
                </c:pt>
                <c:pt idx="199">
                  <c:v>8.8960000000000005E-4</c:v>
                </c:pt>
                <c:pt idx="200">
                  <c:v>8.2720000000000005E-4</c:v>
                </c:pt>
                <c:pt idx="201">
                  <c:v>7.7329999999999999E-4</c:v>
                </c:pt>
                <c:pt idx="202">
                  <c:v>6.847E-4</c:v>
                </c:pt>
                <c:pt idx="203">
                  <c:v>6.1499999999999999E-4</c:v>
                </c:pt>
                <c:pt idx="204">
                  <c:v>5.5869999999999997E-4</c:v>
                </c:pt>
                <c:pt idx="205">
                  <c:v>5.1210000000000003E-4</c:v>
                </c:pt>
                <c:pt idx="206">
                  <c:v>4.73E-4</c:v>
                </c:pt>
                <c:pt idx="207">
                  <c:v>4.3960000000000001E-4</c:v>
                </c:pt>
                <c:pt idx="208">
                  <c:v>4.3350000000000002E-4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FD-4642-B5F7-7D64818D9FD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srim132Xe_Au!$D$20:$D$228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srim132Xe_Au!$G$20:$G$228</c:f>
              <c:numCache>
                <c:formatCode>0.000E+00</c:formatCode>
                <c:ptCount val="209"/>
                <c:pt idx="0">
                  <c:v>0.54598000000000002</c:v>
                </c:pt>
                <c:pt idx="1">
                  <c:v>0.56606999999999996</c:v>
                </c:pt>
                <c:pt idx="2">
                  <c:v>0.58534000000000008</c:v>
                </c:pt>
                <c:pt idx="3">
                  <c:v>0.60397999999999996</c:v>
                </c:pt>
                <c:pt idx="4">
                  <c:v>0.622</c:v>
                </c:pt>
                <c:pt idx="5">
                  <c:v>0.65638999999999992</c:v>
                </c:pt>
                <c:pt idx="6">
                  <c:v>0.69652000000000003</c:v>
                </c:pt>
                <c:pt idx="7">
                  <c:v>0.73407</c:v>
                </c:pt>
                <c:pt idx="8">
                  <c:v>0.76934999999999998</c:v>
                </c:pt>
                <c:pt idx="9">
                  <c:v>0.80264999999999997</c:v>
                </c:pt>
                <c:pt idx="10">
                  <c:v>0.83430000000000004</c:v>
                </c:pt>
                <c:pt idx="11">
                  <c:v>0.86439999999999995</c:v>
                </c:pt>
                <c:pt idx="12">
                  <c:v>0.89315</c:v>
                </c:pt>
                <c:pt idx="13">
                  <c:v>0.92066999999999999</c:v>
                </c:pt>
                <c:pt idx="14">
                  <c:v>0.97237999999999991</c:v>
                </c:pt>
                <c:pt idx="15">
                  <c:v>1.02037</c:v>
                </c:pt>
                <c:pt idx="16">
                  <c:v>1.0647500000000001</c:v>
                </c:pt>
                <c:pt idx="17">
                  <c:v>1.1067400000000001</c:v>
                </c:pt>
                <c:pt idx="18">
                  <c:v>1.1466500000000002</c:v>
                </c:pt>
                <c:pt idx="19">
                  <c:v>1.1844899999999998</c:v>
                </c:pt>
                <c:pt idx="20">
                  <c:v>1.2539799999999999</c:v>
                </c:pt>
                <c:pt idx="21">
                  <c:v>1.31725</c:v>
                </c:pt>
                <c:pt idx="22">
                  <c:v>1.3753499999999999</c:v>
                </c:pt>
                <c:pt idx="23">
                  <c:v>1.4292900000000002</c:v>
                </c:pt>
                <c:pt idx="24">
                  <c:v>1.4791099999999999</c:v>
                </c:pt>
                <c:pt idx="25">
                  <c:v>1.5258100000000001</c:v>
                </c:pt>
                <c:pt idx="26">
                  <c:v>1.5693999999999999</c:v>
                </c:pt>
                <c:pt idx="27">
                  <c:v>1.6109099999999998</c:v>
                </c:pt>
                <c:pt idx="28">
                  <c:v>1.6503300000000001</c:v>
                </c:pt>
                <c:pt idx="29">
                  <c:v>1.6876800000000001</c:v>
                </c:pt>
                <c:pt idx="30">
                  <c:v>1.7229599999999998</c:v>
                </c:pt>
                <c:pt idx="31">
                  <c:v>1.7893399999999999</c:v>
                </c:pt>
                <c:pt idx="32">
                  <c:v>1.8635199999999998</c:v>
                </c:pt>
                <c:pt idx="33">
                  <c:v>1.9314200000000001</c:v>
                </c:pt>
                <c:pt idx="34">
                  <c:v>1.9931000000000001</c:v>
                </c:pt>
                <c:pt idx="35">
                  <c:v>2.0495000000000001</c:v>
                </c:pt>
                <c:pt idx="36">
                  <c:v>2.1017999999999999</c:v>
                </c:pt>
                <c:pt idx="37">
                  <c:v>2.1498999999999997</c:v>
                </c:pt>
                <c:pt idx="38">
                  <c:v>2.1959</c:v>
                </c:pt>
                <c:pt idx="39">
                  <c:v>2.2376999999999998</c:v>
                </c:pt>
                <c:pt idx="40">
                  <c:v>2.3149999999999999</c:v>
                </c:pt>
                <c:pt idx="41">
                  <c:v>2.3839000000000001</c:v>
                </c:pt>
                <c:pt idx="42">
                  <c:v>2.4455</c:v>
                </c:pt>
                <c:pt idx="43">
                  <c:v>2.5008000000000004</c:v>
                </c:pt>
                <c:pt idx="44">
                  <c:v>2.5519000000000003</c:v>
                </c:pt>
                <c:pt idx="45">
                  <c:v>2.5987</c:v>
                </c:pt>
                <c:pt idx="46">
                  <c:v>2.6806999999999999</c:v>
                </c:pt>
                <c:pt idx="47">
                  <c:v>2.7520000000000002</c:v>
                </c:pt>
                <c:pt idx="48">
                  <c:v>2.8138000000000001</c:v>
                </c:pt>
                <c:pt idx="49">
                  <c:v>2.8681000000000001</c:v>
                </c:pt>
                <c:pt idx="50">
                  <c:v>2.9159999999999999</c:v>
                </c:pt>
                <c:pt idx="51">
                  <c:v>2.9586000000000001</c:v>
                </c:pt>
                <c:pt idx="52">
                  <c:v>2.9977999999999998</c:v>
                </c:pt>
                <c:pt idx="53">
                  <c:v>3.0316999999999998</c:v>
                </c:pt>
                <c:pt idx="54">
                  <c:v>3.0634000000000001</c:v>
                </c:pt>
                <c:pt idx="55">
                  <c:v>3.0918000000000001</c:v>
                </c:pt>
                <c:pt idx="56">
                  <c:v>3.117</c:v>
                </c:pt>
                <c:pt idx="57">
                  <c:v>3.1628999999999996</c:v>
                </c:pt>
                <c:pt idx="58">
                  <c:v>3.2092000000000001</c:v>
                </c:pt>
                <c:pt idx="59">
                  <c:v>3.2466999999999997</c:v>
                </c:pt>
                <c:pt idx="60">
                  <c:v>3.2749999999999999</c:v>
                </c:pt>
                <c:pt idx="61">
                  <c:v>3.2982</c:v>
                </c:pt>
                <c:pt idx="62">
                  <c:v>3.3196000000000003</c:v>
                </c:pt>
                <c:pt idx="63">
                  <c:v>3.3389000000000002</c:v>
                </c:pt>
                <c:pt idx="64">
                  <c:v>3.3551000000000002</c:v>
                </c:pt>
                <c:pt idx="65">
                  <c:v>3.3688000000000002</c:v>
                </c:pt>
                <c:pt idx="66">
                  <c:v>3.3891</c:v>
                </c:pt>
                <c:pt idx="67">
                  <c:v>3.4004000000000003</c:v>
                </c:pt>
                <c:pt idx="68">
                  <c:v>3.4060000000000001</c:v>
                </c:pt>
                <c:pt idx="69">
                  <c:v>3.4055</c:v>
                </c:pt>
                <c:pt idx="70">
                  <c:v>3.4024000000000001</c:v>
                </c:pt>
                <c:pt idx="71">
                  <c:v>3.3973</c:v>
                </c:pt>
                <c:pt idx="72">
                  <c:v>3.3811</c:v>
                </c:pt>
                <c:pt idx="73">
                  <c:v>3.3618000000000001</c:v>
                </c:pt>
                <c:pt idx="74">
                  <c:v>3.3424000000000005</c:v>
                </c:pt>
                <c:pt idx="75">
                  <c:v>3.3244999999999996</c:v>
                </c:pt>
                <c:pt idx="76">
                  <c:v>3.3072999999999997</c:v>
                </c:pt>
                <c:pt idx="77">
                  <c:v>3.2919</c:v>
                </c:pt>
                <c:pt idx="78">
                  <c:v>3.2791999999999999</c:v>
                </c:pt>
                <c:pt idx="79">
                  <c:v>3.2682000000000002</c:v>
                </c:pt>
                <c:pt idx="80">
                  <c:v>3.2597999999999998</c:v>
                </c:pt>
                <c:pt idx="81">
                  <c:v>3.2528000000000001</c:v>
                </c:pt>
                <c:pt idx="82">
                  <c:v>3.2482000000000002</c:v>
                </c:pt>
                <c:pt idx="83">
                  <c:v>3.2427000000000001</c:v>
                </c:pt>
                <c:pt idx="84">
                  <c:v>3.2450000000000001</c:v>
                </c:pt>
                <c:pt idx="85">
                  <c:v>3.2519999999999998</c:v>
                </c:pt>
                <c:pt idx="86">
                  <c:v>3.2669999999999999</c:v>
                </c:pt>
                <c:pt idx="87">
                  <c:v>3.2850000000000001</c:v>
                </c:pt>
                <c:pt idx="88">
                  <c:v>3.3069999999999999</c:v>
                </c:pt>
                <c:pt idx="89">
                  <c:v>3.331</c:v>
                </c:pt>
                <c:pt idx="90">
                  <c:v>3.359</c:v>
                </c:pt>
                <c:pt idx="91">
                  <c:v>3.3860000000000001</c:v>
                </c:pt>
                <c:pt idx="92">
                  <c:v>3.448</c:v>
                </c:pt>
                <c:pt idx="93">
                  <c:v>3.512</c:v>
                </c:pt>
                <c:pt idx="94">
                  <c:v>3.58</c:v>
                </c:pt>
                <c:pt idx="95">
                  <c:v>3.649</c:v>
                </c:pt>
                <c:pt idx="96">
                  <c:v>3.722</c:v>
                </c:pt>
                <c:pt idx="97">
                  <c:v>3.7960000000000003</c:v>
                </c:pt>
                <c:pt idx="98">
                  <c:v>3.95</c:v>
                </c:pt>
                <c:pt idx="99">
                  <c:v>4.1139999999999999</c:v>
                </c:pt>
                <c:pt idx="100">
                  <c:v>4.2839999999999998</c:v>
                </c:pt>
                <c:pt idx="101">
                  <c:v>4.4619999999999997</c:v>
                </c:pt>
                <c:pt idx="102">
                  <c:v>4.6467999999999998</c:v>
                </c:pt>
                <c:pt idx="103">
                  <c:v>4.8380999999999998</c:v>
                </c:pt>
                <c:pt idx="104">
                  <c:v>5.0341999999999993</c:v>
                </c:pt>
                <c:pt idx="105">
                  <c:v>5.2345000000000006</c:v>
                </c:pt>
                <c:pt idx="106">
                  <c:v>5.4393000000000002</c:v>
                </c:pt>
                <c:pt idx="107">
                  <c:v>5.6481000000000003</c:v>
                </c:pt>
                <c:pt idx="108">
                  <c:v>5.8585000000000003</c:v>
                </c:pt>
                <c:pt idx="109">
                  <c:v>6.2839999999999998</c:v>
                </c:pt>
                <c:pt idx="110">
                  <c:v>6.8216999999999999</c:v>
                </c:pt>
                <c:pt idx="111">
                  <c:v>7.3568000000000007</c:v>
                </c:pt>
                <c:pt idx="112">
                  <c:v>7.8853999999999997</c:v>
                </c:pt>
                <c:pt idx="113">
                  <c:v>8.4051000000000009</c:v>
                </c:pt>
                <c:pt idx="114">
                  <c:v>8.9128999999999987</c:v>
                </c:pt>
                <c:pt idx="115">
                  <c:v>9.408100000000001</c:v>
                </c:pt>
                <c:pt idx="116">
                  <c:v>9.8890999999999991</c:v>
                </c:pt>
                <c:pt idx="117">
                  <c:v>10.356499999999999</c:v>
                </c:pt>
                <c:pt idx="118">
                  <c:v>11.2498</c:v>
                </c:pt>
                <c:pt idx="119">
                  <c:v>12.080200000000001</c:v>
                </c:pt>
                <c:pt idx="120">
                  <c:v>12.865</c:v>
                </c:pt>
                <c:pt idx="121">
                  <c:v>13.603399999999999</c:v>
                </c:pt>
                <c:pt idx="122">
                  <c:v>14.294600000000001</c:v>
                </c:pt>
                <c:pt idx="123">
                  <c:v>14.948</c:v>
                </c:pt>
                <c:pt idx="124">
                  <c:v>16.1402</c:v>
                </c:pt>
                <c:pt idx="125">
                  <c:v>17.207799999999999</c:v>
                </c:pt>
                <c:pt idx="126">
                  <c:v>18.159200000000002</c:v>
                </c:pt>
                <c:pt idx="127">
                  <c:v>19.023600000000002</c:v>
                </c:pt>
                <c:pt idx="128">
                  <c:v>19.810200000000002</c:v>
                </c:pt>
                <c:pt idx="129">
                  <c:v>20.528600000000001</c:v>
                </c:pt>
                <c:pt idx="130">
                  <c:v>21.178500000000003</c:v>
                </c:pt>
                <c:pt idx="131">
                  <c:v>21.779500000000002</c:v>
                </c:pt>
                <c:pt idx="132">
                  <c:v>22.331499999999998</c:v>
                </c:pt>
                <c:pt idx="133">
                  <c:v>22.8444</c:v>
                </c:pt>
                <c:pt idx="134">
                  <c:v>23.317899999999998</c:v>
                </c:pt>
                <c:pt idx="135">
                  <c:v>24.166799999999999</c:v>
                </c:pt>
                <c:pt idx="136">
                  <c:v>25.065300000000001</c:v>
                </c:pt>
                <c:pt idx="137">
                  <c:v>25.835799999999999</c:v>
                </c:pt>
                <c:pt idx="138">
                  <c:v>26.567919999999997</c:v>
                </c:pt>
                <c:pt idx="139">
                  <c:v>27.211200000000002</c:v>
                </c:pt>
                <c:pt idx="140">
                  <c:v>27.6754</c:v>
                </c:pt>
                <c:pt idx="141">
                  <c:v>28.090350000000001</c:v>
                </c:pt>
                <c:pt idx="142">
                  <c:v>28.4559</c:v>
                </c:pt>
                <c:pt idx="143">
                  <c:v>28.77196</c:v>
                </c:pt>
                <c:pt idx="144">
                  <c:v>29.295259999999999</c:v>
                </c:pt>
                <c:pt idx="145">
                  <c:v>29.689769999999999</c:v>
                </c:pt>
                <c:pt idx="146">
                  <c:v>29.985199999999999</c:v>
                </c:pt>
                <c:pt idx="147">
                  <c:v>30.211310000000001</c:v>
                </c:pt>
                <c:pt idx="148">
                  <c:v>30.377979999999997</c:v>
                </c:pt>
                <c:pt idx="149">
                  <c:v>30.495069999999998</c:v>
                </c:pt>
                <c:pt idx="150">
                  <c:v>30.620259999999998</c:v>
                </c:pt>
                <c:pt idx="151">
                  <c:v>30.626429999999999</c:v>
                </c:pt>
                <c:pt idx="152">
                  <c:v>30.53331</c:v>
                </c:pt>
                <c:pt idx="153">
                  <c:v>30.370709999999999</c:v>
                </c:pt>
                <c:pt idx="154">
                  <c:v>30.148510000000002</c:v>
                </c:pt>
                <c:pt idx="155">
                  <c:v>29.876620000000003</c:v>
                </c:pt>
                <c:pt idx="156">
                  <c:v>29.564979999999998</c:v>
                </c:pt>
                <c:pt idx="157">
                  <c:v>29.22354</c:v>
                </c:pt>
                <c:pt idx="158">
                  <c:v>28.852269999999997</c:v>
                </c:pt>
                <c:pt idx="159">
                  <c:v>28.461130000000001</c:v>
                </c:pt>
                <c:pt idx="160">
                  <c:v>28.060109999999998</c:v>
                </c:pt>
                <c:pt idx="161">
                  <c:v>27.228360000000002</c:v>
                </c:pt>
                <c:pt idx="162">
                  <c:v>26.16658</c:v>
                </c:pt>
                <c:pt idx="163">
                  <c:v>25.125129999999999</c:v>
                </c:pt>
                <c:pt idx="164">
                  <c:v>24.123919999999998</c:v>
                </c:pt>
                <c:pt idx="165">
                  <c:v>23.192910000000001</c:v>
                </c:pt>
                <c:pt idx="166">
                  <c:v>22.33203</c:v>
                </c:pt>
                <c:pt idx="167">
                  <c:v>21.551279999999998</c:v>
                </c:pt>
                <c:pt idx="168">
                  <c:v>20.850619999999999</c:v>
                </c:pt>
                <c:pt idx="169">
                  <c:v>20.230029999999999</c:v>
                </c:pt>
                <c:pt idx="170">
                  <c:v>19.029046999999998</c:v>
                </c:pt>
                <c:pt idx="171">
                  <c:v>17.988244999999999</c:v>
                </c:pt>
                <c:pt idx="172">
                  <c:v>17.057580999999999</c:v>
                </c:pt>
                <c:pt idx="173">
                  <c:v>16.237020000000001</c:v>
                </c:pt>
                <c:pt idx="174">
                  <c:v>15.506539999999999</c:v>
                </c:pt>
                <c:pt idx="175">
                  <c:v>14.856125</c:v>
                </c:pt>
                <c:pt idx="176">
                  <c:v>13.715441</c:v>
                </c:pt>
                <c:pt idx="177">
                  <c:v>12.774901</c:v>
                </c:pt>
                <c:pt idx="178">
                  <c:v>11.984462000000001</c:v>
                </c:pt>
                <c:pt idx="179">
                  <c:v>11.304099000000001</c:v>
                </c:pt>
                <c:pt idx="180">
                  <c:v>10.713793000000001</c:v>
                </c:pt>
                <c:pt idx="181">
                  <c:v>10.193531</c:v>
                </c:pt>
                <c:pt idx="182">
                  <c:v>9.742305</c:v>
                </c:pt>
                <c:pt idx="183">
                  <c:v>9.3391070000000003</c:v>
                </c:pt>
                <c:pt idx="184">
                  <c:v>8.9779330000000002</c:v>
                </c:pt>
                <c:pt idx="185">
                  <c:v>8.6527779999999996</c:v>
                </c:pt>
                <c:pt idx="186">
                  <c:v>8.3586390000000002</c:v>
                </c:pt>
                <c:pt idx="187">
                  <c:v>7.848401</c:v>
                </c:pt>
                <c:pt idx="188">
                  <c:v>7.3181589999999996</c:v>
                </c:pt>
                <c:pt idx="189">
                  <c:v>6.8809639999999996</c:v>
                </c:pt>
                <c:pt idx="190">
                  <c:v>6.5148029999999997</c:v>
                </c:pt>
                <c:pt idx="191">
                  <c:v>6.2056659999999999</c:v>
                </c:pt>
                <c:pt idx="192">
                  <c:v>5.94055</c:v>
                </c:pt>
                <c:pt idx="193">
                  <c:v>5.7114500000000001</c:v>
                </c:pt>
                <c:pt idx="194">
                  <c:v>5.5103620000000006</c:v>
                </c:pt>
                <c:pt idx="195">
                  <c:v>5.3332850000000001</c:v>
                </c:pt>
                <c:pt idx="196">
                  <c:v>5.0371549999999994</c:v>
                </c:pt>
                <c:pt idx="197">
                  <c:v>4.7990500000000003</c:v>
                </c:pt>
                <c:pt idx="198">
                  <c:v>4.6039627999999997</c:v>
                </c:pt>
                <c:pt idx="199">
                  <c:v>4.4408896000000002</c:v>
                </c:pt>
                <c:pt idx="200">
                  <c:v>4.3048272000000001</c:v>
                </c:pt>
                <c:pt idx="201">
                  <c:v>4.1887732999999994</c:v>
                </c:pt>
                <c:pt idx="202">
                  <c:v>4.0036847</c:v>
                </c:pt>
                <c:pt idx="203">
                  <c:v>3.8626149999999999</c:v>
                </c:pt>
                <c:pt idx="204">
                  <c:v>3.7545587</c:v>
                </c:pt>
                <c:pt idx="205">
                  <c:v>3.6695120999999999</c:v>
                </c:pt>
                <c:pt idx="206">
                  <c:v>3.6014729999999999</c:v>
                </c:pt>
                <c:pt idx="207">
                  <c:v>3.5474396000000001</c:v>
                </c:pt>
                <c:pt idx="208">
                  <c:v>3.5384335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2FD-4642-B5F7-7D64818D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36648"/>
        <c:axId val="560146448"/>
      </c:scatterChart>
      <c:valAx>
        <c:axId val="5601366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6448"/>
        <c:crosses val="autoZero"/>
        <c:crossBetween val="midCat"/>
        <c:majorUnit val="10"/>
      </c:valAx>
      <c:valAx>
        <c:axId val="56014644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366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0397226466096"/>
          <c:y val="0.58045613637554194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srim132Xe_Au!$P$5</c:f>
          <c:strCache>
            <c:ptCount val="1"/>
            <c:pt idx="0">
              <c:v>srim132Xe_Au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srim132Xe_Au!$D$20:$D$228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srim132Xe_Au!$J$20:$J$228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1.2000000000000001E-3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1.4E-3</c:v>
                </c:pt>
                <c:pt idx="7">
                  <c:v>1.5E-3</c:v>
                </c:pt>
                <c:pt idx="8">
                  <c:v>1.5E-3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1.8E-3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3.0000000000000001E-3</c:v>
                </c:pt>
                <c:pt idx="23">
                  <c:v>3.2000000000000002E-3</c:v>
                </c:pt>
                <c:pt idx="24">
                  <c:v>3.3E-3</c:v>
                </c:pt>
                <c:pt idx="25">
                  <c:v>3.5000000000000005E-3</c:v>
                </c:pt>
                <c:pt idx="26">
                  <c:v>3.5999999999999999E-3</c:v>
                </c:pt>
                <c:pt idx="27">
                  <c:v>3.8E-3</c:v>
                </c:pt>
                <c:pt idx="28">
                  <c:v>3.8999999999999998E-3</c:v>
                </c:pt>
                <c:pt idx="29">
                  <c:v>4.1000000000000003E-3</c:v>
                </c:pt>
                <c:pt idx="30">
                  <c:v>4.2000000000000006E-3</c:v>
                </c:pt>
                <c:pt idx="31">
                  <c:v>4.4999999999999997E-3</c:v>
                </c:pt>
                <c:pt idx="32">
                  <c:v>4.8000000000000004E-3</c:v>
                </c:pt>
                <c:pt idx="33">
                  <c:v>5.1999999999999998E-3</c:v>
                </c:pt>
                <c:pt idx="34">
                  <c:v>5.4999999999999997E-3</c:v>
                </c:pt>
                <c:pt idx="35">
                  <c:v>5.8000000000000005E-3</c:v>
                </c:pt>
                <c:pt idx="36">
                  <c:v>6.0999999999999995E-3</c:v>
                </c:pt>
                <c:pt idx="37">
                  <c:v>6.4000000000000003E-3</c:v>
                </c:pt>
                <c:pt idx="38">
                  <c:v>6.7000000000000002E-3</c:v>
                </c:pt>
                <c:pt idx="39">
                  <c:v>7.000000000000001E-3</c:v>
                </c:pt>
                <c:pt idx="40">
                  <c:v>7.6E-3</c:v>
                </c:pt>
                <c:pt idx="41">
                  <c:v>8.0999999999999996E-3</c:v>
                </c:pt>
                <c:pt idx="42">
                  <c:v>8.6999999999999994E-3</c:v>
                </c:pt>
                <c:pt idx="43">
                  <c:v>9.1999999999999998E-3</c:v>
                </c:pt>
                <c:pt idx="44">
                  <c:v>9.7000000000000003E-3</c:v>
                </c:pt>
                <c:pt idx="45">
                  <c:v>1.03E-2</c:v>
                </c:pt>
                <c:pt idx="46">
                  <c:v>1.1300000000000001E-2</c:v>
                </c:pt>
                <c:pt idx="47">
                  <c:v>1.23E-2</c:v>
                </c:pt>
                <c:pt idx="48">
                  <c:v>1.3300000000000001E-2</c:v>
                </c:pt>
                <c:pt idx="49">
                  <c:v>1.4299999999999998E-2</c:v>
                </c:pt>
                <c:pt idx="50">
                  <c:v>1.5299999999999999E-2</c:v>
                </c:pt>
                <c:pt idx="51">
                  <c:v>1.6300000000000002E-2</c:v>
                </c:pt>
                <c:pt idx="52">
                  <c:v>1.72E-2</c:v>
                </c:pt>
                <c:pt idx="53">
                  <c:v>1.8200000000000001E-2</c:v>
                </c:pt>
                <c:pt idx="54">
                  <c:v>1.9099999999999999E-2</c:v>
                </c:pt>
                <c:pt idx="55">
                  <c:v>2.01E-2</c:v>
                </c:pt>
                <c:pt idx="56">
                  <c:v>2.0999999999999998E-2</c:v>
                </c:pt>
                <c:pt idx="57">
                  <c:v>2.29E-2</c:v>
                </c:pt>
                <c:pt idx="58">
                  <c:v>2.52E-2</c:v>
                </c:pt>
                <c:pt idx="59">
                  <c:v>2.7600000000000003E-2</c:v>
                </c:pt>
                <c:pt idx="60">
                  <c:v>2.9899999999999999E-2</c:v>
                </c:pt>
                <c:pt idx="61">
                  <c:v>3.2199999999999999E-2</c:v>
                </c:pt>
                <c:pt idx="62">
                  <c:v>3.4599999999999999E-2</c:v>
                </c:pt>
                <c:pt idx="63">
                  <c:v>3.6900000000000002E-2</c:v>
                </c:pt>
                <c:pt idx="64">
                  <c:v>3.9199999999999999E-2</c:v>
                </c:pt>
                <c:pt idx="65">
                  <c:v>4.1599999999999998E-2</c:v>
                </c:pt>
                <c:pt idx="66">
                  <c:v>4.6300000000000001E-2</c:v>
                </c:pt>
                <c:pt idx="67">
                  <c:v>5.1000000000000004E-2</c:v>
                </c:pt>
                <c:pt idx="68">
                  <c:v>5.5800000000000002E-2</c:v>
                </c:pt>
                <c:pt idx="69">
                  <c:v>6.0499999999999998E-2</c:v>
                </c:pt>
                <c:pt idx="70">
                  <c:v>6.54E-2</c:v>
                </c:pt>
                <c:pt idx="71">
                  <c:v>7.0300000000000001E-2</c:v>
                </c:pt>
                <c:pt idx="72">
                  <c:v>8.0100000000000005E-2</c:v>
                </c:pt>
                <c:pt idx="73">
                  <c:v>9.0200000000000002E-2</c:v>
                </c:pt>
                <c:pt idx="74">
                  <c:v>0.1004</c:v>
                </c:pt>
                <c:pt idx="75">
                  <c:v>0.11080000000000001</c:v>
                </c:pt>
                <c:pt idx="76">
                  <c:v>0.12130000000000001</c:v>
                </c:pt>
                <c:pt idx="77">
                  <c:v>0.13189999999999999</c:v>
                </c:pt>
                <c:pt idx="78">
                  <c:v>0.14269999999999999</c:v>
                </c:pt>
                <c:pt idx="79">
                  <c:v>0.1535</c:v>
                </c:pt>
                <c:pt idx="80">
                  <c:v>0.16450000000000001</c:v>
                </c:pt>
                <c:pt idx="81">
                  <c:v>0.17549999999999999</c:v>
                </c:pt>
                <c:pt idx="82">
                  <c:v>0.1867</c:v>
                </c:pt>
                <c:pt idx="83">
                  <c:v>0.20910000000000001</c:v>
                </c:pt>
                <c:pt idx="84">
                  <c:v>0.23749999999999999</c:v>
                </c:pt>
                <c:pt idx="85">
                  <c:v>0.26619999999999999</c:v>
                </c:pt>
                <c:pt idx="86">
                  <c:v>0.29500000000000004</c:v>
                </c:pt>
                <c:pt idx="87">
                  <c:v>0.32389999999999997</c:v>
                </c:pt>
                <c:pt idx="88">
                  <c:v>0.35289999999999999</c:v>
                </c:pt>
                <c:pt idx="89">
                  <c:v>0.38190000000000002</c:v>
                </c:pt>
                <c:pt idx="90">
                  <c:v>0.41089999999999999</c:v>
                </c:pt>
                <c:pt idx="91">
                  <c:v>0.43990000000000001</c:v>
                </c:pt>
                <c:pt idx="92">
                  <c:v>0.49770000000000003</c:v>
                </c:pt>
                <c:pt idx="93">
                  <c:v>0.55519999999999992</c:v>
                </c:pt>
                <c:pt idx="94">
                  <c:v>0.61219999999999997</c:v>
                </c:pt>
                <c:pt idx="95">
                  <c:v>0.66879999999999995</c:v>
                </c:pt>
                <c:pt idx="96">
                  <c:v>0.7248</c:v>
                </c:pt>
                <c:pt idx="97">
                  <c:v>0.7802</c:v>
                </c:pt>
                <c:pt idx="98">
                  <c:v>0.8891</c:v>
                </c:pt>
                <c:pt idx="99">
                  <c:v>0.99519999999999997</c:v>
                </c:pt>
                <c:pt idx="100" formatCode="0.00">
                  <c:v>1.1000000000000001</c:v>
                </c:pt>
                <c:pt idx="101" formatCode="0.00">
                  <c:v>1.2</c:v>
                </c:pt>
                <c:pt idx="102" formatCode="0.00">
                  <c:v>1.3</c:v>
                </c:pt>
                <c:pt idx="103" formatCode="0.00">
                  <c:v>1.39</c:v>
                </c:pt>
                <c:pt idx="104" formatCode="0.00">
                  <c:v>1.48</c:v>
                </c:pt>
                <c:pt idx="105" formatCode="0.00">
                  <c:v>1.57</c:v>
                </c:pt>
                <c:pt idx="106" formatCode="0.00">
                  <c:v>1.66</c:v>
                </c:pt>
                <c:pt idx="107" formatCode="0.00">
                  <c:v>1.74</c:v>
                </c:pt>
                <c:pt idx="108" formatCode="0.00">
                  <c:v>1.82</c:v>
                </c:pt>
                <c:pt idx="109" formatCode="0.00">
                  <c:v>1.97</c:v>
                </c:pt>
                <c:pt idx="110" formatCode="0.00">
                  <c:v>2.15</c:v>
                </c:pt>
                <c:pt idx="111" formatCode="0.00">
                  <c:v>2.3199999999999998</c:v>
                </c:pt>
                <c:pt idx="112" formatCode="0.00">
                  <c:v>2.48</c:v>
                </c:pt>
                <c:pt idx="113" formatCode="0.00">
                  <c:v>2.62</c:v>
                </c:pt>
                <c:pt idx="114" formatCode="0.00">
                  <c:v>2.76</c:v>
                </c:pt>
                <c:pt idx="115" formatCode="0.00">
                  <c:v>2.9</c:v>
                </c:pt>
                <c:pt idx="116" formatCode="0.00">
                  <c:v>3.02</c:v>
                </c:pt>
                <c:pt idx="117" formatCode="0.00">
                  <c:v>3.15</c:v>
                </c:pt>
                <c:pt idx="118" formatCode="0.00">
                  <c:v>3.37</c:v>
                </c:pt>
                <c:pt idx="119" formatCode="0.00">
                  <c:v>3.59</c:v>
                </c:pt>
                <c:pt idx="120" formatCode="0.00">
                  <c:v>3.79</c:v>
                </c:pt>
                <c:pt idx="121" formatCode="0.00">
                  <c:v>3.98</c:v>
                </c:pt>
                <c:pt idx="122" formatCode="0.00">
                  <c:v>4.16</c:v>
                </c:pt>
                <c:pt idx="123" formatCode="0.00">
                  <c:v>4.33</c:v>
                </c:pt>
                <c:pt idx="124" formatCode="0.00">
                  <c:v>4.6500000000000004</c:v>
                </c:pt>
                <c:pt idx="125" formatCode="0.00">
                  <c:v>4.96</c:v>
                </c:pt>
                <c:pt idx="126" formatCode="0.00">
                  <c:v>5.25</c:v>
                </c:pt>
                <c:pt idx="127" formatCode="0.00">
                  <c:v>5.52</c:v>
                </c:pt>
                <c:pt idx="128" formatCode="0.00">
                  <c:v>5.78</c:v>
                </c:pt>
                <c:pt idx="129" formatCode="0.00">
                  <c:v>6.04</c:v>
                </c:pt>
                <c:pt idx="130" formatCode="0.00">
                  <c:v>6.28</c:v>
                </c:pt>
                <c:pt idx="131" formatCode="0.00">
                  <c:v>6.52</c:v>
                </c:pt>
                <c:pt idx="132" formatCode="0.00">
                  <c:v>6.75</c:v>
                </c:pt>
                <c:pt idx="133" formatCode="0.00">
                  <c:v>6.98</c:v>
                </c:pt>
                <c:pt idx="134" formatCode="0.00">
                  <c:v>7.2</c:v>
                </c:pt>
                <c:pt idx="135" formatCode="0.00">
                  <c:v>7.64</c:v>
                </c:pt>
                <c:pt idx="136" formatCode="0.00">
                  <c:v>8.16</c:v>
                </c:pt>
                <c:pt idx="137" formatCode="0.00">
                  <c:v>8.66</c:v>
                </c:pt>
                <c:pt idx="138" formatCode="0.00">
                  <c:v>9.15</c:v>
                </c:pt>
                <c:pt idx="139" formatCode="0.00">
                  <c:v>9.6300000000000008</c:v>
                </c:pt>
                <c:pt idx="140" formatCode="0.00">
                  <c:v>10.1</c:v>
                </c:pt>
                <c:pt idx="141" formatCode="0.00">
                  <c:v>10.57</c:v>
                </c:pt>
                <c:pt idx="142" formatCode="0.00">
                  <c:v>11.02</c:v>
                </c:pt>
                <c:pt idx="143" formatCode="0.00">
                  <c:v>11.47</c:v>
                </c:pt>
                <c:pt idx="144" formatCode="0.00">
                  <c:v>12.36</c:v>
                </c:pt>
                <c:pt idx="145" formatCode="0.00">
                  <c:v>13.24</c:v>
                </c:pt>
                <c:pt idx="146" formatCode="0.00">
                  <c:v>14.1</c:v>
                </c:pt>
                <c:pt idx="147" formatCode="0.00">
                  <c:v>14.96</c:v>
                </c:pt>
                <c:pt idx="148" formatCode="0.00">
                  <c:v>15.82</c:v>
                </c:pt>
                <c:pt idx="149" formatCode="0.00">
                  <c:v>16.670000000000002</c:v>
                </c:pt>
                <c:pt idx="150" formatCode="0.00">
                  <c:v>18.36</c:v>
                </c:pt>
                <c:pt idx="151" formatCode="0.00">
                  <c:v>20.05</c:v>
                </c:pt>
                <c:pt idx="152" formatCode="0.00">
                  <c:v>21.74</c:v>
                </c:pt>
                <c:pt idx="153" formatCode="0.00">
                  <c:v>23.44</c:v>
                </c:pt>
                <c:pt idx="154" formatCode="0.00">
                  <c:v>25.15</c:v>
                </c:pt>
                <c:pt idx="155" formatCode="0.00">
                  <c:v>26.87</c:v>
                </c:pt>
                <c:pt idx="156" formatCode="0.00">
                  <c:v>28.61</c:v>
                </c:pt>
                <c:pt idx="157" formatCode="0.00">
                  <c:v>30.37</c:v>
                </c:pt>
                <c:pt idx="158" formatCode="0.00">
                  <c:v>32.159999999999997</c:v>
                </c:pt>
                <c:pt idx="159" formatCode="0.00">
                  <c:v>33.96</c:v>
                </c:pt>
                <c:pt idx="160" formatCode="0.00">
                  <c:v>35.79</c:v>
                </c:pt>
                <c:pt idx="161" formatCode="0.00">
                  <c:v>39.54</c:v>
                </c:pt>
                <c:pt idx="162" formatCode="0.00">
                  <c:v>44.39</c:v>
                </c:pt>
                <c:pt idx="163" formatCode="0.00">
                  <c:v>49.44</c:v>
                </c:pt>
                <c:pt idx="164" formatCode="0.00">
                  <c:v>54.69</c:v>
                </c:pt>
                <c:pt idx="165" formatCode="0.00">
                  <c:v>60.17</c:v>
                </c:pt>
                <c:pt idx="166" formatCode="0.00">
                  <c:v>65.849999999999994</c:v>
                </c:pt>
                <c:pt idx="167" formatCode="0.00">
                  <c:v>71.760000000000005</c:v>
                </c:pt>
                <c:pt idx="168" formatCode="0.00">
                  <c:v>77.86</c:v>
                </c:pt>
                <c:pt idx="169" formatCode="0.00">
                  <c:v>84.17</c:v>
                </c:pt>
                <c:pt idx="170" formatCode="0.00">
                  <c:v>97.37</c:v>
                </c:pt>
                <c:pt idx="171" formatCode="0.00">
                  <c:v>111.36</c:v>
                </c:pt>
                <c:pt idx="172" formatCode="0.00">
                  <c:v>126.15</c:v>
                </c:pt>
                <c:pt idx="173" formatCode="0.00">
                  <c:v>141.69999999999999</c:v>
                </c:pt>
                <c:pt idx="174" formatCode="0.00">
                  <c:v>158.02000000000001</c:v>
                </c:pt>
                <c:pt idx="175" formatCode="0.00">
                  <c:v>175.08</c:v>
                </c:pt>
                <c:pt idx="176" formatCode="0.00">
                  <c:v>211.37</c:v>
                </c:pt>
                <c:pt idx="177" formatCode="0.00">
                  <c:v>250.5</c:v>
                </c:pt>
                <c:pt idx="178" formatCode="0.00">
                  <c:v>292.37</c:v>
                </c:pt>
                <c:pt idx="179" formatCode="0.00">
                  <c:v>336.88</c:v>
                </c:pt>
                <c:pt idx="180" formatCode="0.00">
                  <c:v>383.96</c:v>
                </c:pt>
                <c:pt idx="181" formatCode="0.00">
                  <c:v>433.52</c:v>
                </c:pt>
                <c:pt idx="182" formatCode="0.00">
                  <c:v>485.49</c:v>
                </c:pt>
                <c:pt idx="183" formatCode="0.00">
                  <c:v>539.79</c:v>
                </c:pt>
                <c:pt idx="184" formatCode="0.00">
                  <c:v>596.35</c:v>
                </c:pt>
                <c:pt idx="185" formatCode="0.00">
                  <c:v>655.11</c:v>
                </c:pt>
                <c:pt idx="186" formatCode="0.00">
                  <c:v>716.01</c:v>
                </c:pt>
                <c:pt idx="187" formatCode="0.00">
                  <c:v>843.92</c:v>
                </c:pt>
                <c:pt idx="188" formatCode="0.0">
                  <c:v>1010</c:v>
                </c:pt>
                <c:pt idx="189" formatCode="0.0">
                  <c:v>1200</c:v>
                </c:pt>
                <c:pt idx="190" formatCode="0.0">
                  <c:v>1390</c:v>
                </c:pt>
                <c:pt idx="191" formatCode="0.0">
                  <c:v>1590</c:v>
                </c:pt>
                <c:pt idx="192" formatCode="0.0">
                  <c:v>1810</c:v>
                </c:pt>
                <c:pt idx="193" formatCode="0.0">
                  <c:v>2029.9999999999998</c:v>
                </c:pt>
                <c:pt idx="194" formatCode="0.0">
                  <c:v>2260</c:v>
                </c:pt>
                <c:pt idx="195" formatCode="0.0">
                  <c:v>2500</c:v>
                </c:pt>
                <c:pt idx="196" formatCode="0.0">
                  <c:v>3000</c:v>
                </c:pt>
                <c:pt idx="197" formatCode="0.0">
                  <c:v>3530</c:v>
                </c:pt>
                <c:pt idx="198" formatCode="0.0">
                  <c:v>4080</c:v>
                </c:pt>
                <c:pt idx="199" formatCode="0.0">
                  <c:v>4650</c:v>
                </c:pt>
                <c:pt idx="200" formatCode="0.0">
                  <c:v>5240</c:v>
                </c:pt>
                <c:pt idx="201" formatCode="0.0">
                  <c:v>5850</c:v>
                </c:pt>
                <c:pt idx="202" formatCode="0.0">
                  <c:v>7120</c:v>
                </c:pt>
                <c:pt idx="203" formatCode="0.0">
                  <c:v>8430</c:v>
                </c:pt>
                <c:pt idx="204" formatCode="0.0">
                  <c:v>9790</c:v>
                </c:pt>
                <c:pt idx="205" formatCode="0.0">
                  <c:v>11190</c:v>
                </c:pt>
                <c:pt idx="206" formatCode="0.0">
                  <c:v>12610</c:v>
                </c:pt>
                <c:pt idx="207" formatCode="0.0">
                  <c:v>14060</c:v>
                </c:pt>
                <c:pt idx="208" formatCode="0.0">
                  <c:v>14350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4D-4576-A891-7E4D0616A9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srim132Xe_Au!$D$20:$D$228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srim132Xe_Au!$M$20:$M$228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1.8E-3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3.0000000000000001E-3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4.3999999999999994E-3</c:v>
                </c:pt>
                <c:pt idx="36">
                  <c:v>4.5999999999999999E-3</c:v>
                </c:pt>
                <c:pt idx="37">
                  <c:v>4.8000000000000004E-3</c:v>
                </c:pt>
                <c:pt idx="38">
                  <c:v>5.0000000000000001E-3</c:v>
                </c:pt>
                <c:pt idx="39">
                  <c:v>5.1999999999999998E-3</c:v>
                </c:pt>
                <c:pt idx="40">
                  <c:v>5.5999999999999999E-3</c:v>
                </c:pt>
                <c:pt idx="41">
                  <c:v>5.8999999999999999E-3</c:v>
                </c:pt>
                <c:pt idx="42">
                  <c:v>6.3E-3</c:v>
                </c:pt>
                <c:pt idx="43">
                  <c:v>6.7000000000000002E-3</c:v>
                </c:pt>
                <c:pt idx="44">
                  <c:v>7.000000000000001E-3</c:v>
                </c:pt>
                <c:pt idx="45">
                  <c:v>7.2999999999999992E-3</c:v>
                </c:pt>
                <c:pt idx="46">
                  <c:v>8.0000000000000002E-3</c:v>
                </c:pt>
                <c:pt idx="47">
                  <c:v>8.6E-3</c:v>
                </c:pt>
                <c:pt idx="48">
                  <c:v>9.1999999999999998E-3</c:v>
                </c:pt>
                <c:pt idx="49">
                  <c:v>9.7999999999999997E-3</c:v>
                </c:pt>
                <c:pt idx="50">
                  <c:v>1.04E-2</c:v>
                </c:pt>
                <c:pt idx="51">
                  <c:v>1.0999999999999999E-2</c:v>
                </c:pt>
                <c:pt idx="52">
                  <c:v>1.1600000000000001E-2</c:v>
                </c:pt>
                <c:pt idx="53">
                  <c:v>1.21E-2</c:v>
                </c:pt>
                <c:pt idx="54">
                  <c:v>1.2699999999999999E-2</c:v>
                </c:pt>
                <c:pt idx="55">
                  <c:v>1.32E-2</c:v>
                </c:pt>
                <c:pt idx="56">
                  <c:v>1.3800000000000002E-2</c:v>
                </c:pt>
                <c:pt idx="57">
                  <c:v>1.49E-2</c:v>
                </c:pt>
                <c:pt idx="58">
                  <c:v>1.6199999999999999E-2</c:v>
                </c:pt>
                <c:pt idx="59">
                  <c:v>1.7499999999999998E-2</c:v>
                </c:pt>
                <c:pt idx="60">
                  <c:v>1.8800000000000001E-2</c:v>
                </c:pt>
                <c:pt idx="61">
                  <c:v>2.01E-2</c:v>
                </c:pt>
                <c:pt idx="62">
                  <c:v>2.1399999999999999E-2</c:v>
                </c:pt>
                <c:pt idx="63">
                  <c:v>2.2700000000000001E-2</c:v>
                </c:pt>
                <c:pt idx="64">
                  <c:v>2.4E-2</c:v>
                </c:pt>
                <c:pt idx="65">
                  <c:v>2.52E-2</c:v>
                </c:pt>
                <c:pt idx="66">
                  <c:v>2.7700000000000002E-2</c:v>
                </c:pt>
                <c:pt idx="67">
                  <c:v>3.0199999999999998E-2</c:v>
                </c:pt>
                <c:pt idx="68">
                  <c:v>3.27E-2</c:v>
                </c:pt>
                <c:pt idx="69">
                  <c:v>3.5199999999999995E-2</c:v>
                </c:pt>
                <c:pt idx="70">
                  <c:v>3.7699999999999997E-2</c:v>
                </c:pt>
                <c:pt idx="71">
                  <c:v>4.02E-2</c:v>
                </c:pt>
                <c:pt idx="72">
                  <c:v>4.5100000000000001E-2</c:v>
                </c:pt>
                <c:pt idx="73">
                  <c:v>0.05</c:v>
                </c:pt>
                <c:pt idx="74">
                  <c:v>5.4900000000000004E-2</c:v>
                </c:pt>
                <c:pt idx="75">
                  <c:v>5.9799999999999999E-2</c:v>
                </c:pt>
                <c:pt idx="76">
                  <c:v>6.4700000000000008E-2</c:v>
                </c:pt>
                <c:pt idx="77">
                  <c:v>6.9599999999999995E-2</c:v>
                </c:pt>
                <c:pt idx="78">
                  <c:v>7.4499999999999997E-2</c:v>
                </c:pt>
                <c:pt idx="79">
                  <c:v>7.9300000000000009E-2</c:v>
                </c:pt>
                <c:pt idx="80">
                  <c:v>8.4099999999999994E-2</c:v>
                </c:pt>
                <c:pt idx="81">
                  <c:v>8.8800000000000004E-2</c:v>
                </c:pt>
                <c:pt idx="82">
                  <c:v>9.35E-2</c:v>
                </c:pt>
                <c:pt idx="83">
                  <c:v>0.1028</c:v>
                </c:pt>
                <c:pt idx="84">
                  <c:v>0.11410000000000001</c:v>
                </c:pt>
                <c:pt idx="85">
                  <c:v>0.12520000000000001</c:v>
                </c:pt>
                <c:pt idx="86">
                  <c:v>0.13600000000000001</c:v>
                </c:pt>
                <c:pt idx="87">
                  <c:v>0.14650000000000002</c:v>
                </c:pt>
                <c:pt idx="88">
                  <c:v>0.15670000000000001</c:v>
                </c:pt>
                <c:pt idx="89">
                  <c:v>0.1666</c:v>
                </c:pt>
                <c:pt idx="90">
                  <c:v>0.17629999999999998</c:v>
                </c:pt>
                <c:pt idx="91">
                  <c:v>0.1857</c:v>
                </c:pt>
                <c:pt idx="92">
                  <c:v>0.20369999999999999</c:v>
                </c:pt>
                <c:pt idx="93">
                  <c:v>0.22069999999999998</c:v>
                </c:pt>
                <c:pt idx="94">
                  <c:v>0.23679999999999998</c:v>
                </c:pt>
                <c:pt idx="95">
                  <c:v>0.25209999999999999</c:v>
                </c:pt>
                <c:pt idx="96">
                  <c:v>0.2666</c:v>
                </c:pt>
                <c:pt idx="97">
                  <c:v>0.28039999999999998</c:v>
                </c:pt>
                <c:pt idx="98">
                  <c:v>0.30590000000000001</c:v>
                </c:pt>
                <c:pt idx="99">
                  <c:v>0.32900000000000001</c:v>
                </c:pt>
                <c:pt idx="100">
                  <c:v>0.34989999999999999</c:v>
                </c:pt>
                <c:pt idx="101">
                  <c:v>0.36880000000000002</c:v>
                </c:pt>
                <c:pt idx="102">
                  <c:v>0.3861</c:v>
                </c:pt>
                <c:pt idx="103">
                  <c:v>0.40179999999999999</c:v>
                </c:pt>
                <c:pt idx="104">
                  <c:v>0.41609999999999997</c:v>
                </c:pt>
                <c:pt idx="105">
                  <c:v>0.42930000000000001</c:v>
                </c:pt>
                <c:pt idx="106">
                  <c:v>0.44130000000000003</c:v>
                </c:pt>
                <c:pt idx="107">
                  <c:v>0.45229999999999998</c:v>
                </c:pt>
                <c:pt idx="108">
                  <c:v>0.46250000000000002</c:v>
                </c:pt>
                <c:pt idx="109">
                  <c:v>0.48060000000000003</c:v>
                </c:pt>
                <c:pt idx="110">
                  <c:v>0.49989999999999996</c:v>
                </c:pt>
                <c:pt idx="111">
                  <c:v>0.51600000000000001</c:v>
                </c:pt>
                <c:pt idx="112">
                  <c:v>0.52960000000000007</c:v>
                </c:pt>
                <c:pt idx="113">
                  <c:v>0.54139999999999999</c:v>
                </c:pt>
                <c:pt idx="114">
                  <c:v>0.55149999999999999</c:v>
                </c:pt>
                <c:pt idx="115">
                  <c:v>0.56040000000000001</c:v>
                </c:pt>
                <c:pt idx="116">
                  <c:v>0.56830000000000003</c:v>
                </c:pt>
                <c:pt idx="117">
                  <c:v>0.57530000000000003</c:v>
                </c:pt>
                <c:pt idx="118">
                  <c:v>0.58760000000000001</c:v>
                </c:pt>
                <c:pt idx="119">
                  <c:v>0.59770000000000001</c:v>
                </c:pt>
                <c:pt idx="120">
                  <c:v>0.60620000000000007</c:v>
                </c:pt>
                <c:pt idx="121">
                  <c:v>0.61349999999999993</c:v>
                </c:pt>
                <c:pt idx="122">
                  <c:v>0.61990000000000001</c:v>
                </c:pt>
                <c:pt idx="123">
                  <c:v>0.62539999999999996</c:v>
                </c:pt>
                <c:pt idx="124">
                  <c:v>0.63559999999999994</c:v>
                </c:pt>
                <c:pt idx="125">
                  <c:v>0.64400000000000002</c:v>
                </c:pt>
                <c:pt idx="126">
                  <c:v>0.65100000000000002</c:v>
                </c:pt>
                <c:pt idx="127">
                  <c:v>0.65700000000000003</c:v>
                </c:pt>
                <c:pt idx="128">
                  <c:v>0.6623</c:v>
                </c:pt>
                <c:pt idx="129">
                  <c:v>0.66710000000000003</c:v>
                </c:pt>
                <c:pt idx="130">
                  <c:v>0.67130000000000001</c:v>
                </c:pt>
                <c:pt idx="131">
                  <c:v>0.67510000000000003</c:v>
                </c:pt>
                <c:pt idx="132">
                  <c:v>0.67869999999999997</c:v>
                </c:pt>
                <c:pt idx="133">
                  <c:v>0.68189999999999995</c:v>
                </c:pt>
                <c:pt idx="134">
                  <c:v>0.68499999999999994</c:v>
                </c:pt>
                <c:pt idx="135">
                  <c:v>0.69179999999999997</c:v>
                </c:pt>
                <c:pt idx="136">
                  <c:v>0.70010000000000006</c:v>
                </c:pt>
                <c:pt idx="137">
                  <c:v>0.70760000000000001</c:v>
                </c:pt>
                <c:pt idx="138">
                  <c:v>0.71440000000000003</c:v>
                </c:pt>
                <c:pt idx="139">
                  <c:v>0.72060000000000002</c:v>
                </c:pt>
                <c:pt idx="140">
                  <c:v>0.72640000000000005</c:v>
                </c:pt>
                <c:pt idx="141">
                  <c:v>0.73180000000000001</c:v>
                </c:pt>
                <c:pt idx="142">
                  <c:v>0.73699999999999999</c:v>
                </c:pt>
                <c:pt idx="143">
                  <c:v>0.74199999999999999</c:v>
                </c:pt>
                <c:pt idx="144">
                  <c:v>0.75650000000000006</c:v>
                </c:pt>
                <c:pt idx="145">
                  <c:v>0.77010000000000001</c:v>
                </c:pt>
                <c:pt idx="146">
                  <c:v>0.78300000000000003</c:v>
                </c:pt>
                <c:pt idx="147">
                  <c:v>0.79530000000000001</c:v>
                </c:pt>
                <c:pt idx="148">
                  <c:v>0.80719999999999992</c:v>
                </c:pt>
                <c:pt idx="149">
                  <c:v>0.81869999999999998</c:v>
                </c:pt>
                <c:pt idx="150">
                  <c:v>0.85770000000000002</c:v>
                </c:pt>
                <c:pt idx="151">
                  <c:v>0.89459999999999995</c:v>
                </c:pt>
                <c:pt idx="152">
                  <c:v>0.93</c:v>
                </c:pt>
                <c:pt idx="153">
                  <c:v>0.96419999999999995</c:v>
                </c:pt>
                <c:pt idx="154">
                  <c:v>0.99760000000000004</c:v>
                </c:pt>
                <c:pt idx="155" formatCode="0.00">
                  <c:v>1.03</c:v>
                </c:pt>
                <c:pt idx="156" formatCode="0.00">
                  <c:v>1.06</c:v>
                </c:pt>
                <c:pt idx="157" formatCode="0.00">
                  <c:v>1.0900000000000001</c:v>
                </c:pt>
                <c:pt idx="158" formatCode="0.00">
                  <c:v>1.1299999999999999</c:v>
                </c:pt>
                <c:pt idx="159" formatCode="0.00">
                  <c:v>1.1599999999999999</c:v>
                </c:pt>
                <c:pt idx="160" formatCode="0.00">
                  <c:v>1.19</c:v>
                </c:pt>
                <c:pt idx="161" formatCode="0.00">
                  <c:v>1.31</c:v>
                </c:pt>
                <c:pt idx="162" formatCode="0.00">
                  <c:v>1.48</c:v>
                </c:pt>
                <c:pt idx="163" formatCode="0.00">
                  <c:v>1.65</c:v>
                </c:pt>
                <c:pt idx="164" formatCode="0.00">
                  <c:v>1.82</c:v>
                </c:pt>
                <c:pt idx="165" formatCode="0.00">
                  <c:v>1.98</c:v>
                </c:pt>
                <c:pt idx="166" formatCode="0.00">
                  <c:v>2.14</c:v>
                </c:pt>
                <c:pt idx="167" formatCode="0.00">
                  <c:v>2.31</c:v>
                </c:pt>
                <c:pt idx="168" formatCode="0.00">
                  <c:v>2.4700000000000002</c:v>
                </c:pt>
                <c:pt idx="169" formatCode="0.00">
                  <c:v>2.63</c:v>
                </c:pt>
                <c:pt idx="170" formatCode="0.00">
                  <c:v>3.24</c:v>
                </c:pt>
                <c:pt idx="171" formatCode="0.00">
                  <c:v>3.81</c:v>
                </c:pt>
                <c:pt idx="172" formatCode="0.00">
                  <c:v>4.3499999999999996</c:v>
                </c:pt>
                <c:pt idx="173" formatCode="0.00">
                  <c:v>4.8899999999999997</c:v>
                </c:pt>
                <c:pt idx="174" formatCode="0.00">
                  <c:v>5.42</c:v>
                </c:pt>
                <c:pt idx="175" formatCode="0.00">
                  <c:v>5.94</c:v>
                </c:pt>
                <c:pt idx="176" formatCode="0.00">
                  <c:v>7.87</c:v>
                </c:pt>
                <c:pt idx="177" formatCode="0.00">
                  <c:v>9.64</c:v>
                </c:pt>
                <c:pt idx="178" formatCode="0.00">
                  <c:v>11.33</c:v>
                </c:pt>
                <c:pt idx="179" formatCode="0.00">
                  <c:v>12.98</c:v>
                </c:pt>
                <c:pt idx="180" formatCode="0.00">
                  <c:v>14.61</c:v>
                </c:pt>
                <c:pt idx="181" formatCode="0.00">
                  <c:v>16.23</c:v>
                </c:pt>
                <c:pt idx="182" formatCode="0.00">
                  <c:v>17.84</c:v>
                </c:pt>
                <c:pt idx="183" formatCode="0.00">
                  <c:v>19.45</c:v>
                </c:pt>
                <c:pt idx="184" formatCode="0.00">
                  <c:v>21.05</c:v>
                </c:pt>
                <c:pt idx="185" formatCode="0.00">
                  <c:v>22.66</c:v>
                </c:pt>
                <c:pt idx="186" formatCode="0.00">
                  <c:v>24.27</c:v>
                </c:pt>
                <c:pt idx="187" formatCode="0.00">
                  <c:v>30.32</c:v>
                </c:pt>
                <c:pt idx="188" formatCode="0.00">
                  <c:v>38.83</c:v>
                </c:pt>
                <c:pt idx="189" formatCode="0.00">
                  <c:v>46.68</c:v>
                </c:pt>
                <c:pt idx="190" formatCode="0.00">
                  <c:v>54.17</c:v>
                </c:pt>
                <c:pt idx="191" formatCode="0.00">
                  <c:v>61.41</c:v>
                </c:pt>
                <c:pt idx="192" formatCode="0.00">
                  <c:v>68.48</c:v>
                </c:pt>
                <c:pt idx="193" formatCode="0.00">
                  <c:v>75.42</c:v>
                </c:pt>
                <c:pt idx="194" formatCode="0.00">
                  <c:v>82.25</c:v>
                </c:pt>
                <c:pt idx="195" formatCode="0.00">
                  <c:v>88.98</c:v>
                </c:pt>
                <c:pt idx="196" formatCode="0.00">
                  <c:v>113.76</c:v>
                </c:pt>
                <c:pt idx="197" formatCode="0.00">
                  <c:v>136.1</c:v>
                </c:pt>
                <c:pt idx="198" formatCode="0.00">
                  <c:v>156.96</c:v>
                </c:pt>
                <c:pt idx="199" formatCode="0.00">
                  <c:v>176.75</c:v>
                </c:pt>
                <c:pt idx="200" formatCode="0.00">
                  <c:v>195.71</c:v>
                </c:pt>
                <c:pt idx="201" formatCode="0.00">
                  <c:v>214</c:v>
                </c:pt>
                <c:pt idx="202" formatCode="0.00">
                  <c:v>279.14</c:v>
                </c:pt>
                <c:pt idx="203" formatCode="0.00">
                  <c:v>335.8</c:v>
                </c:pt>
                <c:pt idx="204" formatCode="0.00">
                  <c:v>387.18</c:v>
                </c:pt>
                <c:pt idx="205" formatCode="0.00">
                  <c:v>434.77</c:v>
                </c:pt>
                <c:pt idx="206" formatCode="0.00">
                  <c:v>479.37</c:v>
                </c:pt>
                <c:pt idx="207" formatCode="0.00">
                  <c:v>521.52</c:v>
                </c:pt>
                <c:pt idx="208" formatCode="0.00">
                  <c:v>523.20000000000005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4D-4576-A891-7E4D0616A9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srim132Xe_Au!$D$20:$D$228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1.4E-3</c:v>
                </c:pt>
                <c:pt idx="17">
                  <c:v>1.5E-3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2E-3</c:v>
                </c:pt>
                <c:pt idx="25">
                  <c:v>2.1000000000000003E-3</c:v>
                </c:pt>
                <c:pt idx="26">
                  <c:v>2.1999999999999997E-3</c:v>
                </c:pt>
                <c:pt idx="27">
                  <c:v>2.3E-3</c:v>
                </c:pt>
                <c:pt idx="28">
                  <c:v>2.3E-3</c:v>
                </c:pt>
                <c:pt idx="29">
                  <c:v>2.4000000000000002E-3</c:v>
                </c:pt>
                <c:pt idx="30">
                  <c:v>2.5000000000000001E-3</c:v>
                </c:pt>
                <c:pt idx="31">
                  <c:v>2.5999999999999999E-3</c:v>
                </c:pt>
                <c:pt idx="32">
                  <c:v>2.8E-3</c:v>
                </c:pt>
                <c:pt idx="33">
                  <c:v>3.0000000000000001E-3</c:v>
                </c:pt>
                <c:pt idx="34">
                  <c:v>3.0999999999999999E-3</c:v>
                </c:pt>
                <c:pt idx="35">
                  <c:v>3.3E-3</c:v>
                </c:pt>
                <c:pt idx="36">
                  <c:v>3.4000000000000002E-3</c:v>
                </c:pt>
                <c:pt idx="37">
                  <c:v>3.5000000000000005E-3</c:v>
                </c:pt>
                <c:pt idx="38">
                  <c:v>3.6999999999999997E-3</c:v>
                </c:pt>
                <c:pt idx="39">
                  <c:v>3.8E-3</c:v>
                </c:pt>
                <c:pt idx="40">
                  <c:v>4.1000000000000003E-3</c:v>
                </c:pt>
                <c:pt idx="41">
                  <c:v>4.3E-3</c:v>
                </c:pt>
                <c:pt idx="42">
                  <c:v>4.5999999999999999E-3</c:v>
                </c:pt>
                <c:pt idx="43">
                  <c:v>4.8000000000000004E-3</c:v>
                </c:pt>
                <c:pt idx="44">
                  <c:v>5.0000000000000001E-3</c:v>
                </c:pt>
                <c:pt idx="45">
                  <c:v>5.3E-3</c:v>
                </c:pt>
                <c:pt idx="46">
                  <c:v>5.7000000000000002E-3</c:v>
                </c:pt>
                <c:pt idx="47">
                  <c:v>6.1999999999999998E-3</c:v>
                </c:pt>
                <c:pt idx="48">
                  <c:v>6.6E-3</c:v>
                </c:pt>
                <c:pt idx="49">
                  <c:v>7.000000000000001E-3</c:v>
                </c:pt>
                <c:pt idx="50">
                  <c:v>7.4999999999999997E-3</c:v>
                </c:pt>
                <c:pt idx="51">
                  <c:v>7.9000000000000008E-3</c:v>
                </c:pt>
                <c:pt idx="52">
                  <c:v>8.3000000000000001E-3</c:v>
                </c:pt>
                <c:pt idx="53">
                  <c:v>8.6999999999999994E-3</c:v>
                </c:pt>
                <c:pt idx="54">
                  <c:v>9.1000000000000004E-3</c:v>
                </c:pt>
                <c:pt idx="55">
                  <c:v>9.4999999999999998E-3</c:v>
                </c:pt>
                <c:pt idx="56">
                  <c:v>9.9000000000000008E-3</c:v>
                </c:pt>
                <c:pt idx="57">
                  <c:v>1.06E-2</c:v>
                </c:pt>
                <c:pt idx="58">
                  <c:v>1.1600000000000001E-2</c:v>
                </c:pt>
                <c:pt idx="59">
                  <c:v>1.2500000000000001E-2</c:v>
                </c:pt>
                <c:pt idx="60">
                  <c:v>1.34E-2</c:v>
                </c:pt>
                <c:pt idx="61">
                  <c:v>1.4299999999999998E-2</c:v>
                </c:pt>
                <c:pt idx="62">
                  <c:v>1.52E-2</c:v>
                </c:pt>
                <c:pt idx="63">
                  <c:v>1.6E-2</c:v>
                </c:pt>
                <c:pt idx="64">
                  <c:v>1.6900000000000002E-2</c:v>
                </c:pt>
                <c:pt idx="65">
                  <c:v>1.78E-2</c:v>
                </c:pt>
                <c:pt idx="66">
                  <c:v>1.95E-2</c:v>
                </c:pt>
                <c:pt idx="67">
                  <c:v>2.12E-2</c:v>
                </c:pt>
                <c:pt idx="68">
                  <c:v>2.29E-2</c:v>
                </c:pt>
                <c:pt idx="69">
                  <c:v>2.46E-2</c:v>
                </c:pt>
                <c:pt idx="70">
                  <c:v>2.6200000000000001E-2</c:v>
                </c:pt>
                <c:pt idx="71">
                  <c:v>2.7900000000000001E-2</c:v>
                </c:pt>
                <c:pt idx="72">
                  <c:v>3.1199999999999999E-2</c:v>
                </c:pt>
                <c:pt idx="73">
                  <c:v>3.4599999999999999E-2</c:v>
                </c:pt>
                <c:pt idx="74">
                  <c:v>3.7900000000000003E-2</c:v>
                </c:pt>
                <c:pt idx="75">
                  <c:v>4.1200000000000001E-2</c:v>
                </c:pt>
                <c:pt idx="76">
                  <c:v>4.4600000000000001E-2</c:v>
                </c:pt>
                <c:pt idx="77">
                  <c:v>4.8000000000000001E-2</c:v>
                </c:pt>
                <c:pt idx="78">
                  <c:v>5.1400000000000001E-2</c:v>
                </c:pt>
                <c:pt idx="79">
                  <c:v>5.4900000000000004E-2</c:v>
                </c:pt>
                <c:pt idx="80">
                  <c:v>5.8299999999999998E-2</c:v>
                </c:pt>
                <c:pt idx="81">
                  <c:v>6.1800000000000001E-2</c:v>
                </c:pt>
                <c:pt idx="82">
                  <c:v>6.5299999999999997E-2</c:v>
                </c:pt>
                <c:pt idx="83">
                  <c:v>7.2300000000000003E-2</c:v>
                </c:pt>
                <c:pt idx="84">
                  <c:v>8.1200000000000008E-2</c:v>
                </c:pt>
                <c:pt idx="85">
                  <c:v>0.09</c:v>
                </c:pt>
                <c:pt idx="86">
                  <c:v>9.8799999999999999E-2</c:v>
                </c:pt>
                <c:pt idx="87">
                  <c:v>0.1075</c:v>
                </c:pt>
                <c:pt idx="88">
                  <c:v>0.1162</c:v>
                </c:pt>
                <c:pt idx="89">
                  <c:v>0.12479999999999999</c:v>
                </c:pt>
                <c:pt idx="90">
                  <c:v>0.1333</c:v>
                </c:pt>
                <c:pt idx="91">
                  <c:v>0.14179999999999998</c:v>
                </c:pt>
                <c:pt idx="92">
                  <c:v>0.1583</c:v>
                </c:pt>
                <c:pt idx="93">
                  <c:v>0.17430000000000001</c:v>
                </c:pt>
                <c:pt idx="94">
                  <c:v>0.18990000000000001</c:v>
                </c:pt>
                <c:pt idx="95">
                  <c:v>0.20499999999999999</c:v>
                </c:pt>
                <c:pt idx="96">
                  <c:v>0.21960000000000002</c:v>
                </c:pt>
                <c:pt idx="97">
                  <c:v>0.23370000000000002</c:v>
                </c:pt>
                <c:pt idx="98">
                  <c:v>0.26070000000000004</c:v>
                </c:pt>
                <c:pt idx="99">
                  <c:v>0.28599999999999998</c:v>
                </c:pt>
                <c:pt idx="100">
                  <c:v>0.30959999999999999</c:v>
                </c:pt>
                <c:pt idx="101">
                  <c:v>0.33169999999999999</c:v>
                </c:pt>
                <c:pt idx="102">
                  <c:v>0.35239999999999999</c:v>
                </c:pt>
                <c:pt idx="103">
                  <c:v>0.37180000000000002</c:v>
                </c:pt>
                <c:pt idx="104">
                  <c:v>0.39</c:v>
                </c:pt>
                <c:pt idx="105">
                  <c:v>0.40709999999999996</c:v>
                </c:pt>
                <c:pt idx="106">
                  <c:v>0.42309999999999998</c:v>
                </c:pt>
                <c:pt idx="107">
                  <c:v>0.43810000000000004</c:v>
                </c:pt>
                <c:pt idx="108">
                  <c:v>0.45220000000000005</c:v>
                </c:pt>
                <c:pt idx="109">
                  <c:v>0.47809999999999997</c:v>
                </c:pt>
                <c:pt idx="110">
                  <c:v>0.50650000000000006</c:v>
                </c:pt>
                <c:pt idx="111">
                  <c:v>0.53120000000000001</c:v>
                </c:pt>
                <c:pt idx="112">
                  <c:v>0.55300000000000005</c:v>
                </c:pt>
                <c:pt idx="113">
                  <c:v>0.57240000000000002</c:v>
                </c:pt>
                <c:pt idx="114">
                  <c:v>0.58960000000000001</c:v>
                </c:pt>
                <c:pt idx="115">
                  <c:v>0.60509999999999997</c:v>
                </c:pt>
                <c:pt idx="116">
                  <c:v>0.61919999999999997</c:v>
                </c:pt>
                <c:pt idx="117">
                  <c:v>0.63200000000000001</c:v>
                </c:pt>
                <c:pt idx="118">
                  <c:v>0.65449999999999997</c:v>
                </c:pt>
                <c:pt idx="119">
                  <c:v>0.67359999999999998</c:v>
                </c:pt>
                <c:pt idx="120">
                  <c:v>0.69020000000000004</c:v>
                </c:pt>
                <c:pt idx="121">
                  <c:v>0.70479999999999998</c:v>
                </c:pt>
                <c:pt idx="122">
                  <c:v>0.71779999999999999</c:v>
                </c:pt>
                <c:pt idx="123">
                  <c:v>0.72950000000000004</c:v>
                </c:pt>
                <c:pt idx="124">
                  <c:v>0.74960000000000004</c:v>
                </c:pt>
                <c:pt idx="125">
                  <c:v>0.76649999999999996</c:v>
                </c:pt>
                <c:pt idx="126">
                  <c:v>0.78110000000000002</c:v>
                </c:pt>
                <c:pt idx="127">
                  <c:v>0.79379999999999995</c:v>
                </c:pt>
                <c:pt idx="128">
                  <c:v>0.80510000000000004</c:v>
                </c:pt>
                <c:pt idx="129">
                  <c:v>0.81530000000000002</c:v>
                </c:pt>
                <c:pt idx="130">
                  <c:v>0.8244999999999999</c:v>
                </c:pt>
                <c:pt idx="131">
                  <c:v>0.83290000000000008</c:v>
                </c:pt>
                <c:pt idx="132">
                  <c:v>0.8407</c:v>
                </c:pt>
                <c:pt idx="133">
                  <c:v>0.84789999999999988</c:v>
                </c:pt>
                <c:pt idx="134">
                  <c:v>0.85459999999999992</c:v>
                </c:pt>
                <c:pt idx="135">
                  <c:v>0.8669</c:v>
                </c:pt>
                <c:pt idx="136">
                  <c:v>0.88040000000000007</c:v>
                </c:pt>
                <c:pt idx="137">
                  <c:v>0.89229999999999998</c:v>
                </c:pt>
                <c:pt idx="138">
                  <c:v>0.90310000000000001</c:v>
                </c:pt>
                <c:pt idx="139">
                  <c:v>0.91289999999999993</c:v>
                </c:pt>
                <c:pt idx="140">
                  <c:v>0.92189999999999994</c:v>
                </c:pt>
                <c:pt idx="141">
                  <c:v>0.93030000000000013</c:v>
                </c:pt>
                <c:pt idx="142">
                  <c:v>0.93810000000000004</c:v>
                </c:pt>
                <c:pt idx="143">
                  <c:v>0.94550000000000001</c:v>
                </c:pt>
                <c:pt idx="144">
                  <c:v>0.95920000000000005</c:v>
                </c:pt>
                <c:pt idx="145">
                  <c:v>0.97170000000000001</c:v>
                </c:pt>
                <c:pt idx="146">
                  <c:v>0.98330000000000006</c:v>
                </c:pt>
                <c:pt idx="147">
                  <c:v>0.99419999999999997</c:v>
                </c:pt>
                <c:pt idx="148" formatCode="0.00">
                  <c:v>1</c:v>
                </c:pt>
                <c:pt idx="149" formatCode="0.00">
                  <c:v>1.01</c:v>
                </c:pt>
                <c:pt idx="150" formatCode="0.00">
                  <c:v>1.03</c:v>
                </c:pt>
                <c:pt idx="151" formatCode="0.00">
                  <c:v>1.05</c:v>
                </c:pt>
                <c:pt idx="152" formatCode="0.00">
                  <c:v>1.07</c:v>
                </c:pt>
                <c:pt idx="153" formatCode="0.00">
                  <c:v>1.08</c:v>
                </c:pt>
                <c:pt idx="154" formatCode="0.00">
                  <c:v>1.1000000000000001</c:v>
                </c:pt>
                <c:pt idx="155" formatCode="0.00">
                  <c:v>1.1100000000000001</c:v>
                </c:pt>
                <c:pt idx="156" formatCode="0.00">
                  <c:v>1.1299999999999999</c:v>
                </c:pt>
                <c:pt idx="157" formatCode="0.00">
                  <c:v>1.1399999999999999</c:v>
                </c:pt>
                <c:pt idx="158" formatCode="0.00">
                  <c:v>1.1499999999999999</c:v>
                </c:pt>
                <c:pt idx="159" formatCode="0.00">
                  <c:v>1.17</c:v>
                </c:pt>
                <c:pt idx="160" formatCode="0.00">
                  <c:v>1.18</c:v>
                </c:pt>
                <c:pt idx="161" formatCode="0.00">
                  <c:v>1.21</c:v>
                </c:pt>
                <c:pt idx="162" formatCode="0.00">
                  <c:v>1.25</c:v>
                </c:pt>
                <c:pt idx="163" formatCode="0.00">
                  <c:v>1.28</c:v>
                </c:pt>
                <c:pt idx="164" formatCode="0.00">
                  <c:v>1.32</c:v>
                </c:pt>
                <c:pt idx="165" formatCode="0.00">
                  <c:v>1.36</c:v>
                </c:pt>
                <c:pt idx="166" formatCode="0.00">
                  <c:v>1.4</c:v>
                </c:pt>
                <c:pt idx="167" formatCode="0.00">
                  <c:v>1.44</c:v>
                </c:pt>
                <c:pt idx="168" formatCode="0.00">
                  <c:v>1.49</c:v>
                </c:pt>
                <c:pt idx="169" formatCode="0.00">
                  <c:v>1.53</c:v>
                </c:pt>
                <c:pt idx="170" formatCode="0.00">
                  <c:v>1.63</c:v>
                </c:pt>
                <c:pt idx="171" formatCode="0.00">
                  <c:v>1.73</c:v>
                </c:pt>
                <c:pt idx="172" formatCode="0.00">
                  <c:v>1.84</c:v>
                </c:pt>
                <c:pt idx="173" formatCode="0.00">
                  <c:v>1.95</c:v>
                </c:pt>
                <c:pt idx="174" formatCode="0.00">
                  <c:v>2.0699999999999998</c:v>
                </c:pt>
                <c:pt idx="175" formatCode="0.00">
                  <c:v>2.2000000000000002</c:v>
                </c:pt>
                <c:pt idx="176" formatCode="0.00">
                  <c:v>2.4700000000000002</c:v>
                </c:pt>
                <c:pt idx="177" formatCode="0.00">
                  <c:v>2.76</c:v>
                </c:pt>
                <c:pt idx="178" formatCode="0.00">
                  <c:v>3.08</c:v>
                </c:pt>
                <c:pt idx="179" formatCode="0.00">
                  <c:v>3.42</c:v>
                </c:pt>
                <c:pt idx="180" formatCode="0.00">
                  <c:v>3.77</c:v>
                </c:pt>
                <c:pt idx="181" formatCode="0.00">
                  <c:v>4.1399999999999997</c:v>
                </c:pt>
                <c:pt idx="182" formatCode="0.00">
                  <c:v>4.53</c:v>
                </c:pt>
                <c:pt idx="183" formatCode="0.00">
                  <c:v>4.9400000000000004</c:v>
                </c:pt>
                <c:pt idx="184" formatCode="0.00">
                  <c:v>5.36</c:v>
                </c:pt>
                <c:pt idx="185" formatCode="0.00">
                  <c:v>5.79</c:v>
                </c:pt>
                <c:pt idx="186" formatCode="0.00">
                  <c:v>6.24</c:v>
                </c:pt>
                <c:pt idx="187" formatCode="0.00">
                  <c:v>7.18</c:v>
                </c:pt>
                <c:pt idx="188" formatCode="0.00">
                  <c:v>8.41</c:v>
                </c:pt>
                <c:pt idx="189" formatCode="0.00">
                  <c:v>9.7200000000000006</c:v>
                </c:pt>
                <c:pt idx="190" formatCode="0.00">
                  <c:v>11.08</c:v>
                </c:pt>
                <c:pt idx="191" formatCode="0.00">
                  <c:v>12.51</c:v>
                </c:pt>
                <c:pt idx="192" formatCode="0.00">
                  <c:v>13.98</c:v>
                </c:pt>
                <c:pt idx="193" formatCode="0.00">
                  <c:v>15.5</c:v>
                </c:pt>
                <c:pt idx="194" formatCode="0.00">
                  <c:v>17.059999999999999</c:v>
                </c:pt>
                <c:pt idx="195" formatCode="0.00">
                  <c:v>18.66</c:v>
                </c:pt>
                <c:pt idx="196" formatCode="0.00">
                  <c:v>21.95</c:v>
                </c:pt>
                <c:pt idx="197" formatCode="0.00">
                  <c:v>25.36</c:v>
                </c:pt>
                <c:pt idx="198" formatCode="0.00">
                  <c:v>28.86</c:v>
                </c:pt>
                <c:pt idx="199" formatCode="0.00">
                  <c:v>32.44</c:v>
                </c:pt>
                <c:pt idx="200" formatCode="0.00">
                  <c:v>36.07</c:v>
                </c:pt>
                <c:pt idx="201" formatCode="0.00">
                  <c:v>39.75</c:v>
                </c:pt>
                <c:pt idx="202" formatCode="0.00">
                  <c:v>47.2</c:v>
                </c:pt>
                <c:pt idx="203" formatCode="0.00">
                  <c:v>54.73</c:v>
                </c:pt>
                <c:pt idx="204" formatCode="0.00">
                  <c:v>62.28</c:v>
                </c:pt>
                <c:pt idx="205" formatCode="0.00">
                  <c:v>69.81</c:v>
                </c:pt>
                <c:pt idx="206" formatCode="0.00">
                  <c:v>77.3</c:v>
                </c:pt>
                <c:pt idx="207" formatCode="0.00">
                  <c:v>84.73</c:v>
                </c:pt>
                <c:pt idx="208" formatCode="0.00">
                  <c:v>86.2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4D-4576-A891-7E4D0616A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45272"/>
        <c:axId val="560137432"/>
      </c:scatterChart>
      <c:valAx>
        <c:axId val="5601452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37432"/>
        <c:crosses val="autoZero"/>
        <c:crossBetween val="midCat"/>
        <c:majorUnit val="10"/>
      </c:valAx>
      <c:valAx>
        <c:axId val="56013743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452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srim132Xe_C!$P$5</c:f>
          <c:strCache>
            <c:ptCount val="1"/>
            <c:pt idx="0">
              <c:v>srim132Xe_C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srim132Xe_C!$D$20:$D$228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srim132Xe_C!$E$20:$E$228</c:f>
              <c:numCache>
                <c:formatCode>0.000E+00</c:formatCode>
                <c:ptCount val="209"/>
                <c:pt idx="0">
                  <c:v>0.28339999999999999</c:v>
                </c:pt>
                <c:pt idx="1">
                  <c:v>0.29330000000000001</c:v>
                </c:pt>
                <c:pt idx="2">
                  <c:v>0.3029</c:v>
                </c:pt>
                <c:pt idx="3">
                  <c:v>0.31230000000000002</c:v>
                </c:pt>
                <c:pt idx="4">
                  <c:v>0.32129999999999997</c:v>
                </c:pt>
                <c:pt idx="5">
                  <c:v>0.3387</c:v>
                </c:pt>
                <c:pt idx="6">
                  <c:v>0.35930000000000001</c:v>
                </c:pt>
                <c:pt idx="7">
                  <c:v>0.37869999999999998</c:v>
                </c:pt>
                <c:pt idx="8">
                  <c:v>0.3972</c:v>
                </c:pt>
                <c:pt idx="9">
                  <c:v>0.4148</c:v>
                </c:pt>
                <c:pt idx="10">
                  <c:v>0.43180000000000002</c:v>
                </c:pt>
                <c:pt idx="11">
                  <c:v>0.4481</c:v>
                </c:pt>
                <c:pt idx="12">
                  <c:v>0.46379999999999999</c:v>
                </c:pt>
                <c:pt idx="13">
                  <c:v>0.47899999999999998</c:v>
                </c:pt>
                <c:pt idx="14">
                  <c:v>0.5081</c:v>
                </c:pt>
                <c:pt idx="15">
                  <c:v>0.53549999999999998</c:v>
                </c:pt>
                <c:pt idx="16">
                  <c:v>0.56169999999999998</c:v>
                </c:pt>
                <c:pt idx="17">
                  <c:v>0.5867</c:v>
                </c:pt>
                <c:pt idx="18">
                  <c:v>0.61060000000000003</c:v>
                </c:pt>
                <c:pt idx="19">
                  <c:v>0.63370000000000004</c:v>
                </c:pt>
                <c:pt idx="20">
                  <c:v>0.6774</c:v>
                </c:pt>
                <c:pt idx="21">
                  <c:v>0.71850000000000003</c:v>
                </c:pt>
                <c:pt idx="22">
                  <c:v>0.75739999999999996</c:v>
                </c:pt>
                <c:pt idx="23">
                  <c:v>0.79430000000000001</c:v>
                </c:pt>
                <c:pt idx="24">
                  <c:v>0.82969999999999999</c:v>
                </c:pt>
                <c:pt idx="25">
                  <c:v>0.86350000000000005</c:v>
                </c:pt>
                <c:pt idx="26">
                  <c:v>0.89610000000000001</c:v>
                </c:pt>
                <c:pt idx="27">
                  <c:v>0.92759999999999998</c:v>
                </c:pt>
                <c:pt idx="28">
                  <c:v>0.95799999999999996</c:v>
                </c:pt>
                <c:pt idx="29">
                  <c:v>0.98750000000000004</c:v>
                </c:pt>
                <c:pt idx="30">
                  <c:v>1.016</c:v>
                </c:pt>
                <c:pt idx="31">
                  <c:v>1.071</c:v>
                </c:pt>
                <c:pt idx="32">
                  <c:v>1.1359999999999999</c:v>
                </c:pt>
                <c:pt idx="33">
                  <c:v>1.198</c:v>
                </c:pt>
                <c:pt idx="34">
                  <c:v>1.256</c:v>
                </c:pt>
                <c:pt idx="35">
                  <c:v>1.3120000000000001</c:v>
                </c:pt>
                <c:pt idx="36">
                  <c:v>1.365</c:v>
                </c:pt>
                <c:pt idx="37">
                  <c:v>1.417</c:v>
                </c:pt>
                <c:pt idx="38">
                  <c:v>1.4670000000000001</c:v>
                </c:pt>
                <c:pt idx="39">
                  <c:v>1.5149999999999999</c:v>
                </c:pt>
                <c:pt idx="40">
                  <c:v>1.607</c:v>
                </c:pt>
                <c:pt idx="41">
                  <c:v>1.694</c:v>
                </c:pt>
                <c:pt idx="42">
                  <c:v>1.776</c:v>
                </c:pt>
                <c:pt idx="43">
                  <c:v>1.855</c:v>
                </c:pt>
                <c:pt idx="44">
                  <c:v>1.931</c:v>
                </c:pt>
                <c:pt idx="45">
                  <c:v>2.004</c:v>
                </c:pt>
                <c:pt idx="46">
                  <c:v>2.1419999999999999</c:v>
                </c:pt>
                <c:pt idx="47">
                  <c:v>2.2719999999999998</c:v>
                </c:pt>
                <c:pt idx="48">
                  <c:v>2.395</c:v>
                </c:pt>
                <c:pt idx="49">
                  <c:v>2.512</c:v>
                </c:pt>
                <c:pt idx="50">
                  <c:v>2.6240000000000001</c:v>
                </c:pt>
                <c:pt idx="51">
                  <c:v>2.7309999999999999</c:v>
                </c:pt>
                <c:pt idx="52">
                  <c:v>2.8340000000000001</c:v>
                </c:pt>
                <c:pt idx="53">
                  <c:v>2.9329999999999998</c:v>
                </c:pt>
                <c:pt idx="54">
                  <c:v>3.0289999999999999</c:v>
                </c:pt>
                <c:pt idx="55">
                  <c:v>3.1230000000000002</c:v>
                </c:pt>
                <c:pt idx="56">
                  <c:v>3.2130000000000001</c:v>
                </c:pt>
                <c:pt idx="57">
                  <c:v>3.387</c:v>
                </c:pt>
                <c:pt idx="58">
                  <c:v>3.593</c:v>
                </c:pt>
                <c:pt idx="59">
                  <c:v>3.7869999999999999</c:v>
                </c:pt>
                <c:pt idx="60">
                  <c:v>3.8959999999999999</c:v>
                </c:pt>
                <c:pt idx="61">
                  <c:v>3.9359999999999999</c:v>
                </c:pt>
                <c:pt idx="62">
                  <c:v>4.0019999999999998</c:v>
                </c:pt>
                <c:pt idx="63">
                  <c:v>4.0839999999999996</c:v>
                </c:pt>
                <c:pt idx="64">
                  <c:v>4.1740000000000004</c:v>
                </c:pt>
                <c:pt idx="65">
                  <c:v>4.2679999999999998</c:v>
                </c:pt>
                <c:pt idx="66">
                  <c:v>4.4610000000000003</c:v>
                </c:pt>
                <c:pt idx="67">
                  <c:v>4.6500000000000004</c:v>
                </c:pt>
                <c:pt idx="68">
                  <c:v>4.8319999999999999</c:v>
                </c:pt>
                <c:pt idx="69">
                  <c:v>5.0060000000000002</c:v>
                </c:pt>
                <c:pt idx="70">
                  <c:v>5.1719999999999997</c:v>
                </c:pt>
                <c:pt idx="71">
                  <c:v>5.3310000000000004</c:v>
                </c:pt>
                <c:pt idx="72">
                  <c:v>5.63</c:v>
                </c:pt>
                <c:pt idx="73">
                  <c:v>5.9109999999999996</c:v>
                </c:pt>
                <c:pt idx="74">
                  <c:v>6.1760000000000002</c:v>
                </c:pt>
                <c:pt idx="75">
                  <c:v>6.4269999999999996</c:v>
                </c:pt>
                <c:pt idx="76">
                  <c:v>6.665</c:v>
                </c:pt>
                <c:pt idx="77">
                  <c:v>6.8920000000000003</c:v>
                </c:pt>
                <c:pt idx="78">
                  <c:v>7.1079999999999997</c:v>
                </c:pt>
                <c:pt idx="79">
                  <c:v>7.3150000000000004</c:v>
                </c:pt>
                <c:pt idx="80">
                  <c:v>7.5129999999999999</c:v>
                </c:pt>
                <c:pt idx="81">
                  <c:v>7.7039999999999997</c:v>
                </c:pt>
                <c:pt idx="82">
                  <c:v>7.89</c:v>
                </c:pt>
                <c:pt idx="83">
                  <c:v>8.2460000000000004</c:v>
                </c:pt>
                <c:pt idx="84">
                  <c:v>8.6760000000000002</c:v>
                </c:pt>
                <c:pt idx="85">
                  <c:v>9.0960000000000001</c:v>
                </c:pt>
                <c:pt idx="86">
                  <c:v>9.5079999999999991</c:v>
                </c:pt>
                <c:pt idx="87">
                  <c:v>9.9130000000000003</c:v>
                </c:pt>
                <c:pt idx="88">
                  <c:v>10.31</c:v>
                </c:pt>
                <c:pt idx="89">
                  <c:v>10.7</c:v>
                </c:pt>
                <c:pt idx="90">
                  <c:v>11.08</c:v>
                </c:pt>
                <c:pt idx="91">
                  <c:v>11.45</c:v>
                </c:pt>
                <c:pt idx="92">
                  <c:v>12.17</c:v>
                </c:pt>
                <c:pt idx="93">
                  <c:v>12.85</c:v>
                </c:pt>
                <c:pt idx="94">
                  <c:v>13.51</c:v>
                </c:pt>
                <c:pt idx="95">
                  <c:v>14.14</c:v>
                </c:pt>
                <c:pt idx="96">
                  <c:v>14.75</c:v>
                </c:pt>
                <c:pt idx="97">
                  <c:v>15.35</c:v>
                </c:pt>
                <c:pt idx="98">
                  <c:v>16.52</c:v>
                </c:pt>
                <c:pt idx="99">
                  <c:v>17.649999999999999</c:v>
                </c:pt>
                <c:pt idx="100">
                  <c:v>18.77</c:v>
                </c:pt>
                <c:pt idx="101">
                  <c:v>19.88</c:v>
                </c:pt>
                <c:pt idx="102">
                  <c:v>20.98</c:v>
                </c:pt>
                <c:pt idx="103">
                  <c:v>22.08</c:v>
                </c:pt>
                <c:pt idx="104">
                  <c:v>23.18</c:v>
                </c:pt>
                <c:pt idx="105">
                  <c:v>24.27</c:v>
                </c:pt>
                <c:pt idx="106">
                  <c:v>25.35</c:v>
                </c:pt>
                <c:pt idx="107">
                  <c:v>26.43</c:v>
                </c:pt>
                <c:pt idx="108">
                  <c:v>27.49</c:v>
                </c:pt>
                <c:pt idx="109">
                  <c:v>29.59</c:v>
                </c:pt>
                <c:pt idx="110">
                  <c:v>32.119999999999997</c:v>
                </c:pt>
                <c:pt idx="111">
                  <c:v>34.549999999999997</c:v>
                </c:pt>
                <c:pt idx="112">
                  <c:v>36.86</c:v>
                </c:pt>
                <c:pt idx="113">
                  <c:v>39.049999999999997</c:v>
                </c:pt>
                <c:pt idx="114">
                  <c:v>41.12</c:v>
                </c:pt>
                <c:pt idx="115">
                  <c:v>43.08</c:v>
                </c:pt>
                <c:pt idx="116">
                  <c:v>44.92</c:v>
                </c:pt>
                <c:pt idx="117">
                  <c:v>46.65</c:v>
                </c:pt>
                <c:pt idx="118">
                  <c:v>49.8</c:v>
                </c:pt>
                <c:pt idx="119">
                  <c:v>52.6</c:v>
                </c:pt>
                <c:pt idx="120">
                  <c:v>55.08</c:v>
                </c:pt>
                <c:pt idx="121">
                  <c:v>57.29</c:v>
                </c:pt>
                <c:pt idx="122">
                  <c:v>59.26</c:v>
                </c:pt>
                <c:pt idx="123">
                  <c:v>61.03</c:v>
                </c:pt>
                <c:pt idx="124">
                  <c:v>64.08</c:v>
                </c:pt>
                <c:pt idx="125">
                  <c:v>66.59</c:v>
                </c:pt>
                <c:pt idx="126">
                  <c:v>68.7</c:v>
                </c:pt>
                <c:pt idx="127">
                  <c:v>70.48</c:v>
                </c:pt>
                <c:pt idx="128">
                  <c:v>72.010000000000005</c:v>
                </c:pt>
                <c:pt idx="129">
                  <c:v>73.34</c:v>
                </c:pt>
                <c:pt idx="130">
                  <c:v>74.489999999999995</c:v>
                </c:pt>
                <c:pt idx="131">
                  <c:v>75.489999999999995</c:v>
                </c:pt>
                <c:pt idx="132">
                  <c:v>76.38</c:v>
                </c:pt>
                <c:pt idx="133">
                  <c:v>77.16</c:v>
                </c:pt>
                <c:pt idx="134">
                  <c:v>77.849999999999994</c:v>
                </c:pt>
                <c:pt idx="135">
                  <c:v>78.989999999999995</c:v>
                </c:pt>
                <c:pt idx="136">
                  <c:v>80.069999999999993</c:v>
                </c:pt>
                <c:pt idx="137">
                  <c:v>80.84</c:v>
                </c:pt>
                <c:pt idx="138">
                  <c:v>81.760000000000005</c:v>
                </c:pt>
                <c:pt idx="139">
                  <c:v>82.44</c:v>
                </c:pt>
                <c:pt idx="140">
                  <c:v>82.49</c:v>
                </c:pt>
                <c:pt idx="141">
                  <c:v>82.73</c:v>
                </c:pt>
                <c:pt idx="142">
                  <c:v>82.86</c:v>
                </c:pt>
                <c:pt idx="143">
                  <c:v>82.9</c:v>
                </c:pt>
                <c:pt idx="144">
                  <c:v>82.73</c:v>
                </c:pt>
                <c:pt idx="145">
                  <c:v>82.31</c:v>
                </c:pt>
                <c:pt idx="146">
                  <c:v>81.7</c:v>
                </c:pt>
                <c:pt idx="147">
                  <c:v>80.95</c:v>
                </c:pt>
                <c:pt idx="148">
                  <c:v>80.11</c:v>
                </c:pt>
                <c:pt idx="149">
                  <c:v>79.2</c:v>
                </c:pt>
                <c:pt idx="150">
                  <c:v>77.25</c:v>
                </c:pt>
                <c:pt idx="151">
                  <c:v>75.23</c:v>
                </c:pt>
                <c:pt idx="152">
                  <c:v>73.22</c:v>
                </c:pt>
                <c:pt idx="153">
                  <c:v>71.27</c:v>
                </c:pt>
                <c:pt idx="154">
                  <c:v>69.400000000000006</c:v>
                </c:pt>
                <c:pt idx="155">
                  <c:v>67.62</c:v>
                </c:pt>
                <c:pt idx="156">
                  <c:v>65.930000000000007</c:v>
                </c:pt>
                <c:pt idx="157">
                  <c:v>64.34</c:v>
                </c:pt>
                <c:pt idx="158">
                  <c:v>62.84</c:v>
                </c:pt>
                <c:pt idx="159">
                  <c:v>61.41</c:v>
                </c:pt>
                <c:pt idx="160">
                  <c:v>60.07</c:v>
                </c:pt>
                <c:pt idx="161">
                  <c:v>57.58</c:v>
                </c:pt>
                <c:pt idx="162">
                  <c:v>54.79</c:v>
                </c:pt>
                <c:pt idx="163">
                  <c:v>52.27</c:v>
                </c:pt>
                <c:pt idx="164">
                  <c:v>49.95</c:v>
                </c:pt>
                <c:pt idx="165">
                  <c:v>47.78</c:v>
                </c:pt>
                <c:pt idx="166">
                  <c:v>45.71</c:v>
                </c:pt>
                <c:pt idx="167">
                  <c:v>43.72</c:v>
                </c:pt>
                <c:pt idx="168">
                  <c:v>41.76</c:v>
                </c:pt>
                <c:pt idx="169">
                  <c:v>39.9</c:v>
                </c:pt>
                <c:pt idx="170">
                  <c:v>37.11</c:v>
                </c:pt>
                <c:pt idx="171">
                  <c:v>34.729999999999997</c:v>
                </c:pt>
                <c:pt idx="172">
                  <c:v>32.659999999999997</c:v>
                </c:pt>
                <c:pt idx="173">
                  <c:v>30.86</c:v>
                </c:pt>
                <c:pt idx="174">
                  <c:v>29.27</c:v>
                </c:pt>
                <c:pt idx="175">
                  <c:v>27.87</c:v>
                </c:pt>
                <c:pt idx="176">
                  <c:v>25.48</c:v>
                </c:pt>
                <c:pt idx="177">
                  <c:v>23.53</c:v>
                </c:pt>
                <c:pt idx="178">
                  <c:v>21.9</c:v>
                </c:pt>
                <c:pt idx="179">
                  <c:v>20.53</c:v>
                </c:pt>
                <c:pt idx="180">
                  <c:v>19.350000000000001</c:v>
                </c:pt>
                <c:pt idx="181">
                  <c:v>18.329999999999998</c:v>
                </c:pt>
                <c:pt idx="182">
                  <c:v>17.440000000000001</c:v>
                </c:pt>
                <c:pt idx="183">
                  <c:v>16.649999999999999</c:v>
                </c:pt>
                <c:pt idx="184">
                  <c:v>15.95</c:v>
                </c:pt>
                <c:pt idx="185">
                  <c:v>15.32</c:v>
                </c:pt>
                <c:pt idx="186">
                  <c:v>14.75</c:v>
                </c:pt>
                <c:pt idx="187">
                  <c:v>13.78</c:v>
                </c:pt>
                <c:pt idx="188">
                  <c:v>12.77</c:v>
                </c:pt>
                <c:pt idx="189">
                  <c:v>11.95</c:v>
                </c:pt>
                <c:pt idx="190">
                  <c:v>11.26</c:v>
                </c:pt>
                <c:pt idx="191">
                  <c:v>10.69</c:v>
                </c:pt>
                <c:pt idx="192">
                  <c:v>10.199999999999999</c:v>
                </c:pt>
                <c:pt idx="193">
                  <c:v>9.7710000000000008</c:v>
                </c:pt>
                <c:pt idx="194">
                  <c:v>9.4</c:v>
                </c:pt>
                <c:pt idx="195">
                  <c:v>9.0739999999999998</c:v>
                </c:pt>
                <c:pt idx="196">
                  <c:v>8.5280000000000005</c:v>
                </c:pt>
                <c:pt idx="197">
                  <c:v>8.09</c:v>
                </c:pt>
                <c:pt idx="198">
                  <c:v>7.7309999999999999</c:v>
                </c:pt>
                <c:pt idx="199">
                  <c:v>7.4329999999999998</c:v>
                </c:pt>
                <c:pt idx="200">
                  <c:v>7.181</c:v>
                </c:pt>
                <c:pt idx="201">
                  <c:v>6.9660000000000002</c:v>
                </c:pt>
                <c:pt idx="202">
                  <c:v>6.6219999999999999</c:v>
                </c:pt>
                <c:pt idx="203">
                  <c:v>6.3579999999999997</c:v>
                </c:pt>
                <c:pt idx="204">
                  <c:v>6.1529999999999996</c:v>
                </c:pt>
                <c:pt idx="205">
                  <c:v>5.9889999999999999</c:v>
                </c:pt>
                <c:pt idx="206">
                  <c:v>5.8559999999999999</c:v>
                </c:pt>
                <c:pt idx="207">
                  <c:v>5.7480000000000002</c:v>
                </c:pt>
                <c:pt idx="208">
                  <c:v>5.73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A4-491D-BC3F-3E1D63D36701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srim132Xe_C!$D$20:$D$228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srim132Xe_C!$F$20:$F$228</c:f>
              <c:numCache>
                <c:formatCode>0.000E+00</c:formatCode>
                <c:ptCount val="209"/>
                <c:pt idx="0">
                  <c:v>3.012</c:v>
                </c:pt>
                <c:pt idx="1">
                  <c:v>3.1120000000000001</c:v>
                </c:pt>
                <c:pt idx="2">
                  <c:v>3.2090000000000001</c:v>
                </c:pt>
                <c:pt idx="3">
                  <c:v>3.3010000000000002</c:v>
                </c:pt>
                <c:pt idx="4">
                  <c:v>3.3889999999999998</c:v>
                </c:pt>
                <c:pt idx="5">
                  <c:v>3.5569999999999999</c:v>
                </c:pt>
                <c:pt idx="6">
                  <c:v>3.7509999999999999</c:v>
                </c:pt>
                <c:pt idx="7">
                  <c:v>3.93</c:v>
                </c:pt>
                <c:pt idx="8">
                  <c:v>4.0970000000000004</c:v>
                </c:pt>
                <c:pt idx="9">
                  <c:v>4.2530000000000001</c:v>
                </c:pt>
                <c:pt idx="10">
                  <c:v>4.4000000000000004</c:v>
                </c:pt>
                <c:pt idx="11">
                  <c:v>4.5380000000000003</c:v>
                </c:pt>
                <c:pt idx="12">
                  <c:v>4.6689999999999996</c:v>
                </c:pt>
                <c:pt idx="13">
                  <c:v>4.7939999999999996</c:v>
                </c:pt>
                <c:pt idx="14">
                  <c:v>5.0250000000000004</c:v>
                </c:pt>
                <c:pt idx="15">
                  <c:v>5.2370000000000001</c:v>
                </c:pt>
                <c:pt idx="16">
                  <c:v>5.4320000000000004</c:v>
                </c:pt>
                <c:pt idx="17">
                  <c:v>5.6130000000000004</c:v>
                </c:pt>
                <c:pt idx="18">
                  <c:v>5.782</c:v>
                </c:pt>
                <c:pt idx="19">
                  <c:v>5.94</c:v>
                </c:pt>
                <c:pt idx="20">
                  <c:v>6.2270000000000003</c:v>
                </c:pt>
                <c:pt idx="21">
                  <c:v>6.4850000000000003</c:v>
                </c:pt>
                <c:pt idx="22">
                  <c:v>6.7169999999999996</c:v>
                </c:pt>
                <c:pt idx="23">
                  <c:v>6.9279999999999999</c:v>
                </c:pt>
                <c:pt idx="24">
                  <c:v>7.1210000000000004</c:v>
                </c:pt>
                <c:pt idx="25">
                  <c:v>7.2990000000000004</c:v>
                </c:pt>
                <c:pt idx="26">
                  <c:v>7.4640000000000004</c:v>
                </c:pt>
                <c:pt idx="27">
                  <c:v>7.6180000000000003</c:v>
                </c:pt>
                <c:pt idx="28">
                  <c:v>7.7610000000000001</c:v>
                </c:pt>
                <c:pt idx="29">
                  <c:v>7.8949999999999996</c:v>
                </c:pt>
                <c:pt idx="30">
                  <c:v>8.02</c:v>
                </c:pt>
                <c:pt idx="31">
                  <c:v>8.25</c:v>
                </c:pt>
                <c:pt idx="32">
                  <c:v>8.5039999999999996</c:v>
                </c:pt>
                <c:pt idx="33">
                  <c:v>8.7270000000000003</c:v>
                </c:pt>
                <c:pt idx="34">
                  <c:v>8.9250000000000007</c:v>
                </c:pt>
                <c:pt idx="35">
                  <c:v>9.1020000000000003</c:v>
                </c:pt>
                <c:pt idx="36">
                  <c:v>9.2620000000000005</c:v>
                </c:pt>
                <c:pt idx="37">
                  <c:v>9.4049999999999994</c:v>
                </c:pt>
                <c:pt idx="38">
                  <c:v>9.5359999999999996</c:v>
                </c:pt>
                <c:pt idx="39">
                  <c:v>9.6560000000000006</c:v>
                </c:pt>
                <c:pt idx="40">
                  <c:v>9.8650000000000002</c:v>
                </c:pt>
                <c:pt idx="41">
                  <c:v>10.039999999999999</c:v>
                </c:pt>
                <c:pt idx="42">
                  <c:v>10.19</c:v>
                </c:pt>
                <c:pt idx="43">
                  <c:v>10.32</c:v>
                </c:pt>
                <c:pt idx="44">
                  <c:v>10.43</c:v>
                </c:pt>
                <c:pt idx="45">
                  <c:v>10.53</c:v>
                </c:pt>
                <c:pt idx="46">
                  <c:v>10.69</c:v>
                </c:pt>
                <c:pt idx="47">
                  <c:v>10.81</c:v>
                </c:pt>
                <c:pt idx="48">
                  <c:v>10.9</c:v>
                </c:pt>
                <c:pt idx="49">
                  <c:v>10.96</c:v>
                </c:pt>
                <c:pt idx="50">
                  <c:v>11.01</c:v>
                </c:pt>
                <c:pt idx="51">
                  <c:v>11.04</c:v>
                </c:pt>
                <c:pt idx="52">
                  <c:v>11.06</c:v>
                </c:pt>
                <c:pt idx="53">
                  <c:v>11.07</c:v>
                </c:pt>
                <c:pt idx="54">
                  <c:v>11.07</c:v>
                </c:pt>
                <c:pt idx="55">
                  <c:v>11.07</c:v>
                </c:pt>
                <c:pt idx="56">
                  <c:v>11.06</c:v>
                </c:pt>
                <c:pt idx="57">
                  <c:v>11.02</c:v>
                </c:pt>
                <c:pt idx="58">
                  <c:v>10.95</c:v>
                </c:pt>
                <c:pt idx="59">
                  <c:v>10.87</c:v>
                </c:pt>
                <c:pt idx="60">
                  <c:v>10.77</c:v>
                </c:pt>
                <c:pt idx="61">
                  <c:v>10.67</c:v>
                </c:pt>
                <c:pt idx="62">
                  <c:v>10.57</c:v>
                </c:pt>
                <c:pt idx="63">
                  <c:v>10.46</c:v>
                </c:pt>
                <c:pt idx="64">
                  <c:v>10.35</c:v>
                </c:pt>
                <c:pt idx="65">
                  <c:v>10.24</c:v>
                </c:pt>
                <c:pt idx="66">
                  <c:v>10.01</c:v>
                </c:pt>
                <c:pt idx="67">
                  <c:v>9.798</c:v>
                </c:pt>
                <c:pt idx="68">
                  <c:v>9.5869999999999997</c:v>
                </c:pt>
                <c:pt idx="69">
                  <c:v>9.3829999999999991</c:v>
                </c:pt>
                <c:pt idx="70">
                  <c:v>9.1869999999999994</c:v>
                </c:pt>
                <c:pt idx="71">
                  <c:v>8.9990000000000006</c:v>
                </c:pt>
                <c:pt idx="72">
                  <c:v>8.6460000000000008</c:v>
                </c:pt>
                <c:pt idx="73">
                  <c:v>8.3209999999999997</c:v>
                </c:pt>
                <c:pt idx="74">
                  <c:v>8.0220000000000002</c:v>
                </c:pt>
                <c:pt idx="75">
                  <c:v>7.7469999999999999</c:v>
                </c:pt>
                <c:pt idx="76">
                  <c:v>7.4930000000000003</c:v>
                </c:pt>
                <c:pt idx="77">
                  <c:v>7.2569999999999997</c:v>
                </c:pt>
                <c:pt idx="78">
                  <c:v>7.0380000000000003</c:v>
                </c:pt>
                <c:pt idx="79">
                  <c:v>6.835</c:v>
                </c:pt>
                <c:pt idx="80">
                  <c:v>6.6440000000000001</c:v>
                </c:pt>
                <c:pt idx="81">
                  <c:v>6.4660000000000002</c:v>
                </c:pt>
                <c:pt idx="82">
                  <c:v>6.298</c:v>
                </c:pt>
                <c:pt idx="83">
                  <c:v>5.9930000000000003</c:v>
                </c:pt>
                <c:pt idx="84">
                  <c:v>5.6559999999999997</c:v>
                </c:pt>
                <c:pt idx="85">
                  <c:v>5.3609999999999998</c:v>
                </c:pt>
                <c:pt idx="86">
                  <c:v>5.0999999999999996</c:v>
                </c:pt>
                <c:pt idx="87">
                  <c:v>4.8680000000000003</c:v>
                </c:pt>
                <c:pt idx="88">
                  <c:v>4.6589999999999998</c:v>
                </c:pt>
                <c:pt idx="89">
                  <c:v>4.4690000000000003</c:v>
                </c:pt>
                <c:pt idx="90">
                  <c:v>4.2969999999999997</c:v>
                </c:pt>
                <c:pt idx="91">
                  <c:v>4.1399999999999997</c:v>
                </c:pt>
                <c:pt idx="92">
                  <c:v>3.863</c:v>
                </c:pt>
                <c:pt idx="93">
                  <c:v>3.625</c:v>
                </c:pt>
                <c:pt idx="94">
                  <c:v>3.419</c:v>
                </c:pt>
                <c:pt idx="95">
                  <c:v>3.238</c:v>
                </c:pt>
                <c:pt idx="96">
                  <c:v>3.0779999999999998</c:v>
                </c:pt>
                <c:pt idx="97">
                  <c:v>2.9350000000000001</c:v>
                </c:pt>
                <c:pt idx="98">
                  <c:v>2.69</c:v>
                </c:pt>
                <c:pt idx="99">
                  <c:v>2.4870000000000001</c:v>
                </c:pt>
                <c:pt idx="100">
                  <c:v>2.3170000000000002</c:v>
                </c:pt>
                <c:pt idx="101">
                  <c:v>2.17</c:v>
                </c:pt>
                <c:pt idx="102">
                  <c:v>2.044</c:v>
                </c:pt>
                <c:pt idx="103">
                  <c:v>1.9330000000000001</c:v>
                </c:pt>
                <c:pt idx="104">
                  <c:v>1.8340000000000001</c:v>
                </c:pt>
                <c:pt idx="105">
                  <c:v>1.7470000000000001</c:v>
                </c:pt>
                <c:pt idx="106">
                  <c:v>1.6679999999999999</c:v>
                </c:pt>
                <c:pt idx="107">
                  <c:v>1.597</c:v>
                </c:pt>
                <c:pt idx="108">
                  <c:v>1.532</c:v>
                </c:pt>
                <c:pt idx="109">
                  <c:v>1.419</c:v>
                </c:pt>
                <c:pt idx="110">
                  <c:v>1.3009999999999999</c:v>
                </c:pt>
                <c:pt idx="111">
                  <c:v>1.2030000000000001</c:v>
                </c:pt>
                <c:pt idx="112">
                  <c:v>1.1200000000000001</c:v>
                </c:pt>
                <c:pt idx="113">
                  <c:v>1.0489999999999999</c:v>
                </c:pt>
                <c:pt idx="114">
                  <c:v>0.98709999999999998</c:v>
                </c:pt>
                <c:pt idx="115">
                  <c:v>0.93279999999999996</c:v>
                </c:pt>
                <c:pt idx="116">
                  <c:v>0.88470000000000004</c:v>
                </c:pt>
                <c:pt idx="117">
                  <c:v>0.8417</c:v>
                </c:pt>
                <c:pt idx="118">
                  <c:v>0.76829999999999998</c:v>
                </c:pt>
                <c:pt idx="119">
                  <c:v>0.70760000000000001</c:v>
                </c:pt>
                <c:pt idx="120">
                  <c:v>0.65659999999999996</c:v>
                </c:pt>
                <c:pt idx="121">
                  <c:v>0.61299999999999999</c:v>
                </c:pt>
                <c:pt idx="122">
                  <c:v>0.57530000000000003</c:v>
                </c:pt>
                <c:pt idx="123">
                  <c:v>0.5423</c:v>
                </c:pt>
                <c:pt idx="124">
                  <c:v>0.4874</c:v>
                </c:pt>
                <c:pt idx="125">
                  <c:v>0.44330000000000003</c:v>
                </c:pt>
                <c:pt idx="126">
                  <c:v>0.40699999999999997</c:v>
                </c:pt>
                <c:pt idx="127">
                  <c:v>0.37669999999999998</c:v>
                </c:pt>
                <c:pt idx="128">
                  <c:v>0.35089999999999999</c:v>
                </c:pt>
                <c:pt idx="129">
                  <c:v>0.3286</c:v>
                </c:pt>
                <c:pt idx="130">
                  <c:v>0.30919999999999997</c:v>
                </c:pt>
                <c:pt idx="131">
                  <c:v>0.29210000000000003</c:v>
                </c:pt>
                <c:pt idx="132">
                  <c:v>0.27700000000000002</c:v>
                </c:pt>
                <c:pt idx="133">
                  <c:v>0.26340000000000002</c:v>
                </c:pt>
                <c:pt idx="134">
                  <c:v>0.25119999999999998</c:v>
                </c:pt>
                <c:pt idx="135">
                  <c:v>0.2301</c:v>
                </c:pt>
                <c:pt idx="136">
                  <c:v>0.20860000000000001</c:v>
                </c:pt>
                <c:pt idx="137">
                  <c:v>0.19089999999999999</c:v>
                </c:pt>
                <c:pt idx="138">
                  <c:v>0.1762</c:v>
                </c:pt>
                <c:pt idx="139">
                  <c:v>0.1638</c:v>
                </c:pt>
                <c:pt idx="140">
                  <c:v>0.15310000000000001</c:v>
                </c:pt>
                <c:pt idx="141">
                  <c:v>0.14380000000000001</c:v>
                </c:pt>
                <c:pt idx="142">
                  <c:v>0.1356</c:v>
                </c:pt>
                <c:pt idx="143">
                  <c:v>0.1283</c:v>
                </c:pt>
                <c:pt idx="144">
                  <c:v>0.11609999999999999</c:v>
                </c:pt>
                <c:pt idx="145">
                  <c:v>0.1061</c:v>
                </c:pt>
                <c:pt idx="146">
                  <c:v>9.7769999999999996E-2</c:v>
                </c:pt>
                <c:pt idx="147">
                  <c:v>9.0730000000000005E-2</c:v>
                </c:pt>
                <c:pt idx="148">
                  <c:v>8.4690000000000001E-2</c:v>
                </c:pt>
                <c:pt idx="149">
                  <c:v>7.9450000000000007E-2</c:v>
                </c:pt>
                <c:pt idx="150">
                  <c:v>7.0790000000000006E-2</c:v>
                </c:pt>
                <c:pt idx="151">
                  <c:v>6.3930000000000001E-2</c:v>
                </c:pt>
                <c:pt idx="152">
                  <c:v>5.8340000000000003E-2</c:v>
                </c:pt>
                <c:pt idx="153">
                  <c:v>5.3699999999999998E-2</c:v>
                </c:pt>
                <c:pt idx="154">
                  <c:v>4.9770000000000002E-2</c:v>
                </c:pt>
                <c:pt idx="155">
                  <c:v>4.641E-2</c:v>
                </c:pt>
                <c:pt idx="156">
                  <c:v>4.3499999999999997E-2</c:v>
                </c:pt>
                <c:pt idx="157">
                  <c:v>4.095E-2</c:v>
                </c:pt>
                <c:pt idx="158">
                  <c:v>3.8699999999999998E-2</c:v>
                </c:pt>
                <c:pt idx="159">
                  <c:v>3.6700000000000003E-2</c:v>
                </c:pt>
                <c:pt idx="160">
                  <c:v>3.49E-2</c:v>
                </c:pt>
                <c:pt idx="161">
                  <c:v>3.1809999999999998E-2</c:v>
                </c:pt>
                <c:pt idx="162">
                  <c:v>2.8670000000000001E-2</c:v>
                </c:pt>
                <c:pt idx="163">
                  <c:v>2.613E-2</c:v>
                </c:pt>
                <c:pt idx="164">
                  <c:v>2.402E-2</c:v>
                </c:pt>
                <c:pt idx="165">
                  <c:v>2.223E-2</c:v>
                </c:pt>
                <c:pt idx="166">
                  <c:v>2.0709999999999999E-2</c:v>
                </c:pt>
                <c:pt idx="167">
                  <c:v>1.9390000000000001E-2</c:v>
                </c:pt>
                <c:pt idx="168">
                  <c:v>1.8239999999999999E-2</c:v>
                </c:pt>
                <c:pt idx="169">
                  <c:v>1.7219999999999999E-2</c:v>
                </c:pt>
                <c:pt idx="170">
                  <c:v>1.5509999999999999E-2</c:v>
                </c:pt>
                <c:pt idx="171">
                  <c:v>1.4120000000000001E-2</c:v>
                </c:pt>
                <c:pt idx="172">
                  <c:v>1.2959999999999999E-2</c:v>
                </c:pt>
                <c:pt idx="173">
                  <c:v>1.1990000000000001E-2</c:v>
                </c:pt>
                <c:pt idx="174">
                  <c:v>1.1169999999999999E-2</c:v>
                </c:pt>
                <c:pt idx="175">
                  <c:v>1.0449999999999999E-2</c:v>
                </c:pt>
                <c:pt idx="176">
                  <c:v>9.2689999999999995E-3</c:v>
                </c:pt>
                <c:pt idx="177">
                  <c:v>8.3379999999999999E-3</c:v>
                </c:pt>
                <c:pt idx="178">
                  <c:v>7.5839999999999996E-3</c:v>
                </c:pt>
                <c:pt idx="179">
                  <c:v>6.96E-3</c:v>
                </c:pt>
                <c:pt idx="180">
                  <c:v>6.4349999999999997E-3</c:v>
                </c:pt>
                <c:pt idx="181">
                  <c:v>5.9870000000000001E-3</c:v>
                </c:pt>
                <c:pt idx="182">
                  <c:v>5.5989999999999998E-3</c:v>
                </c:pt>
                <c:pt idx="183">
                  <c:v>5.2610000000000001E-3</c:v>
                </c:pt>
                <c:pt idx="184">
                  <c:v>4.9630000000000004E-3</c:v>
                </c:pt>
                <c:pt idx="185">
                  <c:v>4.6979999999999999E-3</c:v>
                </c:pt>
                <c:pt idx="186">
                  <c:v>4.4609999999999997E-3</c:v>
                </c:pt>
                <c:pt idx="187">
                  <c:v>4.0540000000000003E-3</c:v>
                </c:pt>
                <c:pt idx="188">
                  <c:v>3.6440000000000001E-3</c:v>
                </c:pt>
                <c:pt idx="189">
                  <c:v>3.3110000000000001E-3</c:v>
                </c:pt>
                <c:pt idx="190">
                  <c:v>3.0360000000000001E-3</c:v>
                </c:pt>
                <c:pt idx="191">
                  <c:v>2.8050000000000002E-3</c:v>
                </c:pt>
                <c:pt idx="192">
                  <c:v>2.6080000000000001E-3</c:v>
                </c:pt>
                <c:pt idx="193">
                  <c:v>2.4380000000000001E-3</c:v>
                </c:pt>
                <c:pt idx="194">
                  <c:v>2.2889999999999998E-3</c:v>
                </c:pt>
                <c:pt idx="195">
                  <c:v>2.1580000000000002E-3</c:v>
                </c:pt>
                <c:pt idx="196">
                  <c:v>1.9380000000000001E-3</c:v>
                </c:pt>
                <c:pt idx="197">
                  <c:v>1.7600000000000001E-3</c:v>
                </c:pt>
                <c:pt idx="198">
                  <c:v>1.6130000000000001E-3</c:v>
                </c:pt>
                <c:pt idx="199">
                  <c:v>1.49E-3</c:v>
                </c:pt>
                <c:pt idx="200">
                  <c:v>1.3849999999999999E-3</c:v>
                </c:pt>
                <c:pt idx="201">
                  <c:v>1.294E-3</c:v>
                </c:pt>
                <c:pt idx="202">
                  <c:v>1.145E-3</c:v>
                </c:pt>
                <c:pt idx="203">
                  <c:v>1.0269999999999999E-3</c:v>
                </c:pt>
                <c:pt idx="204">
                  <c:v>9.3260000000000001E-4</c:v>
                </c:pt>
                <c:pt idx="205">
                  <c:v>8.543E-4</c:v>
                </c:pt>
                <c:pt idx="206">
                  <c:v>7.8859999999999998E-4</c:v>
                </c:pt>
                <c:pt idx="207">
                  <c:v>7.3260000000000003E-4</c:v>
                </c:pt>
                <c:pt idx="208">
                  <c:v>7.224E-4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A4-491D-BC3F-3E1D63D36701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srim132Xe_C!$D$20:$D$228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srim132Xe_C!$G$20:$G$228</c:f>
              <c:numCache>
                <c:formatCode>0.000E+00</c:formatCode>
                <c:ptCount val="209"/>
                <c:pt idx="0">
                  <c:v>3.2953999999999999</c:v>
                </c:pt>
                <c:pt idx="1">
                  <c:v>3.4053</c:v>
                </c:pt>
                <c:pt idx="2">
                  <c:v>3.5119000000000002</c:v>
                </c:pt>
                <c:pt idx="3">
                  <c:v>3.6133000000000002</c:v>
                </c:pt>
                <c:pt idx="4">
                  <c:v>3.7102999999999997</c:v>
                </c:pt>
                <c:pt idx="5">
                  <c:v>3.8956999999999997</c:v>
                </c:pt>
                <c:pt idx="6">
                  <c:v>4.1102999999999996</c:v>
                </c:pt>
                <c:pt idx="7">
                  <c:v>4.3087</c:v>
                </c:pt>
                <c:pt idx="8">
                  <c:v>4.4942000000000002</c:v>
                </c:pt>
                <c:pt idx="9">
                  <c:v>4.6677999999999997</c:v>
                </c:pt>
                <c:pt idx="10">
                  <c:v>4.8318000000000003</c:v>
                </c:pt>
                <c:pt idx="11">
                  <c:v>4.9861000000000004</c:v>
                </c:pt>
                <c:pt idx="12">
                  <c:v>5.1327999999999996</c:v>
                </c:pt>
                <c:pt idx="13">
                  <c:v>5.2729999999999997</c:v>
                </c:pt>
                <c:pt idx="14">
                  <c:v>5.5331000000000001</c:v>
                </c:pt>
                <c:pt idx="15">
                  <c:v>5.7725</c:v>
                </c:pt>
                <c:pt idx="16">
                  <c:v>5.9937000000000005</c:v>
                </c:pt>
                <c:pt idx="17">
                  <c:v>6.1997</c:v>
                </c:pt>
                <c:pt idx="18">
                  <c:v>6.3925999999999998</c:v>
                </c:pt>
                <c:pt idx="19">
                  <c:v>6.5737000000000005</c:v>
                </c:pt>
                <c:pt idx="20">
                  <c:v>6.9044000000000008</c:v>
                </c:pt>
                <c:pt idx="21">
                  <c:v>7.2035</c:v>
                </c:pt>
                <c:pt idx="22">
                  <c:v>7.4743999999999993</c:v>
                </c:pt>
                <c:pt idx="23">
                  <c:v>7.7222999999999997</c:v>
                </c:pt>
                <c:pt idx="24">
                  <c:v>7.9507000000000003</c:v>
                </c:pt>
                <c:pt idx="25">
                  <c:v>8.1624999999999996</c:v>
                </c:pt>
                <c:pt idx="26">
                  <c:v>8.360100000000001</c:v>
                </c:pt>
                <c:pt idx="27">
                  <c:v>8.5456000000000003</c:v>
                </c:pt>
                <c:pt idx="28">
                  <c:v>8.7189999999999994</c:v>
                </c:pt>
                <c:pt idx="29">
                  <c:v>8.8825000000000003</c:v>
                </c:pt>
                <c:pt idx="30">
                  <c:v>9.0359999999999996</c:v>
                </c:pt>
                <c:pt idx="31">
                  <c:v>9.3209999999999997</c:v>
                </c:pt>
                <c:pt idx="32">
                  <c:v>9.6399999999999988</c:v>
                </c:pt>
                <c:pt idx="33">
                  <c:v>9.9250000000000007</c:v>
                </c:pt>
                <c:pt idx="34">
                  <c:v>10.181000000000001</c:v>
                </c:pt>
                <c:pt idx="35">
                  <c:v>10.414</c:v>
                </c:pt>
                <c:pt idx="36">
                  <c:v>10.627000000000001</c:v>
                </c:pt>
                <c:pt idx="37">
                  <c:v>10.821999999999999</c:v>
                </c:pt>
                <c:pt idx="38">
                  <c:v>11.003</c:v>
                </c:pt>
                <c:pt idx="39">
                  <c:v>11.171000000000001</c:v>
                </c:pt>
                <c:pt idx="40">
                  <c:v>11.472</c:v>
                </c:pt>
                <c:pt idx="41">
                  <c:v>11.733999999999998</c:v>
                </c:pt>
                <c:pt idx="42">
                  <c:v>11.965999999999999</c:v>
                </c:pt>
                <c:pt idx="43">
                  <c:v>12.175000000000001</c:v>
                </c:pt>
                <c:pt idx="44">
                  <c:v>12.361000000000001</c:v>
                </c:pt>
                <c:pt idx="45">
                  <c:v>12.533999999999999</c:v>
                </c:pt>
                <c:pt idx="46">
                  <c:v>12.831999999999999</c:v>
                </c:pt>
                <c:pt idx="47">
                  <c:v>13.082000000000001</c:v>
                </c:pt>
                <c:pt idx="48">
                  <c:v>13.295</c:v>
                </c:pt>
                <c:pt idx="49">
                  <c:v>13.472000000000001</c:v>
                </c:pt>
                <c:pt idx="50">
                  <c:v>13.634</c:v>
                </c:pt>
                <c:pt idx="51">
                  <c:v>13.770999999999999</c:v>
                </c:pt>
                <c:pt idx="52">
                  <c:v>13.894</c:v>
                </c:pt>
                <c:pt idx="53">
                  <c:v>14.003</c:v>
                </c:pt>
                <c:pt idx="54">
                  <c:v>14.099</c:v>
                </c:pt>
                <c:pt idx="55">
                  <c:v>14.193000000000001</c:v>
                </c:pt>
                <c:pt idx="56">
                  <c:v>14.273</c:v>
                </c:pt>
                <c:pt idx="57">
                  <c:v>14.407</c:v>
                </c:pt>
                <c:pt idx="58">
                  <c:v>14.542999999999999</c:v>
                </c:pt>
                <c:pt idx="59">
                  <c:v>14.657</c:v>
                </c:pt>
                <c:pt idx="60">
                  <c:v>14.666</c:v>
                </c:pt>
                <c:pt idx="61">
                  <c:v>14.606</c:v>
                </c:pt>
                <c:pt idx="62">
                  <c:v>14.571999999999999</c:v>
                </c:pt>
                <c:pt idx="63">
                  <c:v>14.544</c:v>
                </c:pt>
                <c:pt idx="64">
                  <c:v>14.524000000000001</c:v>
                </c:pt>
                <c:pt idx="65">
                  <c:v>14.507999999999999</c:v>
                </c:pt>
                <c:pt idx="66">
                  <c:v>14.471</c:v>
                </c:pt>
                <c:pt idx="67">
                  <c:v>14.448</c:v>
                </c:pt>
                <c:pt idx="68">
                  <c:v>14.419</c:v>
                </c:pt>
                <c:pt idx="69">
                  <c:v>14.388999999999999</c:v>
                </c:pt>
                <c:pt idx="70">
                  <c:v>14.358999999999998</c:v>
                </c:pt>
                <c:pt idx="71">
                  <c:v>14.330000000000002</c:v>
                </c:pt>
                <c:pt idx="72">
                  <c:v>14.276</c:v>
                </c:pt>
                <c:pt idx="73">
                  <c:v>14.231999999999999</c:v>
                </c:pt>
                <c:pt idx="74">
                  <c:v>14.198</c:v>
                </c:pt>
                <c:pt idx="75">
                  <c:v>14.173999999999999</c:v>
                </c:pt>
                <c:pt idx="76">
                  <c:v>14.158000000000001</c:v>
                </c:pt>
                <c:pt idx="77">
                  <c:v>14.149000000000001</c:v>
                </c:pt>
                <c:pt idx="78">
                  <c:v>14.146000000000001</c:v>
                </c:pt>
                <c:pt idx="79">
                  <c:v>14.15</c:v>
                </c:pt>
                <c:pt idx="80">
                  <c:v>14.157</c:v>
                </c:pt>
                <c:pt idx="81">
                  <c:v>14.17</c:v>
                </c:pt>
                <c:pt idx="82">
                  <c:v>14.187999999999999</c:v>
                </c:pt>
                <c:pt idx="83">
                  <c:v>14.239000000000001</c:v>
                </c:pt>
                <c:pt idx="84">
                  <c:v>14.332000000000001</c:v>
                </c:pt>
                <c:pt idx="85">
                  <c:v>14.457000000000001</c:v>
                </c:pt>
                <c:pt idx="86">
                  <c:v>14.607999999999999</c:v>
                </c:pt>
                <c:pt idx="87">
                  <c:v>14.781000000000001</c:v>
                </c:pt>
                <c:pt idx="88">
                  <c:v>14.969000000000001</c:v>
                </c:pt>
                <c:pt idx="89">
                  <c:v>15.169</c:v>
                </c:pt>
                <c:pt idx="90">
                  <c:v>15.376999999999999</c:v>
                </c:pt>
                <c:pt idx="91">
                  <c:v>15.59</c:v>
                </c:pt>
                <c:pt idx="92">
                  <c:v>16.033000000000001</c:v>
                </c:pt>
                <c:pt idx="93">
                  <c:v>16.475000000000001</c:v>
                </c:pt>
                <c:pt idx="94">
                  <c:v>16.928999999999998</c:v>
                </c:pt>
                <c:pt idx="95">
                  <c:v>17.378</c:v>
                </c:pt>
                <c:pt idx="96">
                  <c:v>17.827999999999999</c:v>
                </c:pt>
                <c:pt idx="97">
                  <c:v>18.285</c:v>
                </c:pt>
                <c:pt idx="98">
                  <c:v>19.21</c:v>
                </c:pt>
                <c:pt idx="99">
                  <c:v>20.137</c:v>
                </c:pt>
                <c:pt idx="100">
                  <c:v>21.087</c:v>
                </c:pt>
                <c:pt idx="101">
                  <c:v>22.049999999999997</c:v>
                </c:pt>
                <c:pt idx="102">
                  <c:v>23.024000000000001</c:v>
                </c:pt>
                <c:pt idx="103">
                  <c:v>24.012999999999998</c:v>
                </c:pt>
                <c:pt idx="104">
                  <c:v>25.013999999999999</c:v>
                </c:pt>
                <c:pt idx="105">
                  <c:v>26.016999999999999</c:v>
                </c:pt>
                <c:pt idx="106">
                  <c:v>27.018000000000001</c:v>
                </c:pt>
                <c:pt idx="107">
                  <c:v>28.027000000000001</c:v>
                </c:pt>
                <c:pt idx="108">
                  <c:v>29.021999999999998</c:v>
                </c:pt>
                <c:pt idx="109">
                  <c:v>31.009</c:v>
                </c:pt>
                <c:pt idx="110">
                  <c:v>33.420999999999999</c:v>
                </c:pt>
                <c:pt idx="111">
                  <c:v>35.753</c:v>
                </c:pt>
                <c:pt idx="112">
                  <c:v>37.979999999999997</c:v>
                </c:pt>
                <c:pt idx="113">
                  <c:v>40.098999999999997</c:v>
                </c:pt>
                <c:pt idx="114">
                  <c:v>42.107099999999996</c:v>
                </c:pt>
                <c:pt idx="115">
                  <c:v>44.012799999999999</c:v>
                </c:pt>
                <c:pt idx="116">
                  <c:v>45.804700000000004</c:v>
                </c:pt>
                <c:pt idx="117">
                  <c:v>47.491700000000002</c:v>
                </c:pt>
                <c:pt idx="118">
                  <c:v>50.568299999999994</c:v>
                </c:pt>
                <c:pt idx="119">
                  <c:v>53.307600000000001</c:v>
                </c:pt>
                <c:pt idx="120">
                  <c:v>55.736599999999996</c:v>
                </c:pt>
                <c:pt idx="121">
                  <c:v>57.902999999999999</c:v>
                </c:pt>
                <c:pt idx="122">
                  <c:v>59.835299999999997</c:v>
                </c:pt>
                <c:pt idx="123">
                  <c:v>61.572299999999998</c:v>
                </c:pt>
                <c:pt idx="124">
                  <c:v>64.567399999999992</c:v>
                </c:pt>
                <c:pt idx="125">
                  <c:v>67.033299999999997</c:v>
                </c:pt>
                <c:pt idx="126">
                  <c:v>69.106999999999999</c:v>
                </c:pt>
                <c:pt idx="127">
                  <c:v>70.856700000000004</c:v>
                </c:pt>
                <c:pt idx="128">
                  <c:v>72.360900000000001</c:v>
                </c:pt>
                <c:pt idx="129">
                  <c:v>73.668599999999998</c:v>
                </c:pt>
                <c:pt idx="130">
                  <c:v>74.799199999999999</c:v>
                </c:pt>
                <c:pt idx="131">
                  <c:v>75.7821</c:v>
                </c:pt>
                <c:pt idx="132">
                  <c:v>76.656999999999996</c:v>
                </c:pt>
                <c:pt idx="133">
                  <c:v>77.423400000000001</c:v>
                </c:pt>
                <c:pt idx="134">
                  <c:v>78.101199999999992</c:v>
                </c:pt>
                <c:pt idx="135">
                  <c:v>79.220099999999988</c:v>
                </c:pt>
                <c:pt idx="136">
                  <c:v>80.278599999999997</c:v>
                </c:pt>
                <c:pt idx="137">
                  <c:v>81.030900000000003</c:v>
                </c:pt>
                <c:pt idx="138">
                  <c:v>81.936199999999999</c:v>
                </c:pt>
                <c:pt idx="139">
                  <c:v>82.603799999999993</c:v>
                </c:pt>
                <c:pt idx="140">
                  <c:v>82.64309999999999</c:v>
                </c:pt>
                <c:pt idx="141">
                  <c:v>82.873800000000003</c:v>
                </c:pt>
                <c:pt idx="142">
                  <c:v>82.995599999999996</c:v>
                </c:pt>
                <c:pt idx="143">
                  <c:v>83.028300000000002</c:v>
                </c:pt>
                <c:pt idx="144">
                  <c:v>82.846100000000007</c:v>
                </c:pt>
                <c:pt idx="145">
                  <c:v>82.4161</c:v>
                </c:pt>
                <c:pt idx="146">
                  <c:v>81.79777</c:v>
                </c:pt>
                <c:pt idx="147">
                  <c:v>81.040729999999996</c:v>
                </c:pt>
                <c:pt idx="148">
                  <c:v>80.194689999999994</c:v>
                </c:pt>
                <c:pt idx="149">
                  <c:v>79.279449999999997</c:v>
                </c:pt>
                <c:pt idx="150">
                  <c:v>77.320790000000002</c:v>
                </c:pt>
                <c:pt idx="151">
                  <c:v>75.293930000000003</c:v>
                </c:pt>
                <c:pt idx="152">
                  <c:v>73.27834</c:v>
                </c:pt>
                <c:pt idx="153">
                  <c:v>71.323700000000002</c:v>
                </c:pt>
                <c:pt idx="154">
                  <c:v>69.449770000000001</c:v>
                </c:pt>
                <c:pt idx="155">
                  <c:v>67.666409999999999</c:v>
                </c:pt>
                <c:pt idx="156">
                  <c:v>65.973500000000001</c:v>
                </c:pt>
                <c:pt idx="157">
                  <c:v>64.380949999999999</c:v>
                </c:pt>
                <c:pt idx="158">
                  <c:v>62.878700000000002</c:v>
                </c:pt>
                <c:pt idx="159">
                  <c:v>61.4467</c:v>
                </c:pt>
                <c:pt idx="160">
                  <c:v>60.104900000000001</c:v>
                </c:pt>
                <c:pt idx="161">
                  <c:v>57.611809999999998</c:v>
                </c:pt>
                <c:pt idx="162">
                  <c:v>54.818669999999997</c:v>
                </c:pt>
                <c:pt idx="163">
                  <c:v>52.296130000000005</c:v>
                </c:pt>
                <c:pt idx="164">
                  <c:v>49.974020000000003</c:v>
                </c:pt>
                <c:pt idx="165">
                  <c:v>47.802230000000002</c:v>
                </c:pt>
                <c:pt idx="166">
                  <c:v>45.730710000000002</c:v>
                </c:pt>
                <c:pt idx="167">
                  <c:v>43.73939</c:v>
                </c:pt>
                <c:pt idx="168">
                  <c:v>41.778239999999997</c:v>
                </c:pt>
                <c:pt idx="169">
                  <c:v>39.91722</c:v>
                </c:pt>
                <c:pt idx="170">
                  <c:v>37.125509999999998</c:v>
                </c:pt>
                <c:pt idx="171">
                  <c:v>34.744119999999995</c:v>
                </c:pt>
                <c:pt idx="172">
                  <c:v>32.672959999999996</c:v>
                </c:pt>
                <c:pt idx="173">
                  <c:v>30.87199</c:v>
                </c:pt>
                <c:pt idx="174">
                  <c:v>29.281169999999999</c:v>
                </c:pt>
                <c:pt idx="175">
                  <c:v>27.88045</c:v>
                </c:pt>
                <c:pt idx="176">
                  <c:v>25.489269</c:v>
                </c:pt>
                <c:pt idx="177">
                  <c:v>23.538338</c:v>
                </c:pt>
                <c:pt idx="178">
                  <c:v>21.907584</c:v>
                </c:pt>
                <c:pt idx="179">
                  <c:v>20.536960000000001</c:v>
                </c:pt>
                <c:pt idx="180">
                  <c:v>19.356435000000001</c:v>
                </c:pt>
                <c:pt idx="181">
                  <c:v>18.335986999999999</c:v>
                </c:pt>
                <c:pt idx="182">
                  <c:v>17.445599000000001</c:v>
                </c:pt>
                <c:pt idx="183">
                  <c:v>16.655260999999999</c:v>
                </c:pt>
                <c:pt idx="184">
                  <c:v>15.954962999999999</c:v>
                </c:pt>
                <c:pt idx="185">
                  <c:v>15.324698</c:v>
                </c:pt>
                <c:pt idx="186">
                  <c:v>14.754460999999999</c:v>
                </c:pt>
                <c:pt idx="187">
                  <c:v>13.784053999999999</c:v>
                </c:pt>
                <c:pt idx="188">
                  <c:v>12.773643999999999</c:v>
                </c:pt>
                <c:pt idx="189">
                  <c:v>11.953310999999999</c:v>
                </c:pt>
                <c:pt idx="190">
                  <c:v>11.263036</c:v>
                </c:pt>
                <c:pt idx="191">
                  <c:v>10.692805</c:v>
                </c:pt>
                <c:pt idx="192">
                  <c:v>10.202608</c:v>
                </c:pt>
                <c:pt idx="193">
                  <c:v>9.7734380000000005</c:v>
                </c:pt>
                <c:pt idx="194">
                  <c:v>9.4022889999999997</c:v>
                </c:pt>
                <c:pt idx="195">
                  <c:v>9.0761579999999995</c:v>
                </c:pt>
                <c:pt idx="196">
                  <c:v>8.5299380000000014</c:v>
                </c:pt>
                <c:pt idx="197">
                  <c:v>8.0917600000000007</c:v>
                </c:pt>
                <c:pt idx="198">
                  <c:v>7.7326129999999997</c:v>
                </c:pt>
                <c:pt idx="199">
                  <c:v>7.4344900000000003</c:v>
                </c:pt>
                <c:pt idx="200">
                  <c:v>7.182385</c:v>
                </c:pt>
                <c:pt idx="201">
                  <c:v>6.9672939999999999</c:v>
                </c:pt>
                <c:pt idx="202">
                  <c:v>6.6231450000000001</c:v>
                </c:pt>
                <c:pt idx="203">
                  <c:v>6.3590269999999993</c:v>
                </c:pt>
                <c:pt idx="204">
                  <c:v>6.1539325999999992</c:v>
                </c:pt>
                <c:pt idx="205">
                  <c:v>5.9898543000000002</c:v>
                </c:pt>
                <c:pt idx="206">
                  <c:v>5.8567885999999998</c:v>
                </c:pt>
                <c:pt idx="207">
                  <c:v>5.7487326000000003</c:v>
                </c:pt>
                <c:pt idx="208">
                  <c:v>5.7307224000000003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A4-491D-BC3F-3E1D63D36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46840"/>
        <c:axId val="560141744"/>
      </c:scatterChart>
      <c:valAx>
        <c:axId val="5601468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1744"/>
        <c:crosses val="autoZero"/>
        <c:crossBetween val="midCat"/>
        <c:majorUnit val="10"/>
      </c:valAx>
      <c:valAx>
        <c:axId val="5601417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04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468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098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srim132Xe_C!$P$5</c:f>
          <c:strCache>
            <c:ptCount val="1"/>
            <c:pt idx="0">
              <c:v>srim132Xe_C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srim132Xe_C!$D$20:$D$228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srim132Xe_C!$J$20:$J$228</c:f>
              <c:numCache>
                <c:formatCode>0.000</c:formatCode>
                <c:ptCount val="209"/>
                <c:pt idx="0">
                  <c:v>3.8999999999999998E-3</c:v>
                </c:pt>
                <c:pt idx="1">
                  <c:v>4.0000000000000001E-3</c:v>
                </c:pt>
                <c:pt idx="2">
                  <c:v>4.1000000000000003E-3</c:v>
                </c:pt>
                <c:pt idx="3">
                  <c:v>4.2000000000000006E-3</c:v>
                </c:pt>
                <c:pt idx="4">
                  <c:v>4.3E-3</c:v>
                </c:pt>
                <c:pt idx="5">
                  <c:v>4.4999999999999997E-3</c:v>
                </c:pt>
                <c:pt idx="6">
                  <c:v>4.8000000000000004E-3</c:v>
                </c:pt>
                <c:pt idx="7">
                  <c:v>5.0000000000000001E-3</c:v>
                </c:pt>
                <c:pt idx="8">
                  <c:v>5.3E-3</c:v>
                </c:pt>
                <c:pt idx="9">
                  <c:v>5.4999999999999997E-3</c:v>
                </c:pt>
                <c:pt idx="10">
                  <c:v>5.7000000000000002E-3</c:v>
                </c:pt>
                <c:pt idx="11">
                  <c:v>5.8999999999999999E-3</c:v>
                </c:pt>
                <c:pt idx="12">
                  <c:v>6.0999999999999995E-3</c:v>
                </c:pt>
                <c:pt idx="13">
                  <c:v>6.3E-3</c:v>
                </c:pt>
                <c:pt idx="14">
                  <c:v>6.7000000000000002E-3</c:v>
                </c:pt>
                <c:pt idx="15">
                  <c:v>7.0999999999999995E-3</c:v>
                </c:pt>
                <c:pt idx="16">
                  <c:v>7.3999999999999995E-3</c:v>
                </c:pt>
                <c:pt idx="17">
                  <c:v>7.7000000000000002E-3</c:v>
                </c:pt>
                <c:pt idx="18">
                  <c:v>8.0999999999999996E-3</c:v>
                </c:pt>
                <c:pt idx="19">
                  <c:v>8.4000000000000012E-3</c:v>
                </c:pt>
                <c:pt idx="20">
                  <c:v>8.9999999999999993E-3</c:v>
                </c:pt>
                <c:pt idx="21">
                  <c:v>9.6000000000000009E-3</c:v>
                </c:pt>
                <c:pt idx="22">
                  <c:v>1.0100000000000001E-2</c:v>
                </c:pt>
                <c:pt idx="23">
                  <c:v>1.0699999999999999E-2</c:v>
                </c:pt>
                <c:pt idx="24">
                  <c:v>1.12E-2</c:v>
                </c:pt>
                <c:pt idx="25">
                  <c:v>1.17E-2</c:v>
                </c:pt>
                <c:pt idx="26">
                  <c:v>1.2199999999999999E-2</c:v>
                </c:pt>
                <c:pt idx="27">
                  <c:v>1.2699999999999999E-2</c:v>
                </c:pt>
                <c:pt idx="28">
                  <c:v>1.32E-2</c:v>
                </c:pt>
                <c:pt idx="29">
                  <c:v>1.37E-2</c:v>
                </c:pt>
                <c:pt idx="30">
                  <c:v>1.4099999999999998E-2</c:v>
                </c:pt>
                <c:pt idx="31">
                  <c:v>1.4999999999999999E-2</c:v>
                </c:pt>
                <c:pt idx="32">
                  <c:v>1.61E-2</c:v>
                </c:pt>
                <c:pt idx="33">
                  <c:v>1.72E-2</c:v>
                </c:pt>
                <c:pt idx="34">
                  <c:v>1.8200000000000001E-2</c:v>
                </c:pt>
                <c:pt idx="35">
                  <c:v>1.9200000000000002E-2</c:v>
                </c:pt>
                <c:pt idx="36">
                  <c:v>2.0200000000000003E-2</c:v>
                </c:pt>
                <c:pt idx="37">
                  <c:v>2.12E-2</c:v>
                </c:pt>
                <c:pt idx="38">
                  <c:v>2.2200000000000001E-2</c:v>
                </c:pt>
                <c:pt idx="39">
                  <c:v>2.3100000000000002E-2</c:v>
                </c:pt>
                <c:pt idx="40">
                  <c:v>2.5000000000000001E-2</c:v>
                </c:pt>
                <c:pt idx="41">
                  <c:v>2.6800000000000001E-2</c:v>
                </c:pt>
                <c:pt idx="42">
                  <c:v>2.8499999999999998E-2</c:v>
                </c:pt>
                <c:pt idx="43">
                  <c:v>3.0300000000000001E-2</c:v>
                </c:pt>
                <c:pt idx="44">
                  <c:v>3.2000000000000001E-2</c:v>
                </c:pt>
                <c:pt idx="45">
                  <c:v>3.3700000000000001E-2</c:v>
                </c:pt>
                <c:pt idx="46">
                  <c:v>3.6999999999999998E-2</c:v>
                </c:pt>
                <c:pt idx="47">
                  <c:v>4.0300000000000002E-2</c:v>
                </c:pt>
                <c:pt idx="48">
                  <c:v>4.3499999999999997E-2</c:v>
                </c:pt>
                <c:pt idx="49">
                  <c:v>4.6600000000000003E-2</c:v>
                </c:pt>
                <c:pt idx="50">
                  <c:v>4.9799999999999997E-2</c:v>
                </c:pt>
                <c:pt idx="51">
                  <c:v>5.2900000000000003E-2</c:v>
                </c:pt>
                <c:pt idx="52">
                  <c:v>5.5900000000000005E-2</c:v>
                </c:pt>
                <c:pt idx="53">
                  <c:v>5.8999999999999997E-2</c:v>
                </c:pt>
                <c:pt idx="54">
                  <c:v>6.2E-2</c:v>
                </c:pt>
                <c:pt idx="55">
                  <c:v>6.5000000000000002E-2</c:v>
                </c:pt>
                <c:pt idx="56">
                  <c:v>6.8000000000000005E-2</c:v>
                </c:pt>
                <c:pt idx="57">
                  <c:v>7.3899999999999993E-2</c:v>
                </c:pt>
                <c:pt idx="58">
                  <c:v>8.1299999999999997E-2</c:v>
                </c:pt>
                <c:pt idx="59">
                  <c:v>8.8599999999999998E-2</c:v>
                </c:pt>
                <c:pt idx="60">
                  <c:v>9.5899999999999999E-2</c:v>
                </c:pt>
                <c:pt idx="61">
                  <c:v>0.1032</c:v>
                </c:pt>
                <c:pt idx="62">
                  <c:v>0.1105</c:v>
                </c:pt>
                <c:pt idx="63">
                  <c:v>0.11779999999999999</c:v>
                </c:pt>
                <c:pt idx="64">
                  <c:v>0.12520000000000001</c:v>
                </c:pt>
                <c:pt idx="65">
                  <c:v>0.1326</c:v>
                </c:pt>
                <c:pt idx="66">
                  <c:v>0.1474</c:v>
                </c:pt>
                <c:pt idx="67">
                  <c:v>0.1623</c:v>
                </c:pt>
                <c:pt idx="68">
                  <c:v>0.1772</c:v>
                </c:pt>
                <c:pt idx="69">
                  <c:v>0.19209999999999999</c:v>
                </c:pt>
                <c:pt idx="70">
                  <c:v>0.20710000000000001</c:v>
                </c:pt>
                <c:pt idx="71">
                  <c:v>0.22210000000000002</c:v>
                </c:pt>
                <c:pt idx="72">
                  <c:v>0.25230000000000002</c:v>
                </c:pt>
                <c:pt idx="73">
                  <c:v>0.28270000000000001</c:v>
                </c:pt>
                <c:pt idx="74">
                  <c:v>0.31309999999999999</c:v>
                </c:pt>
                <c:pt idx="75">
                  <c:v>0.34360000000000002</c:v>
                </c:pt>
                <c:pt idx="76">
                  <c:v>0.37419999999999998</c:v>
                </c:pt>
                <c:pt idx="77">
                  <c:v>0.40490000000000004</c:v>
                </c:pt>
                <c:pt idx="78">
                  <c:v>0.43559999999999999</c:v>
                </c:pt>
                <c:pt idx="79">
                  <c:v>0.46630000000000005</c:v>
                </c:pt>
                <c:pt idx="80">
                  <c:v>0.497</c:v>
                </c:pt>
                <c:pt idx="81">
                  <c:v>0.52770000000000006</c:v>
                </c:pt>
                <c:pt idx="82">
                  <c:v>0.55840000000000001</c:v>
                </c:pt>
                <c:pt idx="83">
                  <c:v>0.61970000000000003</c:v>
                </c:pt>
                <c:pt idx="84">
                  <c:v>0.69599999999999995</c:v>
                </c:pt>
                <c:pt idx="85">
                  <c:v>0.77180000000000004</c:v>
                </c:pt>
                <c:pt idx="86" formatCode="0.00">
                  <c:v>0.84689999999999999</c:v>
                </c:pt>
                <c:pt idx="87" formatCode="0.00">
                  <c:v>0.9212999999999999</c:v>
                </c:pt>
                <c:pt idx="88" formatCode="0.00">
                  <c:v>0.99480000000000002</c:v>
                </c:pt>
                <c:pt idx="89" formatCode="0.00">
                  <c:v>1.07</c:v>
                </c:pt>
                <c:pt idx="90" formatCode="0.00">
                  <c:v>1.1399999999999999</c:v>
                </c:pt>
                <c:pt idx="91" formatCode="0.00">
                  <c:v>1.21</c:v>
                </c:pt>
                <c:pt idx="92" formatCode="0.00">
                  <c:v>1.35</c:v>
                </c:pt>
                <c:pt idx="93" formatCode="0.00">
                  <c:v>1.48</c:v>
                </c:pt>
                <c:pt idx="94" formatCode="0.00">
                  <c:v>1.62</c:v>
                </c:pt>
                <c:pt idx="95" formatCode="0.00">
                  <c:v>1.74</c:v>
                </c:pt>
                <c:pt idx="96" formatCode="0.00">
                  <c:v>1.87</c:v>
                </c:pt>
                <c:pt idx="97" formatCode="0.00">
                  <c:v>1.99</c:v>
                </c:pt>
                <c:pt idx="98" formatCode="0.00">
                  <c:v>2.2200000000000002</c:v>
                </c:pt>
                <c:pt idx="99" formatCode="0.00">
                  <c:v>2.4500000000000002</c:v>
                </c:pt>
                <c:pt idx="100" formatCode="0.00">
                  <c:v>2.66</c:v>
                </c:pt>
                <c:pt idx="101" formatCode="0.00">
                  <c:v>2.87</c:v>
                </c:pt>
                <c:pt idx="102" formatCode="0.00">
                  <c:v>3.06</c:v>
                </c:pt>
                <c:pt idx="103" formatCode="0.00">
                  <c:v>3.25</c:v>
                </c:pt>
                <c:pt idx="104" formatCode="0.00">
                  <c:v>3.43</c:v>
                </c:pt>
                <c:pt idx="105" formatCode="0.00">
                  <c:v>3.6</c:v>
                </c:pt>
                <c:pt idx="106" formatCode="0.00">
                  <c:v>3.77</c:v>
                </c:pt>
                <c:pt idx="107" formatCode="0.00">
                  <c:v>3.93</c:v>
                </c:pt>
                <c:pt idx="108" formatCode="0.00">
                  <c:v>4.09</c:v>
                </c:pt>
                <c:pt idx="109" formatCode="0.00">
                  <c:v>4.38</c:v>
                </c:pt>
                <c:pt idx="110" formatCode="0.00">
                  <c:v>4.72</c:v>
                </c:pt>
                <c:pt idx="111" formatCode="0.00">
                  <c:v>5.04</c:v>
                </c:pt>
                <c:pt idx="112" formatCode="0.00">
                  <c:v>5.34</c:v>
                </c:pt>
                <c:pt idx="113" formatCode="0.00">
                  <c:v>5.63</c:v>
                </c:pt>
                <c:pt idx="114" formatCode="0.00">
                  <c:v>5.9</c:v>
                </c:pt>
                <c:pt idx="115" formatCode="0.00">
                  <c:v>6.15</c:v>
                </c:pt>
                <c:pt idx="116" formatCode="0.00">
                  <c:v>6.4</c:v>
                </c:pt>
                <c:pt idx="117" formatCode="0.00">
                  <c:v>6.64</c:v>
                </c:pt>
                <c:pt idx="118" formatCode="0.00">
                  <c:v>7.09</c:v>
                </c:pt>
                <c:pt idx="119" formatCode="0.00">
                  <c:v>7.52</c:v>
                </c:pt>
                <c:pt idx="120" formatCode="0.00">
                  <c:v>7.92</c:v>
                </c:pt>
                <c:pt idx="121" formatCode="0.00">
                  <c:v>8.31</c:v>
                </c:pt>
                <c:pt idx="122" formatCode="0.00">
                  <c:v>8.69</c:v>
                </c:pt>
                <c:pt idx="123" formatCode="0.00">
                  <c:v>9.06</c:v>
                </c:pt>
                <c:pt idx="124" formatCode="0.00">
                  <c:v>9.76</c:v>
                </c:pt>
                <c:pt idx="125" formatCode="0.00">
                  <c:v>10.43</c:v>
                </c:pt>
                <c:pt idx="126" formatCode="0.00">
                  <c:v>11.08</c:v>
                </c:pt>
                <c:pt idx="127" formatCode="0.00">
                  <c:v>11.72</c:v>
                </c:pt>
                <c:pt idx="128" formatCode="0.00">
                  <c:v>12.34</c:v>
                </c:pt>
                <c:pt idx="129" formatCode="0.00">
                  <c:v>12.94</c:v>
                </c:pt>
                <c:pt idx="130" formatCode="0.00">
                  <c:v>13.54</c:v>
                </c:pt>
                <c:pt idx="131" formatCode="0.00">
                  <c:v>14.13</c:v>
                </c:pt>
                <c:pt idx="132" formatCode="0.00">
                  <c:v>14.71</c:v>
                </c:pt>
                <c:pt idx="133" formatCode="0.00">
                  <c:v>15.29</c:v>
                </c:pt>
                <c:pt idx="134" formatCode="0.00">
                  <c:v>15.86</c:v>
                </c:pt>
                <c:pt idx="135" formatCode="0.00">
                  <c:v>16.989999999999998</c:v>
                </c:pt>
                <c:pt idx="136" formatCode="0.00">
                  <c:v>18.38</c:v>
                </c:pt>
                <c:pt idx="137" formatCode="0.00">
                  <c:v>19.760000000000002</c:v>
                </c:pt>
                <c:pt idx="138" formatCode="0.00">
                  <c:v>21.12</c:v>
                </c:pt>
                <c:pt idx="139" formatCode="0.00">
                  <c:v>22.46</c:v>
                </c:pt>
                <c:pt idx="140" formatCode="0.00">
                  <c:v>23.81</c:v>
                </c:pt>
                <c:pt idx="141" formatCode="0.00">
                  <c:v>25.15</c:v>
                </c:pt>
                <c:pt idx="142" formatCode="0.00">
                  <c:v>26.49</c:v>
                </c:pt>
                <c:pt idx="143" formatCode="0.00">
                  <c:v>27.82</c:v>
                </c:pt>
                <c:pt idx="144" formatCode="0.00">
                  <c:v>30.5</c:v>
                </c:pt>
                <c:pt idx="145" formatCode="0.00">
                  <c:v>33.18</c:v>
                </c:pt>
                <c:pt idx="146" formatCode="0.00">
                  <c:v>35.89</c:v>
                </c:pt>
                <c:pt idx="147" formatCode="0.00">
                  <c:v>38.61</c:v>
                </c:pt>
                <c:pt idx="148" formatCode="0.00">
                  <c:v>41.37</c:v>
                </c:pt>
                <c:pt idx="149" formatCode="0.00">
                  <c:v>44.15</c:v>
                </c:pt>
                <c:pt idx="150" formatCode="0.00">
                  <c:v>49.82</c:v>
                </c:pt>
                <c:pt idx="151" formatCode="0.00">
                  <c:v>55.64</c:v>
                </c:pt>
                <c:pt idx="152" formatCode="0.00">
                  <c:v>61.61</c:v>
                </c:pt>
                <c:pt idx="153" formatCode="0.00">
                  <c:v>67.75</c:v>
                </c:pt>
                <c:pt idx="154" formatCode="0.00">
                  <c:v>74.06</c:v>
                </c:pt>
                <c:pt idx="155" formatCode="0.00">
                  <c:v>80.540000000000006</c:v>
                </c:pt>
                <c:pt idx="156" formatCode="0.00">
                  <c:v>87.18</c:v>
                </c:pt>
                <c:pt idx="157" formatCode="0.00">
                  <c:v>93.99</c:v>
                </c:pt>
                <c:pt idx="158" formatCode="0.00">
                  <c:v>100.97</c:v>
                </c:pt>
                <c:pt idx="159" formatCode="0.00">
                  <c:v>108.11</c:v>
                </c:pt>
                <c:pt idx="160" formatCode="0.00">
                  <c:v>115.42</c:v>
                </c:pt>
                <c:pt idx="161" formatCode="0.00">
                  <c:v>130.51</c:v>
                </c:pt>
                <c:pt idx="162" formatCode="0.00">
                  <c:v>150.26</c:v>
                </c:pt>
                <c:pt idx="163" formatCode="0.00">
                  <c:v>170.99</c:v>
                </c:pt>
                <c:pt idx="164" formatCode="0.00">
                  <c:v>192.7</c:v>
                </c:pt>
                <c:pt idx="165" formatCode="0.00">
                  <c:v>215.41</c:v>
                </c:pt>
                <c:pt idx="166" formatCode="0.00">
                  <c:v>239.15</c:v>
                </c:pt>
                <c:pt idx="167" formatCode="0.00">
                  <c:v>263.97000000000003</c:v>
                </c:pt>
                <c:pt idx="168" formatCode="0.00">
                  <c:v>289.93</c:v>
                </c:pt>
                <c:pt idx="169" formatCode="0.00">
                  <c:v>317.11</c:v>
                </c:pt>
                <c:pt idx="170" formatCode="0.00">
                  <c:v>374.79</c:v>
                </c:pt>
                <c:pt idx="171" formatCode="0.00">
                  <c:v>436.61</c:v>
                </c:pt>
                <c:pt idx="172" formatCode="0.00">
                  <c:v>502.51</c:v>
                </c:pt>
                <c:pt idx="173" formatCode="0.00">
                  <c:v>572.41</c:v>
                </c:pt>
                <c:pt idx="174" formatCode="0.00">
                  <c:v>646.24</c:v>
                </c:pt>
                <c:pt idx="175" formatCode="0.00">
                  <c:v>723.94</c:v>
                </c:pt>
                <c:pt idx="176" formatCode="0.00">
                  <c:v>890.55</c:v>
                </c:pt>
                <c:pt idx="177" formatCode="0.0">
                  <c:v>1070</c:v>
                </c:pt>
                <c:pt idx="178" formatCode="0.0">
                  <c:v>1270</c:v>
                </c:pt>
                <c:pt idx="179" formatCode="0.0">
                  <c:v>1480</c:v>
                </c:pt>
                <c:pt idx="180" formatCode="0.0">
                  <c:v>1700</c:v>
                </c:pt>
                <c:pt idx="181" formatCode="0.0">
                  <c:v>1940</c:v>
                </c:pt>
                <c:pt idx="182" formatCode="0.0">
                  <c:v>2180</c:v>
                </c:pt>
                <c:pt idx="183" formatCode="0.0">
                  <c:v>2440</c:v>
                </c:pt>
                <c:pt idx="184" formatCode="0.0">
                  <c:v>2720</c:v>
                </c:pt>
                <c:pt idx="185" formatCode="0.0">
                  <c:v>3000</c:v>
                </c:pt>
                <c:pt idx="186" formatCode="0.0">
                  <c:v>3300</c:v>
                </c:pt>
                <c:pt idx="187" formatCode="0.0">
                  <c:v>3920</c:v>
                </c:pt>
                <c:pt idx="188" formatCode="0.0">
                  <c:v>4760</c:v>
                </c:pt>
                <c:pt idx="189" formatCode="0.0">
                  <c:v>5650</c:v>
                </c:pt>
                <c:pt idx="190" formatCode="0.0">
                  <c:v>6610</c:v>
                </c:pt>
                <c:pt idx="191" formatCode="0.0">
                  <c:v>7620</c:v>
                </c:pt>
                <c:pt idx="192" formatCode="0.0">
                  <c:v>8680</c:v>
                </c:pt>
                <c:pt idx="193" formatCode="0.0">
                  <c:v>9800</c:v>
                </c:pt>
                <c:pt idx="194" formatCode="0.0">
                  <c:v>10950</c:v>
                </c:pt>
                <c:pt idx="195" formatCode="0.0">
                  <c:v>12160</c:v>
                </c:pt>
                <c:pt idx="196" formatCode="0.0">
                  <c:v>14680</c:v>
                </c:pt>
                <c:pt idx="197" formatCode="0.0">
                  <c:v>17350</c:v>
                </c:pt>
                <c:pt idx="198" formatCode="0.0">
                  <c:v>20160</c:v>
                </c:pt>
                <c:pt idx="199" formatCode="0.0">
                  <c:v>23090</c:v>
                </c:pt>
                <c:pt idx="200" formatCode="0.0">
                  <c:v>26120</c:v>
                </c:pt>
                <c:pt idx="201" formatCode="0.0">
                  <c:v>29260</c:v>
                </c:pt>
                <c:pt idx="202" formatCode="0.0">
                  <c:v>35800</c:v>
                </c:pt>
                <c:pt idx="203" formatCode="0.0">
                  <c:v>42640</c:v>
                </c:pt>
                <c:pt idx="204" formatCode="0.0">
                  <c:v>49740</c:v>
                </c:pt>
                <c:pt idx="205" formatCode="0.0">
                  <c:v>57050</c:v>
                </c:pt>
                <c:pt idx="206" formatCode="0.0">
                  <c:v>64540.000000000007</c:v>
                </c:pt>
                <c:pt idx="207" formatCode="0.0">
                  <c:v>72200</c:v>
                </c:pt>
                <c:pt idx="208" formatCode="0.0">
                  <c:v>73740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86A-4EB9-8EE6-7AE2B5E5967E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srim132Xe_C!$D$20:$D$228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srim132Xe_C!$M$20:$M$228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2.1999999999999997E-3</c:v>
                </c:pt>
                <c:pt idx="25">
                  <c:v>2.3E-3</c:v>
                </c:pt>
                <c:pt idx="26">
                  <c:v>2.3E-3</c:v>
                </c:pt>
                <c:pt idx="27">
                  <c:v>2.4000000000000002E-3</c:v>
                </c:pt>
                <c:pt idx="28">
                  <c:v>2.5000000000000001E-3</c:v>
                </c:pt>
                <c:pt idx="29">
                  <c:v>2.5999999999999999E-3</c:v>
                </c:pt>
                <c:pt idx="30">
                  <c:v>2.5999999999999999E-3</c:v>
                </c:pt>
                <c:pt idx="31">
                  <c:v>2.8E-3</c:v>
                </c:pt>
                <c:pt idx="32">
                  <c:v>2.9000000000000002E-3</c:v>
                </c:pt>
                <c:pt idx="33">
                  <c:v>3.0999999999999999E-3</c:v>
                </c:pt>
                <c:pt idx="34">
                  <c:v>3.3E-3</c:v>
                </c:pt>
                <c:pt idx="35">
                  <c:v>3.4000000000000002E-3</c:v>
                </c:pt>
                <c:pt idx="36">
                  <c:v>3.5000000000000005E-3</c:v>
                </c:pt>
                <c:pt idx="37">
                  <c:v>3.6999999999999997E-3</c:v>
                </c:pt>
                <c:pt idx="38">
                  <c:v>3.8E-3</c:v>
                </c:pt>
                <c:pt idx="39">
                  <c:v>3.8999999999999998E-3</c:v>
                </c:pt>
                <c:pt idx="40">
                  <c:v>4.2000000000000006E-3</c:v>
                </c:pt>
                <c:pt idx="41">
                  <c:v>4.4999999999999997E-3</c:v>
                </c:pt>
                <c:pt idx="42">
                  <c:v>4.7000000000000002E-3</c:v>
                </c:pt>
                <c:pt idx="43">
                  <c:v>4.8999999999999998E-3</c:v>
                </c:pt>
                <c:pt idx="44">
                  <c:v>5.1999999999999998E-3</c:v>
                </c:pt>
                <c:pt idx="45">
                  <c:v>5.4000000000000003E-3</c:v>
                </c:pt>
                <c:pt idx="46">
                  <c:v>5.8000000000000005E-3</c:v>
                </c:pt>
                <c:pt idx="47">
                  <c:v>6.1999999999999998E-3</c:v>
                </c:pt>
                <c:pt idx="48">
                  <c:v>6.6E-3</c:v>
                </c:pt>
                <c:pt idx="49">
                  <c:v>7.000000000000001E-3</c:v>
                </c:pt>
                <c:pt idx="50">
                  <c:v>7.3999999999999995E-3</c:v>
                </c:pt>
                <c:pt idx="51">
                  <c:v>7.7999999999999996E-3</c:v>
                </c:pt>
                <c:pt idx="52">
                  <c:v>8.2000000000000007E-3</c:v>
                </c:pt>
                <c:pt idx="53">
                  <c:v>8.5000000000000006E-3</c:v>
                </c:pt>
                <c:pt idx="54">
                  <c:v>8.8999999999999999E-3</c:v>
                </c:pt>
                <c:pt idx="55">
                  <c:v>9.1999999999999998E-3</c:v>
                </c:pt>
                <c:pt idx="56">
                  <c:v>9.6000000000000009E-3</c:v>
                </c:pt>
                <c:pt idx="57">
                  <c:v>1.03E-2</c:v>
                </c:pt>
                <c:pt idx="58">
                  <c:v>1.11E-2</c:v>
                </c:pt>
                <c:pt idx="59">
                  <c:v>1.2E-2</c:v>
                </c:pt>
                <c:pt idx="60">
                  <c:v>1.2800000000000001E-2</c:v>
                </c:pt>
                <c:pt idx="61">
                  <c:v>1.3600000000000001E-2</c:v>
                </c:pt>
                <c:pt idx="62">
                  <c:v>1.4299999999999998E-2</c:v>
                </c:pt>
                <c:pt idx="63">
                  <c:v>1.5099999999999999E-2</c:v>
                </c:pt>
                <c:pt idx="64">
                  <c:v>1.5900000000000001E-2</c:v>
                </c:pt>
                <c:pt idx="65">
                  <c:v>1.66E-2</c:v>
                </c:pt>
                <c:pt idx="66">
                  <c:v>1.8200000000000001E-2</c:v>
                </c:pt>
                <c:pt idx="67">
                  <c:v>1.9700000000000002E-2</c:v>
                </c:pt>
                <c:pt idx="68">
                  <c:v>2.12E-2</c:v>
                </c:pt>
                <c:pt idx="69">
                  <c:v>2.2600000000000002E-2</c:v>
                </c:pt>
                <c:pt idx="70">
                  <c:v>2.4E-2</c:v>
                </c:pt>
                <c:pt idx="71">
                  <c:v>2.5399999999999999E-2</c:v>
                </c:pt>
                <c:pt idx="72">
                  <c:v>2.8199999999999996E-2</c:v>
                </c:pt>
                <c:pt idx="73">
                  <c:v>3.09E-2</c:v>
                </c:pt>
                <c:pt idx="74">
                  <c:v>3.3500000000000002E-2</c:v>
                </c:pt>
                <c:pt idx="75">
                  <c:v>3.61E-2</c:v>
                </c:pt>
                <c:pt idx="76">
                  <c:v>3.85E-2</c:v>
                </c:pt>
                <c:pt idx="77">
                  <c:v>4.0899999999999999E-2</c:v>
                </c:pt>
                <c:pt idx="78">
                  <c:v>4.3200000000000002E-2</c:v>
                </c:pt>
                <c:pt idx="79">
                  <c:v>4.5400000000000003E-2</c:v>
                </c:pt>
                <c:pt idx="80">
                  <c:v>4.7599999999999996E-2</c:v>
                </c:pt>
                <c:pt idx="81">
                  <c:v>4.9700000000000001E-2</c:v>
                </c:pt>
                <c:pt idx="82">
                  <c:v>5.1700000000000003E-2</c:v>
                </c:pt>
                <c:pt idx="83">
                  <c:v>5.6000000000000008E-2</c:v>
                </c:pt>
                <c:pt idx="84">
                  <c:v>6.1199999999999997E-2</c:v>
                </c:pt>
                <c:pt idx="85">
                  <c:v>6.6100000000000006E-2</c:v>
                </c:pt>
                <c:pt idx="86">
                  <c:v>7.0599999999999996E-2</c:v>
                </c:pt>
                <c:pt idx="87">
                  <c:v>7.4899999999999994E-2</c:v>
                </c:pt>
                <c:pt idx="88">
                  <c:v>7.8899999999999998E-2</c:v>
                </c:pt>
                <c:pt idx="89">
                  <c:v>8.2699999999999996E-2</c:v>
                </c:pt>
                <c:pt idx="90">
                  <c:v>8.6199999999999999E-2</c:v>
                </c:pt>
                <c:pt idx="91">
                  <c:v>8.9599999999999999E-2</c:v>
                </c:pt>
                <c:pt idx="92">
                  <c:v>9.6799999999999997E-2</c:v>
                </c:pt>
                <c:pt idx="93">
                  <c:v>0.10329999999999999</c:v>
                </c:pt>
                <c:pt idx="94">
                  <c:v>0.10920000000000001</c:v>
                </c:pt>
                <c:pt idx="95">
                  <c:v>0.1145</c:v>
                </c:pt>
                <c:pt idx="96">
                  <c:v>0.1193</c:v>
                </c:pt>
                <c:pt idx="97">
                  <c:v>0.12379999999999999</c:v>
                </c:pt>
                <c:pt idx="98">
                  <c:v>0.1338</c:v>
                </c:pt>
                <c:pt idx="99">
                  <c:v>0.1424</c:v>
                </c:pt>
                <c:pt idx="100">
                  <c:v>0.1497</c:v>
                </c:pt>
                <c:pt idx="101">
                  <c:v>0.15620000000000001</c:v>
                </c:pt>
                <c:pt idx="102">
                  <c:v>0.16189999999999999</c:v>
                </c:pt>
                <c:pt idx="103">
                  <c:v>0.16699999999999998</c:v>
                </c:pt>
                <c:pt idx="104">
                  <c:v>0.17150000000000001</c:v>
                </c:pt>
                <c:pt idx="105">
                  <c:v>0.17560000000000001</c:v>
                </c:pt>
                <c:pt idx="106">
                  <c:v>0.17929999999999999</c:v>
                </c:pt>
                <c:pt idx="107">
                  <c:v>0.1827</c:v>
                </c:pt>
                <c:pt idx="108">
                  <c:v>0.1857</c:v>
                </c:pt>
                <c:pt idx="109">
                  <c:v>0.19339999999999999</c:v>
                </c:pt>
                <c:pt idx="110">
                  <c:v>0.20249999999999999</c:v>
                </c:pt>
                <c:pt idx="111">
                  <c:v>0.21010000000000001</c:v>
                </c:pt>
                <c:pt idx="112">
                  <c:v>0.2165</c:v>
                </c:pt>
                <c:pt idx="113">
                  <c:v>0.22200000000000003</c:v>
                </c:pt>
                <c:pt idx="114">
                  <c:v>0.22679999999999997</c:v>
                </c:pt>
                <c:pt idx="115">
                  <c:v>0.2311</c:v>
                </c:pt>
                <c:pt idx="116">
                  <c:v>0.23500000000000001</c:v>
                </c:pt>
                <c:pt idx="117">
                  <c:v>0.23849999999999999</c:v>
                </c:pt>
                <c:pt idx="118">
                  <c:v>0.2487</c:v>
                </c:pt>
                <c:pt idx="119">
                  <c:v>0.25750000000000001</c:v>
                </c:pt>
                <c:pt idx="120">
                  <c:v>0.2651</c:v>
                </c:pt>
                <c:pt idx="121">
                  <c:v>0.27189999999999998</c:v>
                </c:pt>
                <c:pt idx="122">
                  <c:v>0.27810000000000001</c:v>
                </c:pt>
                <c:pt idx="123">
                  <c:v>0.28370000000000001</c:v>
                </c:pt>
                <c:pt idx="124">
                  <c:v>0.30199999999999999</c:v>
                </c:pt>
                <c:pt idx="125">
                  <c:v>0.31789999999999996</c:v>
                </c:pt>
                <c:pt idx="126">
                  <c:v>0.33199999999999996</c:v>
                </c:pt>
                <c:pt idx="127">
                  <c:v>0.34470000000000001</c:v>
                </c:pt>
                <c:pt idx="128">
                  <c:v>0.35639999999999999</c:v>
                </c:pt>
                <c:pt idx="129">
                  <c:v>0.36730000000000002</c:v>
                </c:pt>
                <c:pt idx="130">
                  <c:v>0.3775</c:v>
                </c:pt>
                <c:pt idx="131">
                  <c:v>0.3871</c:v>
                </c:pt>
                <c:pt idx="132">
                  <c:v>0.39629999999999999</c:v>
                </c:pt>
                <c:pt idx="133">
                  <c:v>0.40510000000000002</c:v>
                </c:pt>
                <c:pt idx="134">
                  <c:v>0.41340000000000005</c:v>
                </c:pt>
                <c:pt idx="135">
                  <c:v>0.44390000000000002</c:v>
                </c:pt>
                <c:pt idx="136">
                  <c:v>0.48630000000000007</c:v>
                </c:pt>
                <c:pt idx="137">
                  <c:v>0.52449999999999997</c:v>
                </c:pt>
                <c:pt idx="138">
                  <c:v>0.55930000000000002</c:v>
                </c:pt>
                <c:pt idx="139">
                  <c:v>0.59139999999999993</c:v>
                </c:pt>
                <c:pt idx="140">
                  <c:v>0.62169999999999992</c:v>
                </c:pt>
                <c:pt idx="141">
                  <c:v>0.65039999999999998</c:v>
                </c:pt>
                <c:pt idx="142">
                  <c:v>0.67769999999999997</c:v>
                </c:pt>
                <c:pt idx="143">
                  <c:v>0.70399999999999996</c:v>
                </c:pt>
                <c:pt idx="144" formatCode="0.00">
                  <c:v>0.79989999999999994</c:v>
                </c:pt>
                <c:pt idx="145" formatCode="0.00">
                  <c:v>0.8859999999999999</c:v>
                </c:pt>
                <c:pt idx="146" formatCode="0.00">
                  <c:v>0.96549999999999991</c:v>
                </c:pt>
                <c:pt idx="147" formatCode="0.00">
                  <c:v>1.04</c:v>
                </c:pt>
                <c:pt idx="148" formatCode="0.00">
                  <c:v>1.1100000000000001</c:v>
                </c:pt>
                <c:pt idx="149" formatCode="0.00">
                  <c:v>1.18</c:v>
                </c:pt>
                <c:pt idx="150" formatCode="0.00">
                  <c:v>1.43</c:v>
                </c:pt>
                <c:pt idx="151" formatCode="0.00">
                  <c:v>1.65</c:v>
                </c:pt>
                <c:pt idx="152" formatCode="0.00">
                  <c:v>1.85</c:v>
                </c:pt>
                <c:pt idx="153" formatCode="0.00">
                  <c:v>2.0499999999999998</c:v>
                </c:pt>
                <c:pt idx="154" formatCode="0.00">
                  <c:v>2.23</c:v>
                </c:pt>
                <c:pt idx="155" formatCode="0.00">
                  <c:v>2.41</c:v>
                </c:pt>
                <c:pt idx="156" formatCode="0.00">
                  <c:v>2.59</c:v>
                </c:pt>
                <c:pt idx="157" formatCode="0.00">
                  <c:v>2.76</c:v>
                </c:pt>
                <c:pt idx="158" formatCode="0.00">
                  <c:v>2.94</c:v>
                </c:pt>
                <c:pt idx="159" formatCode="0.00">
                  <c:v>3.1</c:v>
                </c:pt>
                <c:pt idx="160" formatCode="0.00">
                  <c:v>3.27</c:v>
                </c:pt>
                <c:pt idx="161" formatCode="0.00">
                  <c:v>3.91</c:v>
                </c:pt>
                <c:pt idx="162" formatCode="0.00">
                  <c:v>4.8</c:v>
                </c:pt>
                <c:pt idx="163" formatCode="0.00">
                  <c:v>5.63</c:v>
                </c:pt>
                <c:pt idx="164" formatCode="0.00">
                  <c:v>6.41</c:v>
                </c:pt>
                <c:pt idx="165" formatCode="0.00">
                  <c:v>7.17</c:v>
                </c:pt>
                <c:pt idx="166" formatCode="0.00">
                  <c:v>7.92</c:v>
                </c:pt>
                <c:pt idx="167" formatCode="0.00">
                  <c:v>8.66</c:v>
                </c:pt>
                <c:pt idx="168" formatCode="0.00">
                  <c:v>9.41</c:v>
                </c:pt>
                <c:pt idx="169" formatCode="0.00">
                  <c:v>10.17</c:v>
                </c:pt>
                <c:pt idx="170" formatCode="0.00">
                  <c:v>13.04</c:v>
                </c:pt>
                <c:pt idx="171" formatCode="0.00">
                  <c:v>15.7</c:v>
                </c:pt>
                <c:pt idx="172" formatCode="0.00">
                  <c:v>18.260000000000002</c:v>
                </c:pt>
                <c:pt idx="173" formatCode="0.00">
                  <c:v>20.77</c:v>
                </c:pt>
                <c:pt idx="174" formatCode="0.00">
                  <c:v>23.24</c:v>
                </c:pt>
                <c:pt idx="175" formatCode="0.00">
                  <c:v>25.71</c:v>
                </c:pt>
                <c:pt idx="176" formatCode="0.00">
                  <c:v>34.880000000000003</c:v>
                </c:pt>
                <c:pt idx="177" formatCode="0.00">
                  <c:v>43.3</c:v>
                </c:pt>
                <c:pt idx="178" formatCode="0.00">
                  <c:v>51.39</c:v>
                </c:pt>
                <c:pt idx="179" formatCode="0.00">
                  <c:v>59.31</c:v>
                </c:pt>
                <c:pt idx="180" formatCode="0.00">
                  <c:v>67.16</c:v>
                </c:pt>
                <c:pt idx="181" formatCode="0.00">
                  <c:v>74.98</c:v>
                </c:pt>
                <c:pt idx="182" formatCode="0.00">
                  <c:v>82.8</c:v>
                </c:pt>
                <c:pt idx="183" formatCode="0.00">
                  <c:v>90.64</c:v>
                </c:pt>
                <c:pt idx="184" formatCode="0.00">
                  <c:v>98.49</c:v>
                </c:pt>
                <c:pt idx="185" formatCode="0.00">
                  <c:v>106.37</c:v>
                </c:pt>
                <c:pt idx="186" formatCode="0.00">
                  <c:v>114.27</c:v>
                </c:pt>
                <c:pt idx="187" formatCode="0.00">
                  <c:v>144.29</c:v>
                </c:pt>
                <c:pt idx="188" formatCode="0.00">
                  <c:v>186.63</c:v>
                </c:pt>
                <c:pt idx="189" formatCode="0.00">
                  <c:v>225.79</c:v>
                </c:pt>
                <c:pt idx="190" formatCode="0.00">
                  <c:v>263.24</c:v>
                </c:pt>
                <c:pt idx="191" formatCode="0.00">
                  <c:v>299.60000000000002</c:v>
                </c:pt>
                <c:pt idx="192" formatCode="0.00">
                  <c:v>335.22</c:v>
                </c:pt>
                <c:pt idx="193" formatCode="0.00">
                  <c:v>370.28</c:v>
                </c:pt>
                <c:pt idx="194" formatCode="0.00">
                  <c:v>404.89</c:v>
                </c:pt>
                <c:pt idx="195" formatCode="0.00">
                  <c:v>439.12</c:v>
                </c:pt>
                <c:pt idx="196" formatCode="0.00">
                  <c:v>565.89</c:v>
                </c:pt>
                <c:pt idx="197" formatCode="0.00">
                  <c:v>680.52</c:v>
                </c:pt>
                <c:pt idx="198" formatCode="0.00">
                  <c:v>787.85</c:v>
                </c:pt>
                <c:pt idx="199" formatCode="0.00">
                  <c:v>890.07</c:v>
                </c:pt>
                <c:pt idx="200" formatCode="0.0">
                  <c:v>988.37</c:v>
                </c:pt>
                <c:pt idx="201" formatCode="0.0">
                  <c:v>1080</c:v>
                </c:pt>
                <c:pt idx="202" formatCode="0.0">
                  <c:v>1420</c:v>
                </c:pt>
                <c:pt idx="203" formatCode="0.0">
                  <c:v>1720</c:v>
                </c:pt>
                <c:pt idx="204" formatCode="0.0">
                  <c:v>1990</c:v>
                </c:pt>
                <c:pt idx="205" formatCode="0.0">
                  <c:v>2250</c:v>
                </c:pt>
                <c:pt idx="206" formatCode="0.0">
                  <c:v>2480</c:v>
                </c:pt>
                <c:pt idx="207" formatCode="0.0">
                  <c:v>2710</c:v>
                </c:pt>
                <c:pt idx="208" formatCode="0.0">
                  <c:v>2720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6A-4EB9-8EE6-7AE2B5E5967E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srim132Xe_C!$D$20:$D$228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srim132Xe_C!$P$20:$P$228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8.9999999999999998E-4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1.0999999999999998E-3</c:v>
                </c:pt>
                <c:pt idx="16">
                  <c:v>1.0999999999999998E-3</c:v>
                </c:pt>
                <c:pt idx="17">
                  <c:v>1.2000000000000001E-3</c:v>
                </c:pt>
                <c:pt idx="18">
                  <c:v>1.2000000000000001E-3</c:v>
                </c:pt>
                <c:pt idx="19">
                  <c:v>1.2999999999999999E-3</c:v>
                </c:pt>
                <c:pt idx="20">
                  <c:v>1.4E-3</c:v>
                </c:pt>
                <c:pt idx="21">
                  <c:v>1.4E-3</c:v>
                </c:pt>
                <c:pt idx="22">
                  <c:v>1.5E-3</c:v>
                </c:pt>
                <c:pt idx="23">
                  <c:v>1.6000000000000001E-3</c:v>
                </c:pt>
                <c:pt idx="24">
                  <c:v>1.7000000000000001E-3</c:v>
                </c:pt>
                <c:pt idx="25">
                  <c:v>1.7000000000000001E-3</c:v>
                </c:pt>
                <c:pt idx="26">
                  <c:v>1.8E-3</c:v>
                </c:pt>
                <c:pt idx="27">
                  <c:v>1.9E-3</c:v>
                </c:pt>
                <c:pt idx="28">
                  <c:v>1.9E-3</c:v>
                </c:pt>
                <c:pt idx="29">
                  <c:v>2E-3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2.3E-3</c:v>
                </c:pt>
                <c:pt idx="33">
                  <c:v>2.5000000000000001E-3</c:v>
                </c:pt>
                <c:pt idx="34">
                  <c:v>2.5999999999999999E-3</c:v>
                </c:pt>
                <c:pt idx="35">
                  <c:v>2.8E-3</c:v>
                </c:pt>
                <c:pt idx="36">
                  <c:v>2.9000000000000002E-3</c:v>
                </c:pt>
                <c:pt idx="37">
                  <c:v>3.0000000000000001E-3</c:v>
                </c:pt>
                <c:pt idx="38">
                  <c:v>3.0999999999999999E-3</c:v>
                </c:pt>
                <c:pt idx="39">
                  <c:v>3.3E-3</c:v>
                </c:pt>
                <c:pt idx="40">
                  <c:v>3.5000000000000005E-3</c:v>
                </c:pt>
                <c:pt idx="41">
                  <c:v>3.6999999999999997E-3</c:v>
                </c:pt>
                <c:pt idx="42">
                  <c:v>4.0000000000000001E-3</c:v>
                </c:pt>
                <c:pt idx="43">
                  <c:v>4.2000000000000006E-3</c:v>
                </c:pt>
                <c:pt idx="44">
                  <c:v>4.3999999999999994E-3</c:v>
                </c:pt>
                <c:pt idx="45">
                  <c:v>4.5999999999999999E-3</c:v>
                </c:pt>
                <c:pt idx="46">
                  <c:v>5.0000000000000001E-3</c:v>
                </c:pt>
                <c:pt idx="47">
                  <c:v>5.4000000000000003E-3</c:v>
                </c:pt>
                <c:pt idx="48">
                  <c:v>5.8000000000000005E-3</c:v>
                </c:pt>
                <c:pt idx="49">
                  <c:v>6.0999999999999995E-3</c:v>
                </c:pt>
                <c:pt idx="50">
                  <c:v>6.5000000000000006E-3</c:v>
                </c:pt>
                <c:pt idx="51">
                  <c:v>6.8000000000000005E-3</c:v>
                </c:pt>
                <c:pt idx="52">
                  <c:v>7.1999999999999998E-3</c:v>
                </c:pt>
                <c:pt idx="53">
                  <c:v>7.4999999999999997E-3</c:v>
                </c:pt>
                <c:pt idx="54">
                  <c:v>7.9000000000000008E-3</c:v>
                </c:pt>
                <c:pt idx="55">
                  <c:v>8.2000000000000007E-3</c:v>
                </c:pt>
                <c:pt idx="56">
                  <c:v>8.5000000000000006E-3</c:v>
                </c:pt>
                <c:pt idx="57">
                  <c:v>9.1999999999999998E-3</c:v>
                </c:pt>
                <c:pt idx="58">
                  <c:v>0.01</c:v>
                </c:pt>
                <c:pt idx="59">
                  <c:v>1.0699999999999999E-2</c:v>
                </c:pt>
                <c:pt idx="60">
                  <c:v>1.15E-2</c:v>
                </c:pt>
                <c:pt idx="61">
                  <c:v>1.23E-2</c:v>
                </c:pt>
                <c:pt idx="62">
                  <c:v>1.3000000000000001E-2</c:v>
                </c:pt>
                <c:pt idx="63">
                  <c:v>1.37E-2</c:v>
                </c:pt>
                <c:pt idx="64">
                  <c:v>1.4499999999999999E-2</c:v>
                </c:pt>
                <c:pt idx="65">
                  <c:v>1.52E-2</c:v>
                </c:pt>
                <c:pt idx="66">
                  <c:v>1.66E-2</c:v>
                </c:pt>
                <c:pt idx="67">
                  <c:v>1.8099999999999998E-2</c:v>
                </c:pt>
                <c:pt idx="68">
                  <c:v>1.95E-2</c:v>
                </c:pt>
                <c:pt idx="69">
                  <c:v>2.0899999999999998E-2</c:v>
                </c:pt>
                <c:pt idx="70">
                  <c:v>2.2200000000000001E-2</c:v>
                </c:pt>
                <c:pt idx="71">
                  <c:v>2.3599999999999999E-2</c:v>
                </c:pt>
                <c:pt idx="72">
                  <c:v>2.63E-2</c:v>
                </c:pt>
                <c:pt idx="73">
                  <c:v>2.8999999999999998E-2</c:v>
                </c:pt>
                <c:pt idx="74">
                  <c:v>3.1600000000000003E-2</c:v>
                </c:pt>
                <c:pt idx="75">
                  <c:v>3.4200000000000001E-2</c:v>
                </c:pt>
                <c:pt idx="76">
                  <c:v>3.6799999999999999E-2</c:v>
                </c:pt>
                <c:pt idx="77">
                  <c:v>3.9300000000000002E-2</c:v>
                </c:pt>
                <c:pt idx="78">
                  <c:v>4.1799999999999997E-2</c:v>
                </c:pt>
                <c:pt idx="79">
                  <c:v>4.4299999999999999E-2</c:v>
                </c:pt>
                <c:pt idx="80">
                  <c:v>4.6700000000000005E-2</c:v>
                </c:pt>
                <c:pt idx="81">
                  <c:v>4.9099999999999998E-2</c:v>
                </c:pt>
                <c:pt idx="82">
                  <c:v>5.1400000000000001E-2</c:v>
                </c:pt>
                <c:pt idx="83">
                  <c:v>5.6100000000000004E-2</c:v>
                </c:pt>
                <c:pt idx="84">
                  <c:v>6.1699999999999998E-2</c:v>
                </c:pt>
                <c:pt idx="85">
                  <c:v>6.720000000000001E-2</c:v>
                </c:pt>
                <c:pt idx="86">
                  <c:v>7.2399999999999992E-2</c:v>
                </c:pt>
                <c:pt idx="87">
                  <c:v>7.7499999999999999E-2</c:v>
                </c:pt>
                <c:pt idx="88">
                  <c:v>8.2400000000000001E-2</c:v>
                </c:pt>
                <c:pt idx="89">
                  <c:v>8.7099999999999997E-2</c:v>
                </c:pt>
                <c:pt idx="90">
                  <c:v>9.1700000000000004E-2</c:v>
                </c:pt>
                <c:pt idx="91">
                  <c:v>9.6099999999999991E-2</c:v>
                </c:pt>
                <c:pt idx="92">
                  <c:v>0.10440000000000001</c:v>
                </c:pt>
                <c:pt idx="93">
                  <c:v>0.11220000000000001</c:v>
                </c:pt>
                <c:pt idx="94">
                  <c:v>0.11950000000000001</c:v>
                </c:pt>
                <c:pt idx="95">
                  <c:v>0.12640000000000001</c:v>
                </c:pt>
                <c:pt idx="96">
                  <c:v>0.1328</c:v>
                </c:pt>
                <c:pt idx="97">
                  <c:v>0.1389</c:v>
                </c:pt>
                <c:pt idx="98">
                  <c:v>0.15009999999999998</c:v>
                </c:pt>
                <c:pt idx="99">
                  <c:v>0.16</c:v>
                </c:pt>
                <c:pt idx="100">
                  <c:v>0.1691</c:v>
                </c:pt>
                <c:pt idx="101">
                  <c:v>0.1772</c:v>
                </c:pt>
                <c:pt idx="102">
                  <c:v>0.18460000000000001</c:v>
                </c:pt>
                <c:pt idx="103">
                  <c:v>0.19139999999999999</c:v>
                </c:pt>
                <c:pt idx="104">
                  <c:v>0.1976</c:v>
                </c:pt>
                <c:pt idx="105">
                  <c:v>0.20329999999999998</c:v>
                </c:pt>
                <c:pt idx="106">
                  <c:v>0.20859999999999998</c:v>
                </c:pt>
                <c:pt idx="107">
                  <c:v>0.21339999999999998</c:v>
                </c:pt>
                <c:pt idx="108">
                  <c:v>0.21789999999999998</c:v>
                </c:pt>
                <c:pt idx="109">
                  <c:v>0.22599999999999998</c:v>
                </c:pt>
                <c:pt idx="110">
                  <c:v>0.23479999999999998</c:v>
                </c:pt>
                <c:pt idx="111">
                  <c:v>0.24230000000000002</c:v>
                </c:pt>
                <c:pt idx="112">
                  <c:v>0.24879999999999999</c:v>
                </c:pt>
                <c:pt idx="113">
                  <c:v>0.2545</c:v>
                </c:pt>
                <c:pt idx="114">
                  <c:v>0.2596</c:v>
                </c:pt>
                <c:pt idx="115">
                  <c:v>0.26419999999999999</c:v>
                </c:pt>
                <c:pt idx="116">
                  <c:v>0.26829999999999998</c:v>
                </c:pt>
                <c:pt idx="117">
                  <c:v>0.27210000000000001</c:v>
                </c:pt>
                <c:pt idx="118">
                  <c:v>0.2787</c:v>
                </c:pt>
                <c:pt idx="119">
                  <c:v>0.28439999999999999</c:v>
                </c:pt>
                <c:pt idx="120">
                  <c:v>0.28939999999999999</c:v>
                </c:pt>
                <c:pt idx="121">
                  <c:v>0.29389999999999999</c:v>
                </c:pt>
                <c:pt idx="122">
                  <c:v>0.2979</c:v>
                </c:pt>
                <c:pt idx="123">
                  <c:v>0.30159999999999998</c:v>
                </c:pt>
                <c:pt idx="124">
                  <c:v>0.308</c:v>
                </c:pt>
                <c:pt idx="125">
                  <c:v>0.31359999999999999</c:v>
                </c:pt>
                <c:pt idx="126">
                  <c:v>0.31850000000000001</c:v>
                </c:pt>
                <c:pt idx="127">
                  <c:v>0.32300000000000001</c:v>
                </c:pt>
                <c:pt idx="128">
                  <c:v>0.32700000000000001</c:v>
                </c:pt>
                <c:pt idx="129">
                  <c:v>0.33069999999999999</c:v>
                </c:pt>
                <c:pt idx="130">
                  <c:v>0.3342</c:v>
                </c:pt>
                <c:pt idx="131">
                  <c:v>0.33740000000000003</c:v>
                </c:pt>
                <c:pt idx="132">
                  <c:v>0.34049999999999997</c:v>
                </c:pt>
                <c:pt idx="133">
                  <c:v>0.34329999999999999</c:v>
                </c:pt>
                <c:pt idx="134">
                  <c:v>0.34609999999999996</c:v>
                </c:pt>
                <c:pt idx="135">
                  <c:v>0.35120000000000001</c:v>
                </c:pt>
                <c:pt idx="136">
                  <c:v>0.35720000000000002</c:v>
                </c:pt>
                <c:pt idx="137">
                  <c:v>0.36259999999999998</c:v>
                </c:pt>
                <c:pt idx="138">
                  <c:v>0.36770000000000003</c:v>
                </c:pt>
                <c:pt idx="139">
                  <c:v>0.3725</c:v>
                </c:pt>
                <c:pt idx="140">
                  <c:v>0.377</c:v>
                </c:pt>
                <c:pt idx="141">
                  <c:v>0.38140000000000002</c:v>
                </c:pt>
                <c:pt idx="142">
                  <c:v>0.3856</c:v>
                </c:pt>
                <c:pt idx="143">
                  <c:v>0.3896</c:v>
                </c:pt>
                <c:pt idx="144">
                  <c:v>0.39740000000000003</c:v>
                </c:pt>
                <c:pt idx="145">
                  <c:v>0.40479999999999999</c:v>
                </c:pt>
                <c:pt idx="146">
                  <c:v>0.41200000000000003</c:v>
                </c:pt>
                <c:pt idx="147">
                  <c:v>0.41900000000000004</c:v>
                </c:pt>
                <c:pt idx="148">
                  <c:v>0.42590000000000006</c:v>
                </c:pt>
                <c:pt idx="149">
                  <c:v>0.43259999999999998</c:v>
                </c:pt>
                <c:pt idx="150">
                  <c:v>0.44600000000000001</c:v>
                </c:pt>
                <c:pt idx="151">
                  <c:v>0.45929999999999999</c:v>
                </c:pt>
                <c:pt idx="152">
                  <c:v>0.47260000000000002</c:v>
                </c:pt>
                <c:pt idx="153" formatCode="0.00">
                  <c:v>0.48600000000000004</c:v>
                </c:pt>
                <c:pt idx="154" formatCode="0.00">
                  <c:v>0.49960000000000004</c:v>
                </c:pt>
                <c:pt idx="155" formatCode="0.00">
                  <c:v>0.51340000000000008</c:v>
                </c:pt>
                <c:pt idx="156" formatCode="0.00">
                  <c:v>0.52739999999999998</c:v>
                </c:pt>
                <c:pt idx="157" formatCode="0.00">
                  <c:v>0.54169999999999996</c:v>
                </c:pt>
                <c:pt idx="158" formatCode="0.00">
                  <c:v>0.55630000000000002</c:v>
                </c:pt>
                <c:pt idx="159" formatCode="0.00">
                  <c:v>0.57110000000000005</c:v>
                </c:pt>
                <c:pt idx="160" formatCode="0.00">
                  <c:v>0.58630000000000004</c:v>
                </c:pt>
                <c:pt idx="161" formatCode="0.00">
                  <c:v>0.61749999999999994</c:v>
                </c:pt>
                <c:pt idx="162" formatCode="0.00">
                  <c:v>0.65810000000000002</c:v>
                </c:pt>
                <c:pt idx="163" formatCode="0.00">
                  <c:v>0.70069999999999999</c:v>
                </c:pt>
                <c:pt idx="164" formatCode="0.00">
                  <c:v>0.74519999999999997</c:v>
                </c:pt>
                <c:pt idx="165" formatCode="0.00">
                  <c:v>0.79160000000000008</c:v>
                </c:pt>
                <c:pt idx="166" formatCode="0.00">
                  <c:v>0.84009999999999996</c:v>
                </c:pt>
                <c:pt idx="167" formatCode="0.00">
                  <c:v>0.89070000000000005</c:v>
                </c:pt>
                <c:pt idx="168" formatCode="0.00">
                  <c:v>0.94359999999999999</c:v>
                </c:pt>
                <c:pt idx="169" formatCode="0.00">
                  <c:v>0.99890000000000012</c:v>
                </c:pt>
                <c:pt idx="170" formatCode="0.00">
                  <c:v>1.1200000000000001</c:v>
                </c:pt>
                <c:pt idx="171" formatCode="0.00">
                  <c:v>1.24</c:v>
                </c:pt>
                <c:pt idx="172" formatCode="0.00">
                  <c:v>1.38</c:v>
                </c:pt>
                <c:pt idx="173" formatCode="0.00">
                  <c:v>1.52</c:v>
                </c:pt>
                <c:pt idx="174" formatCode="0.00">
                  <c:v>1.67</c:v>
                </c:pt>
                <c:pt idx="175" formatCode="0.00">
                  <c:v>1.82</c:v>
                </c:pt>
                <c:pt idx="176" formatCode="0.00">
                  <c:v>2.16</c:v>
                </c:pt>
                <c:pt idx="177" formatCode="0.00">
                  <c:v>2.52</c:v>
                </c:pt>
                <c:pt idx="178" formatCode="0.00">
                  <c:v>2.91</c:v>
                </c:pt>
                <c:pt idx="179" formatCode="0.00">
                  <c:v>3.32</c:v>
                </c:pt>
                <c:pt idx="180" formatCode="0.00">
                  <c:v>3.76</c:v>
                </c:pt>
                <c:pt idx="181" formatCode="0.00">
                  <c:v>4.21</c:v>
                </c:pt>
                <c:pt idx="182" formatCode="0.00">
                  <c:v>4.6900000000000004</c:v>
                </c:pt>
                <c:pt idx="183" formatCode="0.00">
                  <c:v>5.19</c:v>
                </c:pt>
                <c:pt idx="184" formatCode="0.00">
                  <c:v>5.71</c:v>
                </c:pt>
                <c:pt idx="185" formatCode="0.00">
                  <c:v>6.24</c:v>
                </c:pt>
                <c:pt idx="186" formatCode="0.00">
                  <c:v>6.8</c:v>
                </c:pt>
                <c:pt idx="187" formatCode="0.00">
                  <c:v>7.96</c:v>
                </c:pt>
                <c:pt idx="188" formatCode="0.00">
                  <c:v>9.5</c:v>
                </c:pt>
                <c:pt idx="189" formatCode="0.00">
                  <c:v>11.13</c:v>
                </c:pt>
                <c:pt idx="190" formatCode="0.00">
                  <c:v>12.84</c:v>
                </c:pt>
                <c:pt idx="191" formatCode="0.00">
                  <c:v>14.64</c:v>
                </c:pt>
                <c:pt idx="192" formatCode="0.00">
                  <c:v>16.5</c:v>
                </c:pt>
                <c:pt idx="193" formatCode="0.00">
                  <c:v>18.43</c:v>
                </c:pt>
                <c:pt idx="194" formatCode="0.00">
                  <c:v>20.41</c:v>
                </c:pt>
                <c:pt idx="195" formatCode="0.00">
                  <c:v>22.46</c:v>
                </c:pt>
                <c:pt idx="196" formatCode="0.00">
                  <c:v>26.68</c:v>
                </c:pt>
                <c:pt idx="197" formatCode="0.00">
                  <c:v>31.07</c:v>
                </c:pt>
                <c:pt idx="198" formatCode="0.00">
                  <c:v>35.6</c:v>
                </c:pt>
                <c:pt idx="199" formatCode="0.00">
                  <c:v>40.25</c:v>
                </c:pt>
                <c:pt idx="200" formatCode="0.00">
                  <c:v>44.99</c:v>
                </c:pt>
                <c:pt idx="201" formatCode="0.00">
                  <c:v>49.8</c:v>
                </c:pt>
                <c:pt idx="202" formatCode="0.00">
                  <c:v>59.6</c:v>
                </c:pt>
                <c:pt idx="203" formatCode="0.00">
                  <c:v>69.56</c:v>
                </c:pt>
                <c:pt idx="204" formatCode="0.00">
                  <c:v>79.59</c:v>
                </c:pt>
                <c:pt idx="205" formatCode="0.00">
                  <c:v>89.65</c:v>
                </c:pt>
                <c:pt idx="206" formatCode="0.00">
                  <c:v>99.7</c:v>
                </c:pt>
                <c:pt idx="207" formatCode="0.00">
                  <c:v>109.7</c:v>
                </c:pt>
                <c:pt idx="208" formatCode="0.00">
                  <c:v>111.69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86A-4EB9-8EE6-7AE2B5E59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37824"/>
        <c:axId val="560142136"/>
      </c:scatterChart>
      <c:valAx>
        <c:axId val="5601378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1"/>
              <c:y val="0.87084520417853872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2136"/>
        <c:crosses val="autoZero"/>
        <c:crossBetween val="midCat"/>
        <c:majorUnit val="10"/>
      </c:valAx>
      <c:valAx>
        <c:axId val="5601421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378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1"/>
          <c:y val="4.2812810791813434E-2"/>
          <c:w val="0.28994361446264105"/>
          <c:h val="0.10935415124391511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srim132Xe_Air!$P$5</c:f>
          <c:strCache>
            <c:ptCount val="1"/>
            <c:pt idx="0">
              <c:v>srim132Xe_Air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srim132Xe_Air!$D$20:$D$228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srim132Xe_Air!$E$20:$E$228</c:f>
              <c:numCache>
                <c:formatCode>0.000E+00</c:formatCode>
                <c:ptCount val="209"/>
                <c:pt idx="0">
                  <c:v>0.1615</c:v>
                </c:pt>
                <c:pt idx="1">
                  <c:v>0.16719999999999999</c:v>
                </c:pt>
                <c:pt idx="2">
                  <c:v>0.17269999999999999</c:v>
                </c:pt>
                <c:pt idx="3">
                  <c:v>0.17799999999999999</c:v>
                </c:pt>
                <c:pt idx="4">
                  <c:v>0.18310000000000001</c:v>
                </c:pt>
                <c:pt idx="5">
                  <c:v>0.19309999999999999</c:v>
                </c:pt>
                <c:pt idx="6">
                  <c:v>0.20480000000000001</c:v>
                </c:pt>
                <c:pt idx="7">
                  <c:v>0.21579999999999999</c:v>
                </c:pt>
                <c:pt idx="8">
                  <c:v>0.22639999999999999</c:v>
                </c:pt>
                <c:pt idx="9">
                  <c:v>0.2364</c:v>
                </c:pt>
                <c:pt idx="10">
                  <c:v>0.24610000000000001</c:v>
                </c:pt>
                <c:pt idx="11">
                  <c:v>0.25540000000000002</c:v>
                </c:pt>
                <c:pt idx="12">
                  <c:v>0.26440000000000002</c:v>
                </c:pt>
                <c:pt idx="13">
                  <c:v>0.27300000000000002</c:v>
                </c:pt>
                <c:pt idx="14">
                  <c:v>0.28960000000000002</c:v>
                </c:pt>
                <c:pt idx="15">
                  <c:v>0.30520000000000003</c:v>
                </c:pt>
                <c:pt idx="16">
                  <c:v>0.3201</c:v>
                </c:pt>
                <c:pt idx="17">
                  <c:v>0.33439999999999998</c:v>
                </c:pt>
                <c:pt idx="18">
                  <c:v>0.34799999999999998</c:v>
                </c:pt>
                <c:pt idx="19">
                  <c:v>0.36120000000000002</c:v>
                </c:pt>
                <c:pt idx="20">
                  <c:v>0.3861</c:v>
                </c:pt>
                <c:pt idx="21">
                  <c:v>0.40949999999999998</c:v>
                </c:pt>
                <c:pt idx="22">
                  <c:v>0.43169999999999997</c:v>
                </c:pt>
                <c:pt idx="23">
                  <c:v>0.45279999999999998</c:v>
                </c:pt>
                <c:pt idx="24">
                  <c:v>0.47289999999999999</c:v>
                </c:pt>
                <c:pt idx="25">
                  <c:v>0.49220000000000003</c:v>
                </c:pt>
                <c:pt idx="26">
                  <c:v>0.51080000000000003</c:v>
                </c:pt>
                <c:pt idx="27">
                  <c:v>0.52869999999999995</c:v>
                </c:pt>
                <c:pt idx="28">
                  <c:v>0.54600000000000004</c:v>
                </c:pt>
                <c:pt idx="29">
                  <c:v>0.56279999999999997</c:v>
                </c:pt>
                <c:pt idx="30">
                  <c:v>0.57920000000000005</c:v>
                </c:pt>
                <c:pt idx="31">
                  <c:v>0.61050000000000004</c:v>
                </c:pt>
                <c:pt idx="32">
                  <c:v>0.64749999999999996</c:v>
                </c:pt>
                <c:pt idx="33">
                  <c:v>0.68259999999999998</c:v>
                </c:pt>
                <c:pt idx="34">
                  <c:v>0.71589999999999998</c:v>
                </c:pt>
                <c:pt idx="35">
                  <c:v>0.74770000000000003</c:v>
                </c:pt>
                <c:pt idx="36">
                  <c:v>0.7782</c:v>
                </c:pt>
                <c:pt idx="37">
                  <c:v>0.80759999999999998</c:v>
                </c:pt>
                <c:pt idx="38">
                  <c:v>0.83599999999999997</c:v>
                </c:pt>
                <c:pt idx="39">
                  <c:v>0.86339999999999995</c:v>
                </c:pt>
                <c:pt idx="40">
                  <c:v>0.91569999999999996</c:v>
                </c:pt>
                <c:pt idx="41">
                  <c:v>0.96530000000000005</c:v>
                </c:pt>
                <c:pt idx="42">
                  <c:v>1.012</c:v>
                </c:pt>
                <c:pt idx="43">
                  <c:v>1.0569999999999999</c:v>
                </c:pt>
                <c:pt idx="44">
                  <c:v>1.101</c:v>
                </c:pt>
                <c:pt idx="45">
                  <c:v>1.1419999999999999</c:v>
                </c:pt>
                <c:pt idx="46">
                  <c:v>1.2210000000000001</c:v>
                </c:pt>
                <c:pt idx="47">
                  <c:v>1.2949999999999999</c:v>
                </c:pt>
                <c:pt idx="48">
                  <c:v>1.365</c:v>
                </c:pt>
                <c:pt idx="49">
                  <c:v>1.4319999999999999</c:v>
                </c:pt>
                <c:pt idx="50">
                  <c:v>1.4950000000000001</c:v>
                </c:pt>
                <c:pt idx="51">
                  <c:v>1.556</c:v>
                </c:pt>
                <c:pt idx="52">
                  <c:v>1.615</c:v>
                </c:pt>
                <c:pt idx="53">
                  <c:v>1.6719999999999999</c:v>
                </c:pt>
                <c:pt idx="54">
                  <c:v>1.7270000000000001</c:v>
                </c:pt>
                <c:pt idx="55">
                  <c:v>1.78</c:v>
                </c:pt>
                <c:pt idx="56">
                  <c:v>1.831</c:v>
                </c:pt>
                <c:pt idx="57">
                  <c:v>1.931</c:v>
                </c:pt>
                <c:pt idx="58">
                  <c:v>2.048</c:v>
                </c:pt>
                <c:pt idx="59">
                  <c:v>2.1579999999999999</c:v>
                </c:pt>
                <c:pt idx="60">
                  <c:v>2.2509999999999999</c:v>
                </c:pt>
                <c:pt idx="61">
                  <c:v>2.323</c:v>
                </c:pt>
                <c:pt idx="62">
                  <c:v>2.391</c:v>
                </c:pt>
                <c:pt idx="63">
                  <c:v>2.456</c:v>
                </c:pt>
                <c:pt idx="64">
                  <c:v>2.5190000000000001</c:v>
                </c:pt>
                <c:pt idx="65">
                  <c:v>2.58</c:v>
                </c:pt>
                <c:pt idx="66">
                  <c:v>2.698</c:v>
                </c:pt>
                <c:pt idx="67">
                  <c:v>2.8119999999999998</c:v>
                </c:pt>
                <c:pt idx="68">
                  <c:v>2.923</c:v>
                </c:pt>
                <c:pt idx="69">
                  <c:v>3.032</c:v>
                </c:pt>
                <c:pt idx="70">
                  <c:v>3.1389999999999998</c:v>
                </c:pt>
                <c:pt idx="71">
                  <c:v>3.2450000000000001</c:v>
                </c:pt>
                <c:pt idx="72">
                  <c:v>3.4529999999999998</c:v>
                </c:pt>
                <c:pt idx="73">
                  <c:v>3.6579999999999999</c:v>
                </c:pt>
                <c:pt idx="74">
                  <c:v>3.859</c:v>
                </c:pt>
                <c:pt idx="75">
                  <c:v>4.0570000000000004</c:v>
                </c:pt>
                <c:pt idx="76">
                  <c:v>4.2510000000000003</c:v>
                </c:pt>
                <c:pt idx="77">
                  <c:v>4.4409999999999998</c:v>
                </c:pt>
                <c:pt idx="78">
                  <c:v>4.6260000000000003</c:v>
                </c:pt>
                <c:pt idx="79">
                  <c:v>4.8079999999999998</c:v>
                </c:pt>
                <c:pt idx="80">
                  <c:v>4.984</c:v>
                </c:pt>
                <c:pt idx="81">
                  <c:v>5.1559999999999997</c:v>
                </c:pt>
                <c:pt idx="82">
                  <c:v>5.3230000000000004</c:v>
                </c:pt>
                <c:pt idx="83">
                  <c:v>5.6429999999999998</c:v>
                </c:pt>
                <c:pt idx="84">
                  <c:v>6.0179999999999998</c:v>
                </c:pt>
                <c:pt idx="85">
                  <c:v>6.367</c:v>
                </c:pt>
                <c:pt idx="86">
                  <c:v>6.6929999999999996</c:v>
                </c:pt>
                <c:pt idx="87">
                  <c:v>6.9989999999999997</c:v>
                </c:pt>
                <c:pt idx="88">
                  <c:v>7.2869999999999999</c:v>
                </c:pt>
                <c:pt idx="89">
                  <c:v>7.56</c:v>
                </c:pt>
                <c:pt idx="90">
                  <c:v>7.8209999999999997</c:v>
                </c:pt>
                <c:pt idx="91">
                  <c:v>8.0719999999999992</c:v>
                </c:pt>
                <c:pt idx="92">
                  <c:v>8.5500000000000007</c:v>
                </c:pt>
                <c:pt idx="93">
                  <c:v>9.0079999999999991</c:v>
                </c:pt>
                <c:pt idx="94">
                  <c:v>9.4550000000000001</c:v>
                </c:pt>
                <c:pt idx="95">
                  <c:v>9.8979999999999997</c:v>
                </c:pt>
                <c:pt idx="96">
                  <c:v>10.34</c:v>
                </c:pt>
                <c:pt idx="97">
                  <c:v>10.79</c:v>
                </c:pt>
                <c:pt idx="98">
                  <c:v>11.71</c:v>
                </c:pt>
                <c:pt idx="99">
                  <c:v>12.66</c:v>
                </c:pt>
                <c:pt idx="100">
                  <c:v>13.66</c:v>
                </c:pt>
                <c:pt idx="101">
                  <c:v>14.7</c:v>
                </c:pt>
                <c:pt idx="102">
                  <c:v>15.78</c:v>
                </c:pt>
                <c:pt idx="103">
                  <c:v>16.89</c:v>
                </c:pt>
                <c:pt idx="104">
                  <c:v>18.04</c:v>
                </c:pt>
                <c:pt idx="105">
                  <c:v>19.2</c:v>
                </c:pt>
                <c:pt idx="106">
                  <c:v>20.39</c:v>
                </c:pt>
                <c:pt idx="107">
                  <c:v>21.59</c:v>
                </c:pt>
                <c:pt idx="108">
                  <c:v>22.8</c:v>
                </c:pt>
                <c:pt idx="109">
                  <c:v>25.22</c:v>
                </c:pt>
                <c:pt idx="110">
                  <c:v>28.19</c:v>
                </c:pt>
                <c:pt idx="111">
                  <c:v>31.07</c:v>
                </c:pt>
                <c:pt idx="112">
                  <c:v>33.799999999999997</c:v>
                </c:pt>
                <c:pt idx="113">
                  <c:v>36.369999999999997</c:v>
                </c:pt>
                <c:pt idx="114">
                  <c:v>38.76</c:v>
                </c:pt>
                <c:pt idx="115">
                  <c:v>40.98</c:v>
                </c:pt>
                <c:pt idx="116">
                  <c:v>43.03</c:v>
                </c:pt>
                <c:pt idx="117">
                  <c:v>44.91</c:v>
                </c:pt>
                <c:pt idx="118">
                  <c:v>48.27</c:v>
                </c:pt>
                <c:pt idx="119">
                  <c:v>51.13</c:v>
                </c:pt>
                <c:pt idx="120">
                  <c:v>53.61</c:v>
                </c:pt>
                <c:pt idx="121">
                  <c:v>55.76</c:v>
                </c:pt>
                <c:pt idx="122">
                  <c:v>57.66</c:v>
                </c:pt>
                <c:pt idx="123">
                  <c:v>59.34</c:v>
                </c:pt>
                <c:pt idx="124">
                  <c:v>62.2</c:v>
                </c:pt>
                <c:pt idx="125">
                  <c:v>64.53</c:v>
                </c:pt>
                <c:pt idx="126">
                  <c:v>66.45</c:v>
                </c:pt>
                <c:pt idx="127">
                  <c:v>68.040000000000006</c:v>
                </c:pt>
                <c:pt idx="128">
                  <c:v>69.38</c:v>
                </c:pt>
                <c:pt idx="129">
                  <c:v>70.510000000000005</c:v>
                </c:pt>
                <c:pt idx="130">
                  <c:v>71.459999999999994</c:v>
                </c:pt>
                <c:pt idx="131">
                  <c:v>72.260000000000005</c:v>
                </c:pt>
                <c:pt idx="132">
                  <c:v>72.95</c:v>
                </c:pt>
                <c:pt idx="133">
                  <c:v>73.52</c:v>
                </c:pt>
                <c:pt idx="134">
                  <c:v>74.010000000000005</c:v>
                </c:pt>
                <c:pt idx="135">
                  <c:v>74.78</c:v>
                </c:pt>
                <c:pt idx="136">
                  <c:v>75.430000000000007</c:v>
                </c:pt>
                <c:pt idx="137">
                  <c:v>75.849999999999994</c:v>
                </c:pt>
                <c:pt idx="138">
                  <c:v>76.5</c:v>
                </c:pt>
                <c:pt idx="139">
                  <c:v>77.06</c:v>
                </c:pt>
                <c:pt idx="140">
                  <c:v>77.11</c:v>
                </c:pt>
                <c:pt idx="141">
                  <c:v>77.36</c:v>
                </c:pt>
                <c:pt idx="142">
                  <c:v>77.55</c:v>
                </c:pt>
                <c:pt idx="143">
                  <c:v>77.69</c:v>
                </c:pt>
                <c:pt idx="144">
                  <c:v>77.81</c:v>
                </c:pt>
                <c:pt idx="145">
                  <c:v>77.790000000000006</c:v>
                </c:pt>
                <c:pt idx="146">
                  <c:v>77.63</c:v>
                </c:pt>
                <c:pt idx="147">
                  <c:v>77.36</c:v>
                </c:pt>
                <c:pt idx="148">
                  <c:v>76.989999999999995</c:v>
                </c:pt>
                <c:pt idx="149">
                  <c:v>76.540000000000006</c:v>
                </c:pt>
                <c:pt idx="150">
                  <c:v>75.42</c:v>
                </c:pt>
                <c:pt idx="151">
                  <c:v>74.09</c:v>
                </c:pt>
                <c:pt idx="152">
                  <c:v>72.59</c:v>
                </c:pt>
                <c:pt idx="153">
                  <c:v>70.989999999999995</c:v>
                </c:pt>
                <c:pt idx="154">
                  <c:v>69.33</c:v>
                </c:pt>
                <c:pt idx="155">
                  <c:v>67.63</c:v>
                </c:pt>
                <c:pt idx="156">
                  <c:v>65.92</c:v>
                </c:pt>
                <c:pt idx="157">
                  <c:v>64.23</c:v>
                </c:pt>
                <c:pt idx="158">
                  <c:v>62.57</c:v>
                </c:pt>
                <c:pt idx="159">
                  <c:v>60.95</c:v>
                </c:pt>
                <c:pt idx="160">
                  <c:v>59.38</c:v>
                </c:pt>
                <c:pt idx="161">
                  <c:v>56.41</c:v>
                </c:pt>
                <c:pt idx="162">
                  <c:v>53.04</c:v>
                </c:pt>
                <c:pt idx="163">
                  <c:v>50.07</c:v>
                </c:pt>
                <c:pt idx="164">
                  <c:v>47.48</c:v>
                </c:pt>
                <c:pt idx="165">
                  <c:v>45.25</c:v>
                </c:pt>
                <c:pt idx="166">
                  <c:v>43.35</c:v>
                </c:pt>
                <c:pt idx="167">
                  <c:v>41.73</c:v>
                </c:pt>
                <c:pt idx="168">
                  <c:v>40.380000000000003</c:v>
                </c:pt>
                <c:pt idx="169">
                  <c:v>39.18</c:v>
                </c:pt>
                <c:pt idx="170">
                  <c:v>36.450000000000003</c:v>
                </c:pt>
                <c:pt idx="171">
                  <c:v>34.119999999999997</c:v>
                </c:pt>
                <c:pt idx="172">
                  <c:v>32.1</c:v>
                </c:pt>
                <c:pt idx="173">
                  <c:v>30.34</c:v>
                </c:pt>
                <c:pt idx="174">
                  <c:v>28.78</c:v>
                </c:pt>
                <c:pt idx="175">
                  <c:v>27.41</c:v>
                </c:pt>
                <c:pt idx="176">
                  <c:v>25.07</c:v>
                </c:pt>
                <c:pt idx="177">
                  <c:v>23.15</c:v>
                </c:pt>
                <c:pt idx="178">
                  <c:v>21.56</c:v>
                </c:pt>
                <c:pt idx="179">
                  <c:v>20.21</c:v>
                </c:pt>
                <c:pt idx="180">
                  <c:v>19.059999999999999</c:v>
                </c:pt>
                <c:pt idx="181">
                  <c:v>18.059999999999999</c:v>
                </c:pt>
                <c:pt idx="182">
                  <c:v>17.18</c:v>
                </c:pt>
                <c:pt idx="183">
                  <c:v>16.41</c:v>
                </c:pt>
                <c:pt idx="184">
                  <c:v>15.72</c:v>
                </c:pt>
                <c:pt idx="185">
                  <c:v>15.11</c:v>
                </c:pt>
                <c:pt idx="186">
                  <c:v>14.55</c:v>
                </c:pt>
                <c:pt idx="187">
                  <c:v>13.59</c:v>
                </c:pt>
                <c:pt idx="188">
                  <c:v>12.61</c:v>
                </c:pt>
                <c:pt idx="189">
                  <c:v>11.8</c:v>
                </c:pt>
                <c:pt idx="190">
                  <c:v>11.13</c:v>
                </c:pt>
                <c:pt idx="191">
                  <c:v>10.57</c:v>
                </c:pt>
                <c:pt idx="192">
                  <c:v>10.09</c:v>
                </c:pt>
                <c:pt idx="193">
                  <c:v>9.6690000000000005</c:v>
                </c:pt>
                <c:pt idx="194">
                  <c:v>9.3070000000000004</c:v>
                </c:pt>
                <c:pt idx="195">
                  <c:v>8.9890000000000008</c:v>
                </c:pt>
                <c:pt idx="196">
                  <c:v>8.4559999999999995</c:v>
                </c:pt>
                <c:pt idx="197">
                  <c:v>8.0289999999999999</c:v>
                </c:pt>
                <c:pt idx="198">
                  <c:v>7.68</c:v>
                </c:pt>
                <c:pt idx="199">
                  <c:v>7.391</c:v>
                </c:pt>
                <c:pt idx="200">
                  <c:v>7.1470000000000002</c:v>
                </c:pt>
                <c:pt idx="201">
                  <c:v>6.94</c:v>
                </c:pt>
                <c:pt idx="202">
                  <c:v>6.609</c:v>
                </c:pt>
                <c:pt idx="203">
                  <c:v>6.3579999999999997</c:v>
                </c:pt>
                <c:pt idx="204">
                  <c:v>6.1630000000000003</c:v>
                </c:pt>
                <c:pt idx="205">
                  <c:v>6.0090000000000003</c:v>
                </c:pt>
                <c:pt idx="206">
                  <c:v>5.8860000000000001</c:v>
                </c:pt>
                <c:pt idx="207">
                  <c:v>5.7859999999999996</c:v>
                </c:pt>
                <c:pt idx="208">
                  <c:v>5.77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srim132Xe_Air!$D$20:$D$228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srim132Xe_Air!$F$20:$F$228</c:f>
              <c:numCache>
                <c:formatCode>0.000E+00</c:formatCode>
                <c:ptCount val="209"/>
                <c:pt idx="0">
                  <c:v>2.8559999999999999</c:v>
                </c:pt>
                <c:pt idx="1">
                  <c:v>2.952</c:v>
                </c:pt>
                <c:pt idx="2">
                  <c:v>3.0430000000000001</c:v>
                </c:pt>
                <c:pt idx="3">
                  <c:v>3.1309999999999998</c:v>
                </c:pt>
                <c:pt idx="4">
                  <c:v>3.2160000000000002</c:v>
                </c:pt>
                <c:pt idx="5">
                  <c:v>3.3759999999999999</c:v>
                </c:pt>
                <c:pt idx="6">
                  <c:v>3.5609999999999999</c:v>
                </c:pt>
                <c:pt idx="7">
                  <c:v>3.7320000000000002</c:v>
                </c:pt>
                <c:pt idx="8">
                  <c:v>3.891</c:v>
                </c:pt>
                <c:pt idx="9">
                  <c:v>4.04</c:v>
                </c:pt>
                <c:pt idx="10">
                  <c:v>4.18</c:v>
                </c:pt>
                <c:pt idx="11">
                  <c:v>4.3129999999999997</c:v>
                </c:pt>
                <c:pt idx="12">
                  <c:v>4.4379999999999997</c:v>
                </c:pt>
                <c:pt idx="13">
                  <c:v>4.5570000000000004</c:v>
                </c:pt>
                <c:pt idx="14">
                  <c:v>4.7789999999999999</c:v>
                </c:pt>
                <c:pt idx="15">
                  <c:v>4.9820000000000002</c:v>
                </c:pt>
                <c:pt idx="16">
                  <c:v>5.1689999999999996</c:v>
                </c:pt>
                <c:pt idx="17">
                  <c:v>5.3419999999999996</c:v>
                </c:pt>
                <c:pt idx="18">
                  <c:v>5.5039999999999996</c:v>
                </c:pt>
                <c:pt idx="19">
                  <c:v>5.6550000000000002</c:v>
                </c:pt>
                <c:pt idx="20">
                  <c:v>5.9320000000000004</c:v>
                </c:pt>
                <c:pt idx="21">
                  <c:v>6.1790000000000003</c:v>
                </c:pt>
                <c:pt idx="22">
                  <c:v>6.4020000000000001</c:v>
                </c:pt>
                <c:pt idx="23">
                  <c:v>6.6050000000000004</c:v>
                </c:pt>
                <c:pt idx="24">
                  <c:v>6.7910000000000004</c:v>
                </c:pt>
                <c:pt idx="25">
                  <c:v>6.9630000000000001</c:v>
                </c:pt>
                <c:pt idx="26">
                  <c:v>7.1219999999999999</c:v>
                </c:pt>
                <c:pt idx="27">
                  <c:v>7.27</c:v>
                </c:pt>
                <c:pt idx="28">
                  <c:v>7.4080000000000004</c:v>
                </c:pt>
                <c:pt idx="29">
                  <c:v>7.5369999999999999</c:v>
                </c:pt>
                <c:pt idx="30">
                  <c:v>7.6589999999999998</c:v>
                </c:pt>
                <c:pt idx="31">
                  <c:v>7.8819999999999997</c:v>
                </c:pt>
                <c:pt idx="32">
                  <c:v>8.1280000000000001</c:v>
                </c:pt>
                <c:pt idx="33">
                  <c:v>8.3439999999999994</c:v>
                </c:pt>
                <c:pt idx="34">
                  <c:v>8.5359999999999996</c:v>
                </c:pt>
                <c:pt idx="35">
                  <c:v>8.7080000000000002</c:v>
                </c:pt>
                <c:pt idx="36">
                  <c:v>8.8629999999999995</c:v>
                </c:pt>
                <c:pt idx="37">
                  <c:v>9.0039999999999996</c:v>
                </c:pt>
                <c:pt idx="38">
                  <c:v>9.1310000000000002</c:v>
                </c:pt>
                <c:pt idx="39">
                  <c:v>9.2479999999999993</c:v>
                </c:pt>
                <c:pt idx="40">
                  <c:v>9.4529999999999994</c:v>
                </c:pt>
                <c:pt idx="41">
                  <c:v>9.6270000000000007</c:v>
                </c:pt>
                <c:pt idx="42">
                  <c:v>9.7759999999999998</c:v>
                </c:pt>
                <c:pt idx="43">
                  <c:v>9.9039999999999999</c:v>
                </c:pt>
                <c:pt idx="44">
                  <c:v>10.01</c:v>
                </c:pt>
                <c:pt idx="45">
                  <c:v>10.11</c:v>
                </c:pt>
                <c:pt idx="46">
                  <c:v>10.27</c:v>
                </c:pt>
                <c:pt idx="47">
                  <c:v>10.39</c:v>
                </c:pt>
                <c:pt idx="48">
                  <c:v>10.48</c:v>
                </c:pt>
                <c:pt idx="49">
                  <c:v>10.55</c:v>
                </c:pt>
                <c:pt idx="50">
                  <c:v>10.6</c:v>
                </c:pt>
                <c:pt idx="51">
                  <c:v>10.63</c:v>
                </c:pt>
                <c:pt idx="52">
                  <c:v>10.66</c:v>
                </c:pt>
                <c:pt idx="53">
                  <c:v>10.67</c:v>
                </c:pt>
                <c:pt idx="54">
                  <c:v>10.68</c:v>
                </c:pt>
                <c:pt idx="55">
                  <c:v>10.68</c:v>
                </c:pt>
                <c:pt idx="56">
                  <c:v>10.67</c:v>
                </c:pt>
                <c:pt idx="57">
                  <c:v>10.64</c:v>
                </c:pt>
                <c:pt idx="58">
                  <c:v>10.58</c:v>
                </c:pt>
                <c:pt idx="59">
                  <c:v>10.51</c:v>
                </c:pt>
                <c:pt idx="60">
                  <c:v>10.42</c:v>
                </c:pt>
                <c:pt idx="61">
                  <c:v>10.33</c:v>
                </c:pt>
                <c:pt idx="62">
                  <c:v>10.23</c:v>
                </c:pt>
                <c:pt idx="63">
                  <c:v>10.130000000000001</c:v>
                </c:pt>
                <c:pt idx="64">
                  <c:v>10.029999999999999</c:v>
                </c:pt>
                <c:pt idx="65">
                  <c:v>9.9280000000000008</c:v>
                </c:pt>
                <c:pt idx="66">
                  <c:v>9.7210000000000001</c:v>
                </c:pt>
                <c:pt idx="67">
                  <c:v>9.5180000000000007</c:v>
                </c:pt>
                <c:pt idx="68">
                  <c:v>9.3190000000000008</c:v>
                </c:pt>
                <c:pt idx="69">
                  <c:v>9.1270000000000007</c:v>
                </c:pt>
                <c:pt idx="70">
                  <c:v>8.9420000000000002</c:v>
                </c:pt>
                <c:pt idx="71">
                  <c:v>8.7629999999999999</c:v>
                </c:pt>
                <c:pt idx="72">
                  <c:v>8.4269999999999996</c:v>
                </c:pt>
                <c:pt idx="73">
                  <c:v>8.1170000000000009</c:v>
                </c:pt>
                <c:pt idx="74">
                  <c:v>7.8310000000000004</c:v>
                </c:pt>
                <c:pt idx="75">
                  <c:v>7.5679999999999996</c:v>
                </c:pt>
                <c:pt idx="76">
                  <c:v>7.3230000000000004</c:v>
                </c:pt>
                <c:pt idx="77">
                  <c:v>7.0970000000000004</c:v>
                </c:pt>
                <c:pt idx="78">
                  <c:v>6.8860000000000001</c:v>
                </c:pt>
                <c:pt idx="79">
                  <c:v>6.69</c:v>
                </c:pt>
                <c:pt idx="80">
                  <c:v>6.5060000000000002</c:v>
                </c:pt>
                <c:pt idx="81">
                  <c:v>6.3330000000000002</c:v>
                </c:pt>
                <c:pt idx="82">
                  <c:v>6.1719999999999997</c:v>
                </c:pt>
                <c:pt idx="83">
                  <c:v>5.8760000000000003</c:v>
                </c:pt>
                <c:pt idx="84">
                  <c:v>5.5490000000000004</c:v>
                </c:pt>
                <c:pt idx="85">
                  <c:v>5.2629999999999999</c:v>
                </c:pt>
                <c:pt idx="86">
                  <c:v>5.01</c:v>
                </c:pt>
                <c:pt idx="87">
                  <c:v>4.7830000000000004</c:v>
                </c:pt>
                <c:pt idx="88">
                  <c:v>4.5789999999999997</c:v>
                </c:pt>
                <c:pt idx="89">
                  <c:v>4.3949999999999996</c:v>
                </c:pt>
                <c:pt idx="90">
                  <c:v>4.2270000000000003</c:v>
                </c:pt>
                <c:pt idx="91">
                  <c:v>4.0739999999999998</c:v>
                </c:pt>
                <c:pt idx="92">
                  <c:v>3.8029999999999999</c:v>
                </c:pt>
                <c:pt idx="93">
                  <c:v>3.57</c:v>
                </c:pt>
                <c:pt idx="94">
                  <c:v>3.3690000000000002</c:v>
                </c:pt>
                <c:pt idx="95">
                  <c:v>3.1909999999999998</c:v>
                </c:pt>
                <c:pt idx="96">
                  <c:v>3.0339999999999998</c:v>
                </c:pt>
                <c:pt idx="97">
                  <c:v>2.8940000000000001</c:v>
                </c:pt>
                <c:pt idx="98">
                  <c:v>2.6539999999999999</c:v>
                </c:pt>
                <c:pt idx="99">
                  <c:v>2.4550000000000001</c:v>
                </c:pt>
                <c:pt idx="100">
                  <c:v>2.2869999999999999</c:v>
                </c:pt>
                <c:pt idx="101">
                  <c:v>2.1440000000000001</c:v>
                </c:pt>
                <c:pt idx="102">
                  <c:v>2.0190000000000001</c:v>
                </c:pt>
                <c:pt idx="103">
                  <c:v>1.91</c:v>
                </c:pt>
                <c:pt idx="104">
                  <c:v>1.8129999999999999</c:v>
                </c:pt>
                <c:pt idx="105">
                  <c:v>1.7270000000000001</c:v>
                </c:pt>
                <c:pt idx="106">
                  <c:v>1.649</c:v>
                </c:pt>
                <c:pt idx="107">
                  <c:v>1.579</c:v>
                </c:pt>
                <c:pt idx="108">
                  <c:v>1.5149999999999999</c:v>
                </c:pt>
                <c:pt idx="109">
                  <c:v>1.4039999999999999</c:v>
                </c:pt>
                <c:pt idx="110">
                  <c:v>1.2869999999999999</c:v>
                </c:pt>
                <c:pt idx="111">
                  <c:v>1.1910000000000001</c:v>
                </c:pt>
                <c:pt idx="112">
                  <c:v>1.109</c:v>
                </c:pt>
                <c:pt idx="113">
                  <c:v>1.0389999999999999</c:v>
                </c:pt>
                <c:pt idx="114">
                  <c:v>0.97750000000000004</c:v>
                </c:pt>
                <c:pt idx="115">
                  <c:v>0.92379999999999995</c:v>
                </c:pt>
                <c:pt idx="116">
                  <c:v>0.87629999999999997</c:v>
                </c:pt>
                <c:pt idx="117">
                  <c:v>0.83389999999999997</c:v>
                </c:pt>
                <c:pt idx="118">
                  <c:v>0.76119999999999999</c:v>
                </c:pt>
                <c:pt idx="119">
                  <c:v>0.70130000000000003</c:v>
                </c:pt>
                <c:pt idx="120">
                  <c:v>0.65080000000000005</c:v>
                </c:pt>
                <c:pt idx="121">
                  <c:v>0.60770000000000002</c:v>
                </c:pt>
                <c:pt idx="122">
                  <c:v>0.57040000000000002</c:v>
                </c:pt>
                <c:pt idx="123">
                  <c:v>0.53779999999999994</c:v>
                </c:pt>
                <c:pt idx="124">
                  <c:v>0.48330000000000001</c:v>
                </c:pt>
                <c:pt idx="125">
                  <c:v>0.43969999999999998</c:v>
                </c:pt>
                <c:pt idx="126">
                  <c:v>0.40379999999999999</c:v>
                </c:pt>
                <c:pt idx="127">
                  <c:v>0.37369999999999998</c:v>
                </c:pt>
                <c:pt idx="128">
                  <c:v>0.34820000000000001</c:v>
                </c:pt>
                <c:pt idx="129">
                  <c:v>0.3261</c:v>
                </c:pt>
                <c:pt idx="130">
                  <c:v>0.30690000000000001</c:v>
                </c:pt>
                <c:pt idx="131">
                  <c:v>0.28989999999999999</c:v>
                </c:pt>
                <c:pt idx="132">
                  <c:v>0.27489999999999998</c:v>
                </c:pt>
                <c:pt idx="133">
                  <c:v>0.26150000000000001</c:v>
                </c:pt>
                <c:pt idx="134">
                  <c:v>0.24940000000000001</c:v>
                </c:pt>
                <c:pt idx="135">
                  <c:v>0.22850000000000001</c:v>
                </c:pt>
                <c:pt idx="136">
                  <c:v>0.20710000000000001</c:v>
                </c:pt>
                <c:pt idx="137">
                  <c:v>0.18959999999999999</c:v>
                </c:pt>
                <c:pt idx="138">
                  <c:v>0.17499999999999999</c:v>
                </c:pt>
                <c:pt idx="139">
                  <c:v>0.16270000000000001</c:v>
                </c:pt>
                <c:pt idx="140">
                  <c:v>0.152</c:v>
                </c:pt>
                <c:pt idx="141">
                  <c:v>0.14280000000000001</c:v>
                </c:pt>
                <c:pt idx="142">
                  <c:v>0.13469999999999999</c:v>
                </c:pt>
                <c:pt idx="143">
                  <c:v>0.1275</c:v>
                </c:pt>
                <c:pt idx="144">
                  <c:v>0.1153</c:v>
                </c:pt>
                <c:pt idx="145">
                  <c:v>0.10539999999999999</c:v>
                </c:pt>
                <c:pt idx="146">
                  <c:v>9.715E-2</c:v>
                </c:pt>
                <c:pt idx="147">
                  <c:v>9.0160000000000004E-2</c:v>
                </c:pt>
                <c:pt idx="148">
                  <c:v>8.4169999999999995E-2</c:v>
                </c:pt>
                <c:pt idx="149">
                  <c:v>7.8960000000000002E-2</c:v>
                </c:pt>
                <c:pt idx="150">
                  <c:v>7.0370000000000002E-2</c:v>
                </c:pt>
                <c:pt idx="151">
                  <c:v>6.3539999999999999E-2</c:v>
                </c:pt>
                <c:pt idx="152">
                  <c:v>5.799E-2</c:v>
                </c:pt>
                <c:pt idx="153">
                  <c:v>5.3379999999999997E-2</c:v>
                </c:pt>
                <c:pt idx="154">
                  <c:v>4.9480000000000003E-2</c:v>
                </c:pt>
                <c:pt idx="155">
                  <c:v>4.6149999999999997E-2</c:v>
                </c:pt>
                <c:pt idx="156">
                  <c:v>4.3249999999999997E-2</c:v>
                </c:pt>
                <c:pt idx="157">
                  <c:v>4.0719999999999999E-2</c:v>
                </c:pt>
                <c:pt idx="158">
                  <c:v>3.848E-2</c:v>
                </c:pt>
                <c:pt idx="159">
                  <c:v>3.6490000000000002E-2</c:v>
                </c:pt>
                <c:pt idx="160">
                  <c:v>3.4700000000000002E-2</c:v>
                </c:pt>
                <c:pt idx="161">
                  <c:v>3.1629999999999998E-2</c:v>
                </c:pt>
                <c:pt idx="162">
                  <c:v>2.852E-2</c:v>
                </c:pt>
                <c:pt idx="163">
                  <c:v>2.5989999999999999E-2</c:v>
                </c:pt>
                <c:pt idx="164">
                  <c:v>2.3890000000000002E-2</c:v>
                </c:pt>
                <c:pt idx="165">
                  <c:v>2.2120000000000001E-2</c:v>
                </c:pt>
                <c:pt idx="166">
                  <c:v>2.06E-2</c:v>
                </c:pt>
                <c:pt idx="167">
                  <c:v>1.9290000000000002E-2</c:v>
                </c:pt>
                <c:pt idx="168">
                  <c:v>1.814E-2</c:v>
                </c:pt>
                <c:pt idx="169">
                  <c:v>1.7129999999999999E-2</c:v>
                </c:pt>
                <c:pt idx="170">
                  <c:v>1.5429999999999999E-2</c:v>
                </c:pt>
                <c:pt idx="171">
                  <c:v>1.404E-2</c:v>
                </c:pt>
                <c:pt idx="172">
                  <c:v>1.29E-2</c:v>
                </c:pt>
                <c:pt idx="173">
                  <c:v>1.193E-2</c:v>
                </c:pt>
                <c:pt idx="174">
                  <c:v>1.111E-2</c:v>
                </c:pt>
                <c:pt idx="175">
                  <c:v>1.04E-2</c:v>
                </c:pt>
                <c:pt idx="176">
                  <c:v>9.2230000000000003E-3</c:v>
                </c:pt>
                <c:pt idx="177">
                  <c:v>8.2970000000000006E-3</c:v>
                </c:pt>
                <c:pt idx="178">
                  <c:v>7.5469999999999999E-3</c:v>
                </c:pt>
                <c:pt idx="179">
                  <c:v>6.927E-3</c:v>
                </c:pt>
                <c:pt idx="180">
                  <c:v>6.404E-3</c:v>
                </c:pt>
                <c:pt idx="181">
                  <c:v>5.9579999999999998E-3</c:v>
                </c:pt>
                <c:pt idx="182">
                  <c:v>5.5729999999999998E-3</c:v>
                </c:pt>
                <c:pt idx="183">
                  <c:v>5.2360000000000002E-3</c:v>
                </c:pt>
                <c:pt idx="184">
                  <c:v>4.9389999999999998E-3</c:v>
                </c:pt>
                <c:pt idx="185">
                  <c:v>4.6759999999999996E-3</c:v>
                </c:pt>
                <c:pt idx="186">
                  <c:v>4.4400000000000004E-3</c:v>
                </c:pt>
                <c:pt idx="187">
                  <c:v>4.0359999999999997E-3</c:v>
                </c:pt>
                <c:pt idx="188">
                  <c:v>3.627E-3</c:v>
                </c:pt>
                <c:pt idx="189">
                  <c:v>3.2959999999999999E-3</c:v>
                </c:pt>
                <c:pt idx="190">
                  <c:v>3.0230000000000001E-3</c:v>
                </c:pt>
                <c:pt idx="191">
                  <c:v>2.7929999999999999E-3</c:v>
                </c:pt>
                <c:pt idx="192">
                  <c:v>2.5959999999999998E-3</c:v>
                </c:pt>
                <c:pt idx="193">
                  <c:v>2.4269999999999999E-3</c:v>
                </c:pt>
                <c:pt idx="194">
                  <c:v>2.2790000000000002E-3</c:v>
                </c:pt>
                <c:pt idx="195">
                  <c:v>2.1489999999999999E-3</c:v>
                </c:pt>
                <c:pt idx="196">
                  <c:v>1.9300000000000001E-3</c:v>
                </c:pt>
                <c:pt idx="197">
                  <c:v>1.753E-3</c:v>
                </c:pt>
                <c:pt idx="198">
                  <c:v>1.606E-3</c:v>
                </c:pt>
                <c:pt idx="199">
                  <c:v>1.4840000000000001E-3</c:v>
                </c:pt>
                <c:pt idx="200">
                  <c:v>1.379E-3</c:v>
                </c:pt>
                <c:pt idx="201">
                  <c:v>1.2880000000000001E-3</c:v>
                </c:pt>
                <c:pt idx="202">
                  <c:v>1.14E-3</c:v>
                </c:pt>
                <c:pt idx="203">
                  <c:v>1.023E-3</c:v>
                </c:pt>
                <c:pt idx="204">
                  <c:v>9.2869999999999997E-4</c:v>
                </c:pt>
                <c:pt idx="205">
                  <c:v>8.5079999999999997E-4</c:v>
                </c:pt>
                <c:pt idx="206">
                  <c:v>7.8540000000000001E-4</c:v>
                </c:pt>
                <c:pt idx="207">
                  <c:v>7.2959999999999995E-4</c:v>
                </c:pt>
                <c:pt idx="208">
                  <c:v>7.1940000000000003E-4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srim132Xe_Air!$D$20:$D$228</c:f>
              <c:numCache>
                <c:formatCode>0.00000</c:formatCode>
                <c:ptCount val="209"/>
                <c:pt idx="0">
                  <c:v>1.0606060606060606E-5</c:v>
                </c:pt>
                <c:pt idx="1">
                  <c:v>1.1363636363636365E-5</c:v>
                </c:pt>
                <c:pt idx="2">
                  <c:v>1.2121212121212122E-5</c:v>
                </c:pt>
                <c:pt idx="3">
                  <c:v>1.2878787878787878E-5</c:v>
                </c:pt>
                <c:pt idx="4">
                  <c:v>1.3636363636363637E-5</c:v>
                </c:pt>
                <c:pt idx="5">
                  <c:v>1.5151515151515151E-5</c:v>
                </c:pt>
                <c:pt idx="6">
                  <c:v>1.7045454545454543E-5</c:v>
                </c:pt>
                <c:pt idx="7">
                  <c:v>1.8939393939393939E-5</c:v>
                </c:pt>
                <c:pt idx="8">
                  <c:v>2.0833333333333333E-5</c:v>
                </c:pt>
                <c:pt idx="9">
                  <c:v>2.2727272727272729E-5</c:v>
                </c:pt>
                <c:pt idx="10">
                  <c:v>2.4621212121212119E-5</c:v>
                </c:pt>
                <c:pt idx="11">
                  <c:v>2.6515151515151516E-5</c:v>
                </c:pt>
                <c:pt idx="12">
                  <c:v>2.8409090909090909E-5</c:v>
                </c:pt>
                <c:pt idx="13">
                  <c:v>3.0303030303030302E-5</c:v>
                </c:pt>
                <c:pt idx="14">
                  <c:v>3.4090909090909085E-5</c:v>
                </c:pt>
                <c:pt idx="15">
                  <c:v>3.7878787878787879E-5</c:v>
                </c:pt>
                <c:pt idx="16">
                  <c:v>4.1666666666666665E-5</c:v>
                </c:pt>
                <c:pt idx="17">
                  <c:v>4.5454545454545459E-5</c:v>
                </c:pt>
                <c:pt idx="18">
                  <c:v>4.9242424242424238E-5</c:v>
                </c:pt>
                <c:pt idx="19">
                  <c:v>5.3030303030303032E-5</c:v>
                </c:pt>
                <c:pt idx="20">
                  <c:v>6.0606060606060605E-5</c:v>
                </c:pt>
                <c:pt idx="21">
                  <c:v>6.8181818181818171E-5</c:v>
                </c:pt>
                <c:pt idx="22">
                  <c:v>7.5757575757575758E-5</c:v>
                </c:pt>
                <c:pt idx="23">
                  <c:v>8.3333333333333331E-5</c:v>
                </c:pt>
                <c:pt idx="24">
                  <c:v>9.0909090909090917E-5</c:v>
                </c:pt>
                <c:pt idx="25">
                  <c:v>9.8484848484848477E-5</c:v>
                </c:pt>
                <c:pt idx="26">
                  <c:v>1.0606060606060606E-4</c:v>
                </c:pt>
                <c:pt idx="27">
                  <c:v>1.1363636363636364E-4</c:v>
                </c:pt>
                <c:pt idx="28">
                  <c:v>1.2121212121212121E-4</c:v>
                </c:pt>
                <c:pt idx="29">
                  <c:v>1.2878787878787881E-4</c:v>
                </c:pt>
                <c:pt idx="30">
                  <c:v>1.3636363636363634E-4</c:v>
                </c:pt>
                <c:pt idx="31">
                  <c:v>1.5151515151515152E-4</c:v>
                </c:pt>
                <c:pt idx="32">
                  <c:v>1.7045454545454544E-4</c:v>
                </c:pt>
                <c:pt idx="33">
                  <c:v>1.8939393939393939E-4</c:v>
                </c:pt>
                <c:pt idx="34">
                  <c:v>2.0833333333333335E-4</c:v>
                </c:pt>
                <c:pt idx="35">
                  <c:v>2.2727272727272727E-4</c:v>
                </c:pt>
                <c:pt idx="36">
                  <c:v>2.4621212121212123E-4</c:v>
                </c:pt>
                <c:pt idx="37">
                  <c:v>2.6515151515151518E-4</c:v>
                </c:pt>
                <c:pt idx="38">
                  <c:v>2.8409090909090908E-4</c:v>
                </c:pt>
                <c:pt idx="39">
                  <c:v>3.0303030303030303E-4</c:v>
                </c:pt>
                <c:pt idx="40">
                  <c:v>3.4090909090909088E-4</c:v>
                </c:pt>
                <c:pt idx="41">
                  <c:v>3.7878787878787879E-4</c:v>
                </c:pt>
                <c:pt idx="42">
                  <c:v>4.1666666666666669E-4</c:v>
                </c:pt>
                <c:pt idx="43">
                  <c:v>4.5454545454545455E-4</c:v>
                </c:pt>
                <c:pt idx="44">
                  <c:v>4.9242424242424245E-4</c:v>
                </c:pt>
                <c:pt idx="45">
                  <c:v>5.3030303030303036E-4</c:v>
                </c:pt>
                <c:pt idx="46">
                  <c:v>6.0606060606060606E-4</c:v>
                </c:pt>
                <c:pt idx="47">
                  <c:v>6.8181818181818176E-4</c:v>
                </c:pt>
                <c:pt idx="48">
                  <c:v>7.5757575757575758E-4</c:v>
                </c:pt>
                <c:pt idx="49">
                  <c:v>8.3333333333333339E-4</c:v>
                </c:pt>
                <c:pt idx="50">
                  <c:v>9.0909090909090909E-4</c:v>
                </c:pt>
                <c:pt idx="51">
                  <c:v>9.848484848484849E-4</c:v>
                </c:pt>
                <c:pt idx="52">
                  <c:v>1.0606060606060607E-3</c:v>
                </c:pt>
                <c:pt idx="53">
                  <c:v>1.1363636363636363E-3</c:v>
                </c:pt>
                <c:pt idx="54">
                  <c:v>1.2121212121212121E-3</c:v>
                </c:pt>
                <c:pt idx="55">
                  <c:v>1.2878787878787879E-3</c:v>
                </c:pt>
                <c:pt idx="56">
                  <c:v>1.3636363636363635E-3</c:v>
                </c:pt>
                <c:pt idx="57">
                  <c:v>1.5151515151515152E-3</c:v>
                </c:pt>
                <c:pt idx="58">
                  <c:v>1.7045454545454547E-3</c:v>
                </c:pt>
                <c:pt idx="59">
                  <c:v>1.893939393939394E-3</c:v>
                </c:pt>
                <c:pt idx="60">
                  <c:v>2.0833333333333333E-3</c:v>
                </c:pt>
                <c:pt idx="61">
                  <c:v>2.2727272727272726E-3</c:v>
                </c:pt>
                <c:pt idx="62">
                  <c:v>2.4621212121212124E-3</c:v>
                </c:pt>
                <c:pt idx="63">
                  <c:v>2.6515151515151512E-3</c:v>
                </c:pt>
                <c:pt idx="64">
                  <c:v>2.840909090909091E-3</c:v>
                </c:pt>
                <c:pt idx="65">
                  <c:v>3.0303030303030303E-3</c:v>
                </c:pt>
                <c:pt idx="66">
                  <c:v>3.4090909090909094E-3</c:v>
                </c:pt>
                <c:pt idx="67">
                  <c:v>3.787878787878788E-3</c:v>
                </c:pt>
                <c:pt idx="68">
                  <c:v>4.1666666666666666E-3</c:v>
                </c:pt>
                <c:pt idx="69">
                  <c:v>4.5454545454545452E-3</c:v>
                </c:pt>
                <c:pt idx="70">
                  <c:v>4.9242424242424247E-3</c:v>
                </c:pt>
                <c:pt idx="71">
                  <c:v>5.3030303030303025E-3</c:v>
                </c:pt>
                <c:pt idx="72">
                  <c:v>6.0606060606060606E-3</c:v>
                </c:pt>
                <c:pt idx="73">
                  <c:v>6.8181818181818187E-3</c:v>
                </c:pt>
                <c:pt idx="74" formatCode="0.000">
                  <c:v>7.575757575757576E-3</c:v>
                </c:pt>
                <c:pt idx="75" formatCode="0.000">
                  <c:v>8.3333333333333332E-3</c:v>
                </c:pt>
                <c:pt idx="76" formatCode="0.000">
                  <c:v>9.0909090909090905E-3</c:v>
                </c:pt>
                <c:pt idx="77" formatCode="0.000">
                  <c:v>9.8484848484848495E-3</c:v>
                </c:pt>
                <c:pt idx="78" formatCode="0.000">
                  <c:v>1.0606060606060605E-2</c:v>
                </c:pt>
                <c:pt idx="79" formatCode="0.000">
                  <c:v>1.1363636363636364E-2</c:v>
                </c:pt>
                <c:pt idx="80" formatCode="0.000">
                  <c:v>1.2121212121212121E-2</c:v>
                </c:pt>
                <c:pt idx="81" formatCode="0.000">
                  <c:v>1.2878787878787878E-2</c:v>
                </c:pt>
                <c:pt idx="82" formatCode="0.000">
                  <c:v>1.3636363636363637E-2</c:v>
                </c:pt>
                <c:pt idx="83" formatCode="0.000">
                  <c:v>1.5151515151515152E-2</c:v>
                </c:pt>
                <c:pt idx="84" formatCode="0.000">
                  <c:v>1.7045454545454544E-2</c:v>
                </c:pt>
                <c:pt idx="85" formatCode="0.000">
                  <c:v>1.893939393939394E-2</c:v>
                </c:pt>
                <c:pt idx="86" formatCode="0.000">
                  <c:v>2.0833333333333332E-2</c:v>
                </c:pt>
                <c:pt idx="87" formatCode="0.000">
                  <c:v>2.2727272727272728E-2</c:v>
                </c:pt>
                <c:pt idx="88" formatCode="0.000">
                  <c:v>2.462121212121212E-2</c:v>
                </c:pt>
                <c:pt idx="89" formatCode="0.000">
                  <c:v>2.6515151515151516E-2</c:v>
                </c:pt>
                <c:pt idx="90" formatCode="0.000">
                  <c:v>2.8409090909090908E-2</c:v>
                </c:pt>
                <c:pt idx="91" formatCode="0.000">
                  <c:v>3.0303030303030304E-2</c:v>
                </c:pt>
                <c:pt idx="92" formatCode="0.000">
                  <c:v>3.4090909090909088E-2</c:v>
                </c:pt>
                <c:pt idx="93" formatCode="0.000">
                  <c:v>3.787878787878788E-2</c:v>
                </c:pt>
                <c:pt idx="94" formatCode="0.000">
                  <c:v>4.1666666666666664E-2</c:v>
                </c:pt>
                <c:pt idx="95" formatCode="0.000">
                  <c:v>4.5454545454545456E-2</c:v>
                </c:pt>
                <c:pt idx="96" formatCode="0.000">
                  <c:v>4.924242424242424E-2</c:v>
                </c:pt>
                <c:pt idx="97" formatCode="0.000">
                  <c:v>5.3030303030303032E-2</c:v>
                </c:pt>
                <c:pt idx="98" formatCode="0.000">
                  <c:v>6.0606060606060608E-2</c:v>
                </c:pt>
                <c:pt idx="99" formatCode="0.000">
                  <c:v>6.8181818181818177E-2</c:v>
                </c:pt>
                <c:pt idx="100" formatCode="0.000">
                  <c:v>7.575757575757576E-2</c:v>
                </c:pt>
                <c:pt idx="101" formatCode="0.000">
                  <c:v>8.3333333333333329E-2</c:v>
                </c:pt>
                <c:pt idx="102" formatCode="0.000">
                  <c:v>9.0909090909090912E-2</c:v>
                </c:pt>
                <c:pt idx="103" formatCode="0.000">
                  <c:v>9.8484848484848481E-2</c:v>
                </c:pt>
                <c:pt idx="104" formatCode="0.000">
                  <c:v>0.10606060606060606</c:v>
                </c:pt>
                <c:pt idx="105" formatCode="0.000">
                  <c:v>0.11363636363636363</c:v>
                </c:pt>
                <c:pt idx="106" formatCode="0.000">
                  <c:v>0.12121212121212122</c:v>
                </c:pt>
                <c:pt idx="107" formatCode="0.000">
                  <c:v>0.12878787878787878</c:v>
                </c:pt>
                <c:pt idx="108" formatCode="0.000">
                  <c:v>0.13636363636363635</c:v>
                </c:pt>
                <c:pt idx="109" formatCode="0.000">
                  <c:v>0.15151515151515152</c:v>
                </c:pt>
                <c:pt idx="110" formatCode="0.000">
                  <c:v>0.17045454545454544</c:v>
                </c:pt>
                <c:pt idx="111" formatCode="0.000">
                  <c:v>0.18939393939393939</c:v>
                </c:pt>
                <c:pt idx="112" formatCode="0.000">
                  <c:v>0.20833333333333334</c:v>
                </c:pt>
                <c:pt idx="113" formatCode="0.000">
                  <c:v>0.22727272727272727</c:v>
                </c:pt>
                <c:pt idx="114" formatCode="0.000">
                  <c:v>0.24621212121212122</c:v>
                </c:pt>
                <c:pt idx="115" formatCode="0.000">
                  <c:v>0.26515151515151514</c:v>
                </c:pt>
                <c:pt idx="116" formatCode="0.000">
                  <c:v>0.28409090909090912</c:v>
                </c:pt>
                <c:pt idx="117" formatCode="0.000">
                  <c:v>0.30303030303030304</c:v>
                </c:pt>
                <c:pt idx="118" formatCode="0.000">
                  <c:v>0.34090909090909088</c:v>
                </c:pt>
                <c:pt idx="119" formatCode="0.000">
                  <c:v>0.37878787878787878</c:v>
                </c:pt>
                <c:pt idx="120" formatCode="0.000">
                  <c:v>0.41666666666666669</c:v>
                </c:pt>
                <c:pt idx="121" formatCode="0.000">
                  <c:v>0.45454545454545453</c:v>
                </c:pt>
                <c:pt idx="122" formatCode="0.000">
                  <c:v>0.49242424242424243</c:v>
                </c:pt>
                <c:pt idx="123" formatCode="0.000">
                  <c:v>0.53030303030303028</c:v>
                </c:pt>
                <c:pt idx="124" formatCode="0.000">
                  <c:v>0.60606060606060608</c:v>
                </c:pt>
                <c:pt idx="125" formatCode="0.000">
                  <c:v>0.68181818181818177</c:v>
                </c:pt>
                <c:pt idx="126" formatCode="0.000">
                  <c:v>0.75757575757575757</c:v>
                </c:pt>
                <c:pt idx="127" formatCode="0.000">
                  <c:v>0.83333333333333337</c:v>
                </c:pt>
                <c:pt idx="128" formatCode="0.000">
                  <c:v>0.90909090909090906</c:v>
                </c:pt>
                <c:pt idx="129" formatCode="0.000">
                  <c:v>0.98484848484848486</c:v>
                </c:pt>
                <c:pt idx="130" formatCode="0.000">
                  <c:v>1.0606060606060606</c:v>
                </c:pt>
                <c:pt idx="131" formatCode="0.000">
                  <c:v>1.1363636363636365</c:v>
                </c:pt>
                <c:pt idx="132" formatCode="0.000">
                  <c:v>1.2121212121212122</c:v>
                </c:pt>
                <c:pt idx="133" formatCode="0.000">
                  <c:v>1.2878787878787878</c:v>
                </c:pt>
                <c:pt idx="134" formatCode="0.000">
                  <c:v>1.3636363636363635</c:v>
                </c:pt>
                <c:pt idx="135" formatCode="0.000">
                  <c:v>1.5151515151515151</c:v>
                </c:pt>
                <c:pt idx="136" formatCode="0.000">
                  <c:v>1.7045454545454546</c:v>
                </c:pt>
                <c:pt idx="137" formatCode="0.000">
                  <c:v>1.893939393939394</c:v>
                </c:pt>
                <c:pt idx="138" formatCode="0.000">
                  <c:v>2.0833333333333335</c:v>
                </c:pt>
                <c:pt idx="139" formatCode="0.000">
                  <c:v>2.2727272727272729</c:v>
                </c:pt>
                <c:pt idx="140" formatCode="0.000">
                  <c:v>2.4621212121212119</c:v>
                </c:pt>
                <c:pt idx="141" formatCode="0.000">
                  <c:v>2.6515151515151514</c:v>
                </c:pt>
                <c:pt idx="142" formatCode="0.000">
                  <c:v>2.8409090909090908</c:v>
                </c:pt>
                <c:pt idx="143" formatCode="0.000">
                  <c:v>3.0303030303030303</c:v>
                </c:pt>
                <c:pt idx="144" formatCode="0.000">
                  <c:v>3.4090909090909092</c:v>
                </c:pt>
                <c:pt idx="145" formatCode="0.000">
                  <c:v>3.7878787878787881</c:v>
                </c:pt>
                <c:pt idx="146" formatCode="0.000">
                  <c:v>4.166666666666667</c:v>
                </c:pt>
                <c:pt idx="147" formatCode="0.000">
                  <c:v>4.5454545454545459</c:v>
                </c:pt>
                <c:pt idx="148" formatCode="0.000">
                  <c:v>4.9242424242424239</c:v>
                </c:pt>
                <c:pt idx="149" formatCode="0.000">
                  <c:v>5.3030303030303028</c:v>
                </c:pt>
                <c:pt idx="150" formatCode="0.000">
                  <c:v>6.0606060606060606</c:v>
                </c:pt>
                <c:pt idx="151" formatCode="0.000">
                  <c:v>6.8181818181818183</c:v>
                </c:pt>
                <c:pt idx="152" formatCode="0.000">
                  <c:v>7.5757575757575761</c:v>
                </c:pt>
                <c:pt idx="153" formatCode="0.000">
                  <c:v>8.3333333333333339</c:v>
                </c:pt>
                <c:pt idx="154" formatCode="0.000">
                  <c:v>9.0909090909090917</c:v>
                </c:pt>
                <c:pt idx="155" formatCode="0.000">
                  <c:v>9.8484848484848477</c:v>
                </c:pt>
                <c:pt idx="156" formatCode="0.000">
                  <c:v>10.606060606060606</c:v>
                </c:pt>
                <c:pt idx="157" formatCode="0.000">
                  <c:v>11.363636363636363</c:v>
                </c:pt>
                <c:pt idx="158" formatCode="0.000">
                  <c:v>12.121212121212121</c:v>
                </c:pt>
                <c:pt idx="159" formatCode="0.000">
                  <c:v>12.878787878787879</c:v>
                </c:pt>
                <c:pt idx="160" formatCode="0.000">
                  <c:v>13.636363636363637</c:v>
                </c:pt>
                <c:pt idx="161" formatCode="0.000">
                  <c:v>15.151515151515152</c:v>
                </c:pt>
                <c:pt idx="162" formatCode="0.000">
                  <c:v>17.045454545454547</c:v>
                </c:pt>
                <c:pt idx="163" formatCode="0.000">
                  <c:v>18.939393939393938</c:v>
                </c:pt>
                <c:pt idx="164" formatCode="0.000">
                  <c:v>20.833333333333332</c:v>
                </c:pt>
                <c:pt idx="165" formatCode="0.000">
                  <c:v>22.727272727272727</c:v>
                </c:pt>
                <c:pt idx="166" formatCode="0.000">
                  <c:v>24.621212121212121</c:v>
                </c:pt>
                <c:pt idx="167" formatCode="0.000">
                  <c:v>26.515151515151516</c:v>
                </c:pt>
                <c:pt idx="168" formatCode="0.000">
                  <c:v>28.40909090909091</c:v>
                </c:pt>
                <c:pt idx="169" formatCode="0.000">
                  <c:v>30.303030303030305</c:v>
                </c:pt>
                <c:pt idx="170" formatCode="0.000">
                  <c:v>34.090909090909093</c:v>
                </c:pt>
                <c:pt idx="171" formatCode="0.000">
                  <c:v>37.878787878787875</c:v>
                </c:pt>
                <c:pt idx="172" formatCode="0.000">
                  <c:v>41.666666666666664</c:v>
                </c:pt>
                <c:pt idx="173" formatCode="0.000">
                  <c:v>45.454545454545453</c:v>
                </c:pt>
                <c:pt idx="174" formatCode="0.000">
                  <c:v>49.242424242424242</c:v>
                </c:pt>
                <c:pt idx="175" formatCode="0.000">
                  <c:v>53.030303030303031</c:v>
                </c:pt>
                <c:pt idx="176" formatCode="0.000">
                  <c:v>60.606060606060609</c:v>
                </c:pt>
                <c:pt idx="177" formatCode="0.000">
                  <c:v>68.181818181818187</c:v>
                </c:pt>
                <c:pt idx="178" formatCode="0.000">
                  <c:v>75.757575757575751</c:v>
                </c:pt>
                <c:pt idx="179" formatCode="0.000">
                  <c:v>83.333333333333329</c:v>
                </c:pt>
                <c:pt idx="180" formatCode="0.000">
                  <c:v>90.909090909090907</c:v>
                </c:pt>
                <c:pt idx="181" formatCode="0.000">
                  <c:v>98.484848484848484</c:v>
                </c:pt>
                <c:pt idx="182" formatCode="0.000">
                  <c:v>106.06060606060606</c:v>
                </c:pt>
                <c:pt idx="183" formatCode="0.000">
                  <c:v>113.63636363636364</c:v>
                </c:pt>
                <c:pt idx="184" formatCode="0.000">
                  <c:v>121.21212121212122</c:v>
                </c:pt>
                <c:pt idx="185" formatCode="0.000">
                  <c:v>128.78787878787878</c:v>
                </c:pt>
                <c:pt idx="186" formatCode="0.000">
                  <c:v>136.36363636363637</c:v>
                </c:pt>
                <c:pt idx="187" formatCode="0.000">
                  <c:v>151.5151515151515</c:v>
                </c:pt>
                <c:pt idx="188" formatCode="0.000">
                  <c:v>170.45454545454547</c:v>
                </c:pt>
                <c:pt idx="189" formatCode="0.000">
                  <c:v>189.39393939393941</c:v>
                </c:pt>
                <c:pt idx="190" formatCode="0.000">
                  <c:v>208.33333333333334</c:v>
                </c:pt>
                <c:pt idx="191" formatCode="0.000">
                  <c:v>227.27272727272728</c:v>
                </c:pt>
                <c:pt idx="192" formatCode="0.000">
                  <c:v>246.21212121212122</c:v>
                </c:pt>
                <c:pt idx="193" formatCode="0.000">
                  <c:v>265.15151515151513</c:v>
                </c:pt>
                <c:pt idx="194" formatCode="0.000">
                  <c:v>284.09090909090907</c:v>
                </c:pt>
                <c:pt idx="195" formatCode="0.000">
                  <c:v>303.030303030303</c:v>
                </c:pt>
                <c:pt idx="196" formatCode="0.000">
                  <c:v>340.90909090909093</c:v>
                </c:pt>
                <c:pt idx="197" formatCode="0.000">
                  <c:v>378.78787878787881</c:v>
                </c:pt>
                <c:pt idx="198" formatCode="0.000">
                  <c:v>416.66666666666669</c:v>
                </c:pt>
                <c:pt idx="199" formatCode="0.000">
                  <c:v>454.54545454545456</c:v>
                </c:pt>
                <c:pt idx="200" formatCode="0.000">
                  <c:v>492.42424242424244</c:v>
                </c:pt>
                <c:pt idx="201" formatCode="0.000">
                  <c:v>530.30303030303025</c:v>
                </c:pt>
                <c:pt idx="202" formatCode="0.000">
                  <c:v>606.06060606060601</c:v>
                </c:pt>
                <c:pt idx="203" formatCode="0.000">
                  <c:v>681.81818181818187</c:v>
                </c:pt>
                <c:pt idx="204" formatCode="0.000">
                  <c:v>757.57575757575762</c:v>
                </c:pt>
                <c:pt idx="205" formatCode="0.000">
                  <c:v>833.33333333333337</c:v>
                </c:pt>
                <c:pt idx="206" formatCode="0.000">
                  <c:v>909.09090909090912</c:v>
                </c:pt>
                <c:pt idx="207" formatCode="0.000">
                  <c:v>984.84848484848487</c:v>
                </c:pt>
                <c:pt idx="208" formatCode="0.000">
                  <c:v>1000</c:v>
                </c:pt>
              </c:numCache>
            </c:numRef>
          </c:xVal>
          <c:yVal>
            <c:numRef>
              <c:f>srim132Xe_Air!$G$20:$G$228</c:f>
              <c:numCache>
                <c:formatCode>0.000E+00</c:formatCode>
                <c:ptCount val="209"/>
                <c:pt idx="0">
                  <c:v>3.0175000000000001</c:v>
                </c:pt>
                <c:pt idx="1">
                  <c:v>3.1191999999999998</c:v>
                </c:pt>
                <c:pt idx="2">
                  <c:v>3.2157</c:v>
                </c:pt>
                <c:pt idx="3">
                  <c:v>3.3089999999999997</c:v>
                </c:pt>
                <c:pt idx="4">
                  <c:v>3.3991000000000002</c:v>
                </c:pt>
                <c:pt idx="5">
                  <c:v>3.5690999999999997</c:v>
                </c:pt>
                <c:pt idx="6">
                  <c:v>3.7658</c:v>
                </c:pt>
                <c:pt idx="7">
                  <c:v>3.9478</c:v>
                </c:pt>
                <c:pt idx="8">
                  <c:v>4.1173999999999999</c:v>
                </c:pt>
                <c:pt idx="9">
                  <c:v>4.2763999999999998</c:v>
                </c:pt>
                <c:pt idx="10">
                  <c:v>4.4260999999999999</c:v>
                </c:pt>
                <c:pt idx="11">
                  <c:v>4.5683999999999996</c:v>
                </c:pt>
                <c:pt idx="12">
                  <c:v>4.7023999999999999</c:v>
                </c:pt>
                <c:pt idx="13">
                  <c:v>4.83</c:v>
                </c:pt>
                <c:pt idx="14">
                  <c:v>5.0686</c:v>
                </c:pt>
                <c:pt idx="15">
                  <c:v>5.2872000000000003</c:v>
                </c:pt>
                <c:pt idx="16">
                  <c:v>5.4890999999999996</c:v>
                </c:pt>
                <c:pt idx="17">
                  <c:v>5.6763999999999992</c:v>
                </c:pt>
                <c:pt idx="18">
                  <c:v>5.8519999999999994</c:v>
                </c:pt>
                <c:pt idx="19">
                  <c:v>6.0162000000000004</c:v>
                </c:pt>
                <c:pt idx="20">
                  <c:v>6.3181000000000003</c:v>
                </c:pt>
                <c:pt idx="21">
                  <c:v>6.5884999999999998</c:v>
                </c:pt>
                <c:pt idx="22">
                  <c:v>6.8337000000000003</c:v>
                </c:pt>
                <c:pt idx="23">
                  <c:v>7.0578000000000003</c:v>
                </c:pt>
                <c:pt idx="24">
                  <c:v>7.2639000000000005</c:v>
                </c:pt>
                <c:pt idx="25">
                  <c:v>7.4552000000000005</c:v>
                </c:pt>
                <c:pt idx="26">
                  <c:v>7.6327999999999996</c:v>
                </c:pt>
                <c:pt idx="27">
                  <c:v>7.7986999999999993</c:v>
                </c:pt>
                <c:pt idx="28">
                  <c:v>7.9540000000000006</c:v>
                </c:pt>
                <c:pt idx="29">
                  <c:v>8.0998000000000001</c:v>
                </c:pt>
                <c:pt idx="30">
                  <c:v>8.2381999999999991</c:v>
                </c:pt>
                <c:pt idx="31">
                  <c:v>8.4924999999999997</c:v>
                </c:pt>
                <c:pt idx="32">
                  <c:v>8.775500000000001</c:v>
                </c:pt>
                <c:pt idx="33">
                  <c:v>9.0266000000000002</c:v>
                </c:pt>
                <c:pt idx="34">
                  <c:v>9.2518999999999991</c:v>
                </c:pt>
                <c:pt idx="35">
                  <c:v>9.4557000000000002</c:v>
                </c:pt>
                <c:pt idx="36">
                  <c:v>9.6411999999999995</c:v>
                </c:pt>
                <c:pt idx="37">
                  <c:v>9.8116000000000003</c:v>
                </c:pt>
                <c:pt idx="38">
                  <c:v>9.9670000000000005</c:v>
                </c:pt>
                <c:pt idx="39">
                  <c:v>10.1114</c:v>
                </c:pt>
                <c:pt idx="40">
                  <c:v>10.368699999999999</c:v>
                </c:pt>
                <c:pt idx="41">
                  <c:v>10.592300000000002</c:v>
                </c:pt>
                <c:pt idx="42">
                  <c:v>10.788</c:v>
                </c:pt>
                <c:pt idx="43">
                  <c:v>10.961</c:v>
                </c:pt>
                <c:pt idx="44">
                  <c:v>11.111000000000001</c:v>
                </c:pt>
                <c:pt idx="45">
                  <c:v>11.251999999999999</c:v>
                </c:pt>
                <c:pt idx="46">
                  <c:v>11.491</c:v>
                </c:pt>
                <c:pt idx="47">
                  <c:v>11.685</c:v>
                </c:pt>
                <c:pt idx="48">
                  <c:v>11.845000000000001</c:v>
                </c:pt>
                <c:pt idx="49">
                  <c:v>11.982000000000001</c:v>
                </c:pt>
                <c:pt idx="50">
                  <c:v>12.094999999999999</c:v>
                </c:pt>
                <c:pt idx="51">
                  <c:v>12.186</c:v>
                </c:pt>
                <c:pt idx="52">
                  <c:v>12.275</c:v>
                </c:pt>
                <c:pt idx="53">
                  <c:v>12.342000000000001</c:v>
                </c:pt>
                <c:pt idx="54">
                  <c:v>12.407</c:v>
                </c:pt>
                <c:pt idx="55">
                  <c:v>12.459999999999999</c:v>
                </c:pt>
                <c:pt idx="56">
                  <c:v>12.500999999999999</c:v>
                </c:pt>
                <c:pt idx="57">
                  <c:v>12.571000000000002</c:v>
                </c:pt>
                <c:pt idx="58">
                  <c:v>12.628</c:v>
                </c:pt>
                <c:pt idx="59">
                  <c:v>12.667999999999999</c:v>
                </c:pt>
                <c:pt idx="60">
                  <c:v>12.670999999999999</c:v>
                </c:pt>
                <c:pt idx="61">
                  <c:v>12.653</c:v>
                </c:pt>
                <c:pt idx="62">
                  <c:v>12.621</c:v>
                </c:pt>
                <c:pt idx="63">
                  <c:v>12.586</c:v>
                </c:pt>
                <c:pt idx="64">
                  <c:v>12.548999999999999</c:v>
                </c:pt>
                <c:pt idx="65">
                  <c:v>12.508000000000001</c:v>
                </c:pt>
                <c:pt idx="66">
                  <c:v>12.419</c:v>
                </c:pt>
                <c:pt idx="67">
                  <c:v>12.33</c:v>
                </c:pt>
                <c:pt idx="68">
                  <c:v>12.242000000000001</c:v>
                </c:pt>
                <c:pt idx="69">
                  <c:v>12.159000000000001</c:v>
                </c:pt>
                <c:pt idx="70">
                  <c:v>12.081</c:v>
                </c:pt>
                <c:pt idx="71">
                  <c:v>12.007999999999999</c:v>
                </c:pt>
                <c:pt idx="72">
                  <c:v>11.879999999999999</c:v>
                </c:pt>
                <c:pt idx="73">
                  <c:v>11.775</c:v>
                </c:pt>
                <c:pt idx="74">
                  <c:v>11.690000000000001</c:v>
                </c:pt>
                <c:pt idx="75">
                  <c:v>11.625</c:v>
                </c:pt>
                <c:pt idx="76">
                  <c:v>11.574000000000002</c:v>
                </c:pt>
                <c:pt idx="77">
                  <c:v>11.538</c:v>
                </c:pt>
                <c:pt idx="78">
                  <c:v>11.512</c:v>
                </c:pt>
                <c:pt idx="79">
                  <c:v>11.498000000000001</c:v>
                </c:pt>
                <c:pt idx="80">
                  <c:v>11.49</c:v>
                </c:pt>
                <c:pt idx="81">
                  <c:v>11.489000000000001</c:v>
                </c:pt>
                <c:pt idx="82">
                  <c:v>11.495000000000001</c:v>
                </c:pt>
                <c:pt idx="83">
                  <c:v>11.519</c:v>
                </c:pt>
                <c:pt idx="84">
                  <c:v>11.567</c:v>
                </c:pt>
                <c:pt idx="85">
                  <c:v>11.629999999999999</c:v>
                </c:pt>
                <c:pt idx="86">
                  <c:v>11.702999999999999</c:v>
                </c:pt>
                <c:pt idx="87">
                  <c:v>11.782</c:v>
                </c:pt>
                <c:pt idx="88">
                  <c:v>11.866</c:v>
                </c:pt>
                <c:pt idx="89">
                  <c:v>11.954999999999998</c:v>
                </c:pt>
                <c:pt idx="90">
                  <c:v>12.048</c:v>
                </c:pt>
                <c:pt idx="91">
                  <c:v>12.145999999999999</c:v>
                </c:pt>
                <c:pt idx="92">
                  <c:v>12.353000000000002</c:v>
                </c:pt>
                <c:pt idx="93">
                  <c:v>12.577999999999999</c:v>
                </c:pt>
                <c:pt idx="94">
                  <c:v>12.824</c:v>
                </c:pt>
                <c:pt idx="95">
                  <c:v>13.088999999999999</c:v>
                </c:pt>
                <c:pt idx="96">
                  <c:v>13.373999999999999</c:v>
                </c:pt>
                <c:pt idx="97">
                  <c:v>13.683999999999999</c:v>
                </c:pt>
                <c:pt idx="98">
                  <c:v>14.364000000000001</c:v>
                </c:pt>
                <c:pt idx="99">
                  <c:v>15.115</c:v>
                </c:pt>
                <c:pt idx="100">
                  <c:v>15.946999999999999</c:v>
                </c:pt>
                <c:pt idx="101">
                  <c:v>16.844000000000001</c:v>
                </c:pt>
                <c:pt idx="102">
                  <c:v>17.798999999999999</c:v>
                </c:pt>
                <c:pt idx="103">
                  <c:v>18.8</c:v>
                </c:pt>
                <c:pt idx="104">
                  <c:v>19.852999999999998</c:v>
                </c:pt>
                <c:pt idx="105">
                  <c:v>20.927</c:v>
                </c:pt>
                <c:pt idx="106">
                  <c:v>22.039000000000001</c:v>
                </c:pt>
                <c:pt idx="107">
                  <c:v>23.169</c:v>
                </c:pt>
                <c:pt idx="108">
                  <c:v>24.315000000000001</c:v>
                </c:pt>
                <c:pt idx="109">
                  <c:v>26.623999999999999</c:v>
                </c:pt>
                <c:pt idx="110">
                  <c:v>29.477</c:v>
                </c:pt>
                <c:pt idx="111">
                  <c:v>32.261000000000003</c:v>
                </c:pt>
                <c:pt idx="112">
                  <c:v>34.908999999999999</c:v>
                </c:pt>
                <c:pt idx="113">
                  <c:v>37.408999999999999</c:v>
                </c:pt>
                <c:pt idx="114">
                  <c:v>39.737499999999997</c:v>
                </c:pt>
                <c:pt idx="115">
                  <c:v>41.903799999999997</c:v>
                </c:pt>
                <c:pt idx="116">
                  <c:v>43.906300000000002</c:v>
                </c:pt>
                <c:pt idx="117">
                  <c:v>45.743899999999996</c:v>
                </c:pt>
                <c:pt idx="118">
                  <c:v>49.031200000000005</c:v>
                </c:pt>
                <c:pt idx="119">
                  <c:v>51.831300000000006</c:v>
                </c:pt>
                <c:pt idx="120">
                  <c:v>54.260799999999996</c:v>
                </c:pt>
                <c:pt idx="121">
                  <c:v>56.367699999999999</c:v>
                </c:pt>
                <c:pt idx="122">
                  <c:v>58.230399999999996</c:v>
                </c:pt>
                <c:pt idx="123">
                  <c:v>59.877800000000001</c:v>
                </c:pt>
                <c:pt idx="124">
                  <c:v>62.683300000000003</c:v>
                </c:pt>
                <c:pt idx="125">
                  <c:v>64.969700000000003</c:v>
                </c:pt>
                <c:pt idx="126">
                  <c:v>66.853800000000007</c:v>
                </c:pt>
                <c:pt idx="127">
                  <c:v>68.413700000000006</c:v>
                </c:pt>
                <c:pt idx="128">
                  <c:v>69.728200000000001</c:v>
                </c:pt>
                <c:pt idx="129">
                  <c:v>70.836100000000002</c:v>
                </c:pt>
                <c:pt idx="130">
                  <c:v>71.766899999999993</c:v>
                </c:pt>
                <c:pt idx="131">
                  <c:v>72.549900000000008</c:v>
                </c:pt>
                <c:pt idx="132">
                  <c:v>73.224900000000005</c:v>
                </c:pt>
                <c:pt idx="133">
                  <c:v>73.781499999999994</c:v>
                </c:pt>
                <c:pt idx="134">
                  <c:v>74.259399999999999</c:v>
                </c:pt>
                <c:pt idx="135">
                  <c:v>75.008499999999998</c:v>
                </c:pt>
                <c:pt idx="136">
                  <c:v>75.637100000000004</c:v>
                </c:pt>
                <c:pt idx="137">
                  <c:v>76.039599999999993</c:v>
                </c:pt>
                <c:pt idx="138">
                  <c:v>76.674999999999997</c:v>
                </c:pt>
                <c:pt idx="139">
                  <c:v>77.222700000000003</c:v>
                </c:pt>
                <c:pt idx="140">
                  <c:v>77.262</c:v>
                </c:pt>
                <c:pt idx="141">
                  <c:v>77.502799999999993</c:v>
                </c:pt>
                <c:pt idx="142">
                  <c:v>77.684699999999992</c:v>
                </c:pt>
                <c:pt idx="143">
                  <c:v>77.817499999999995</c:v>
                </c:pt>
                <c:pt idx="144">
                  <c:v>77.925300000000007</c:v>
                </c:pt>
                <c:pt idx="145">
                  <c:v>77.895400000000009</c:v>
                </c:pt>
                <c:pt idx="146">
                  <c:v>77.727149999999995</c:v>
                </c:pt>
                <c:pt idx="147">
                  <c:v>77.450159999999997</c:v>
                </c:pt>
                <c:pt idx="148">
                  <c:v>77.074169999999995</c:v>
                </c:pt>
                <c:pt idx="149">
                  <c:v>76.618960000000001</c:v>
                </c:pt>
                <c:pt idx="150">
                  <c:v>75.490369999999999</c:v>
                </c:pt>
                <c:pt idx="151">
                  <c:v>74.153540000000007</c:v>
                </c:pt>
                <c:pt idx="152">
                  <c:v>72.647990000000007</c:v>
                </c:pt>
                <c:pt idx="153">
                  <c:v>71.043379999999999</c:v>
                </c:pt>
                <c:pt idx="154">
                  <c:v>69.379480000000001</c:v>
                </c:pt>
                <c:pt idx="155">
                  <c:v>67.676149999999993</c:v>
                </c:pt>
                <c:pt idx="156">
                  <c:v>65.963250000000002</c:v>
                </c:pt>
                <c:pt idx="157">
                  <c:v>64.270719999999997</c:v>
                </c:pt>
                <c:pt idx="158">
                  <c:v>62.60848</c:v>
                </c:pt>
                <c:pt idx="159">
                  <c:v>60.986490000000003</c:v>
                </c:pt>
                <c:pt idx="160">
                  <c:v>59.414700000000003</c:v>
                </c:pt>
                <c:pt idx="161">
                  <c:v>56.441629999999996</c:v>
                </c:pt>
                <c:pt idx="162">
                  <c:v>53.068519999999999</c:v>
                </c:pt>
                <c:pt idx="163">
                  <c:v>50.09599</c:v>
                </c:pt>
                <c:pt idx="164">
                  <c:v>47.503889999999998</c:v>
                </c:pt>
                <c:pt idx="165">
                  <c:v>45.272120000000001</c:v>
                </c:pt>
                <c:pt idx="166">
                  <c:v>43.370600000000003</c:v>
                </c:pt>
                <c:pt idx="167">
                  <c:v>41.749289999999995</c:v>
                </c:pt>
                <c:pt idx="168">
                  <c:v>40.398140000000005</c:v>
                </c:pt>
                <c:pt idx="169">
                  <c:v>39.197130000000001</c:v>
                </c:pt>
                <c:pt idx="170">
                  <c:v>36.465430000000005</c:v>
                </c:pt>
                <c:pt idx="171">
                  <c:v>34.134039999999999</c:v>
                </c:pt>
                <c:pt idx="172">
                  <c:v>32.112900000000003</c:v>
                </c:pt>
                <c:pt idx="173">
                  <c:v>30.351929999999999</c:v>
                </c:pt>
                <c:pt idx="174">
                  <c:v>28.79111</c:v>
                </c:pt>
                <c:pt idx="175">
                  <c:v>27.420400000000001</c:v>
                </c:pt>
                <c:pt idx="176">
                  <c:v>25.079222999999999</c:v>
                </c:pt>
                <c:pt idx="177">
                  <c:v>23.158296999999997</c:v>
                </c:pt>
                <c:pt idx="178">
                  <c:v>21.567546999999998</c:v>
                </c:pt>
                <c:pt idx="179">
                  <c:v>20.216927000000002</c:v>
                </c:pt>
                <c:pt idx="180">
                  <c:v>19.066403999999999</c:v>
                </c:pt>
                <c:pt idx="181">
                  <c:v>18.065957999999998</c:v>
                </c:pt>
                <c:pt idx="182">
                  <c:v>17.185572999999998</c:v>
                </c:pt>
                <c:pt idx="183">
                  <c:v>16.415236</c:v>
                </c:pt>
                <c:pt idx="184">
                  <c:v>15.724939000000001</c:v>
                </c:pt>
                <c:pt idx="185">
                  <c:v>15.114675999999999</c:v>
                </c:pt>
                <c:pt idx="186">
                  <c:v>14.554440000000001</c:v>
                </c:pt>
                <c:pt idx="187">
                  <c:v>13.594035999999999</c:v>
                </c:pt>
                <c:pt idx="188">
                  <c:v>12.613626999999999</c:v>
                </c:pt>
                <c:pt idx="189">
                  <c:v>11.803296000000001</c:v>
                </c:pt>
                <c:pt idx="190">
                  <c:v>11.133023000000001</c:v>
                </c:pt>
                <c:pt idx="191">
                  <c:v>10.572793000000001</c:v>
                </c:pt>
                <c:pt idx="192">
                  <c:v>10.092596</c:v>
                </c:pt>
                <c:pt idx="193">
                  <c:v>9.6714270000000013</c:v>
                </c:pt>
                <c:pt idx="194">
                  <c:v>9.3092790000000001</c:v>
                </c:pt>
                <c:pt idx="195">
                  <c:v>8.9911490000000001</c:v>
                </c:pt>
                <c:pt idx="196">
                  <c:v>8.4579299999999993</c:v>
                </c:pt>
                <c:pt idx="197">
                  <c:v>8.0307530000000007</c:v>
                </c:pt>
                <c:pt idx="198">
                  <c:v>7.6816059999999995</c:v>
                </c:pt>
                <c:pt idx="199">
                  <c:v>7.3924839999999996</c:v>
                </c:pt>
                <c:pt idx="200">
                  <c:v>7.1483790000000003</c:v>
                </c:pt>
                <c:pt idx="201">
                  <c:v>6.9412880000000001</c:v>
                </c:pt>
                <c:pt idx="202">
                  <c:v>6.6101400000000003</c:v>
                </c:pt>
                <c:pt idx="203">
                  <c:v>6.3590229999999996</c:v>
                </c:pt>
                <c:pt idx="204">
                  <c:v>6.1639287000000005</c:v>
                </c:pt>
                <c:pt idx="205">
                  <c:v>6.0098508000000006</c:v>
                </c:pt>
                <c:pt idx="206">
                  <c:v>5.8867853999999999</c:v>
                </c:pt>
                <c:pt idx="207">
                  <c:v>5.7867295999999993</c:v>
                </c:pt>
                <c:pt idx="208">
                  <c:v>5.7707193999999999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0140568"/>
        <c:axId val="560143312"/>
      </c:scatterChart>
      <c:valAx>
        <c:axId val="5601405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60143312"/>
        <c:crosses val="autoZero"/>
        <c:crossBetween val="midCat"/>
        <c:majorUnit val="10"/>
      </c:valAx>
      <c:valAx>
        <c:axId val="5601433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601405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024138153665"/>
          <c:y val="0.57272043669327211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62593</xdr:colOff>
      <xdr:row>16</xdr:row>
      <xdr:rowOff>47625</xdr:rowOff>
    </xdr:from>
    <xdr:to>
      <xdr:col>25</xdr:col>
      <xdr:colOff>24492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69396</xdr:colOff>
      <xdr:row>39</xdr:row>
      <xdr:rowOff>102054</xdr:rowOff>
    </xdr:from>
    <xdr:to>
      <xdr:col>25</xdr:col>
      <xdr:colOff>31295</xdr:colOff>
      <xdr:row>61</xdr:row>
      <xdr:rowOff>92530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Y228"/>
  <sheetViews>
    <sheetView tabSelected="1" zoomScale="70" zoomScaleNormal="70" workbookViewId="0">
      <selection activeCell="T6" sqref="T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58</v>
      </c>
      <c r="F2" s="7"/>
      <c r="G2" s="7"/>
      <c r="L2" s="5" t="s">
        <v>59</v>
      </c>
      <c r="M2" s="8"/>
      <c r="N2" s="9" t="s">
        <v>60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61</v>
      </c>
      <c r="C3" s="13" t="s">
        <v>13</v>
      </c>
      <c r="E3" s="12" t="s">
        <v>253</v>
      </c>
      <c r="F3" s="184"/>
      <c r="G3" s="14" t="s">
        <v>14</v>
      </c>
      <c r="H3" s="14"/>
      <c r="I3" s="14"/>
      <c r="K3" s="15"/>
      <c r="L3" s="5" t="s">
        <v>62</v>
      </c>
      <c r="M3" s="16"/>
      <c r="N3" s="9" t="s">
        <v>63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64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65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66</v>
      </c>
      <c r="C5" s="20">
        <v>132</v>
      </c>
      <c r="D5" s="21" t="s">
        <v>67</v>
      </c>
      <c r="F5" s="14" t="s">
        <v>0</v>
      </c>
      <c r="G5" s="14" t="s">
        <v>16</v>
      </c>
      <c r="H5" s="14" t="s">
        <v>68</v>
      </c>
      <c r="I5" s="14" t="s">
        <v>68</v>
      </c>
      <c r="J5" s="24" t="s">
        <v>69</v>
      </c>
      <c r="K5" s="5" t="s">
        <v>70</v>
      </c>
      <c r="L5" s="14"/>
      <c r="M5" s="14"/>
      <c r="N5" s="9"/>
      <c r="O5" s="15" t="s">
        <v>250</v>
      </c>
      <c r="P5" s="1" t="str">
        <f ca="1">RIGHT(CELL("filename",A1),LEN(CELL("filename",A1))-FIND("]",CELL("filename",A1)))</f>
        <v>srim132Xe_Si</v>
      </c>
      <c r="R5" s="46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71</v>
      </c>
      <c r="C6" s="26" t="s">
        <v>72</v>
      </c>
      <c r="D6" s="21" t="s">
        <v>73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74</v>
      </c>
      <c r="M6" s="9"/>
      <c r="N6" s="9"/>
      <c r="O6" s="15" t="s">
        <v>249</v>
      </c>
      <c r="P6" s="130" t="s">
        <v>251</v>
      </c>
      <c r="R6" s="46"/>
      <c r="S6" s="23"/>
      <c r="T6" s="58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76</v>
      </c>
      <c r="M7" s="9"/>
      <c r="N7" s="9"/>
      <c r="O7" s="9"/>
      <c r="R7" s="46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77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78</v>
      </c>
      <c r="M8" s="9"/>
      <c r="N8" s="9"/>
      <c r="O8" s="9"/>
      <c r="R8" s="46"/>
      <c r="S8" s="23"/>
      <c r="T8" s="25"/>
      <c r="U8" s="120"/>
      <c r="V8" s="100"/>
      <c r="W8" s="25"/>
      <c r="X8" s="40"/>
      <c r="Y8" s="124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17</v>
      </c>
      <c r="M9" s="9"/>
      <c r="N9" s="9"/>
      <c r="O9" s="9"/>
      <c r="R9" s="46"/>
      <c r="S9" s="41"/>
      <c r="T9" s="125"/>
      <c r="U9" s="120"/>
      <c r="V9" s="100"/>
      <c r="W9" s="25"/>
      <c r="X9" s="40"/>
      <c r="Y9" s="124"/>
    </row>
    <row r="10" spans="1:25">
      <c r="A10" s="1">
        <v>10</v>
      </c>
      <c r="B10" s="12" t="s">
        <v>18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19</v>
      </c>
      <c r="M10" s="9"/>
      <c r="N10" s="9"/>
      <c r="O10" s="9"/>
      <c r="R10" s="46"/>
      <c r="S10" s="41"/>
      <c r="T10" s="58"/>
      <c r="U10" s="120"/>
      <c r="V10" s="100"/>
      <c r="W10" s="25"/>
      <c r="X10" s="40"/>
      <c r="Y10" s="124"/>
    </row>
    <row r="11" spans="1:25">
      <c r="A11" s="1">
        <v>11</v>
      </c>
      <c r="C11" s="43" t="s">
        <v>20</v>
      </c>
      <c r="D11" s="7" t="s">
        <v>21</v>
      </c>
      <c r="F11" s="32"/>
      <c r="G11" s="33"/>
      <c r="H11" s="33"/>
      <c r="I11" s="34"/>
      <c r="J11" s="4">
        <v>6</v>
      </c>
      <c r="K11" s="35">
        <v>1000</v>
      </c>
      <c r="L11" s="22" t="s">
        <v>22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23</v>
      </c>
      <c r="C12" s="44">
        <v>20</v>
      </c>
      <c r="D12" s="45">
        <f>$C$5/100</f>
        <v>1.32</v>
      </c>
      <c r="E12" s="21" t="s">
        <v>79</v>
      </c>
      <c r="F12" s="32"/>
      <c r="G12" s="33"/>
      <c r="H12" s="33"/>
      <c r="I12" s="34"/>
      <c r="J12" s="4">
        <v>7</v>
      </c>
      <c r="K12" s="35">
        <v>46.637</v>
      </c>
      <c r="L12" s="22" t="s">
        <v>80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132000000</v>
      </c>
      <c r="E13" s="21" t="s">
        <v>82</v>
      </c>
      <c r="F13" s="49"/>
      <c r="G13" s="50"/>
      <c r="H13" s="50"/>
      <c r="I13" s="51"/>
      <c r="J13" s="4">
        <v>8</v>
      </c>
      <c r="K13" s="52">
        <v>3.9635999999999998E-2</v>
      </c>
      <c r="L13" s="22" t="s">
        <v>83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354</v>
      </c>
      <c r="C14" s="81"/>
      <c r="D14" s="21" t="s">
        <v>355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84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356</v>
      </c>
      <c r="C15" s="82"/>
      <c r="D15" s="80" t="s">
        <v>357</v>
      </c>
      <c r="E15" s="101"/>
      <c r="F15" s="101"/>
      <c r="G15" s="101"/>
      <c r="H15" s="58"/>
      <c r="I15" s="58"/>
      <c r="J15" s="102"/>
      <c r="K15" s="59"/>
      <c r="L15" s="60"/>
      <c r="M15" s="102"/>
      <c r="N15" s="21"/>
      <c r="O15" s="21"/>
      <c r="P15" s="102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85</v>
      </c>
      <c r="G16" s="101"/>
      <c r="H16" s="62"/>
      <c r="I16" s="58"/>
      <c r="J16" s="103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86</v>
      </c>
      <c r="F17" s="64" t="s">
        <v>87</v>
      </c>
      <c r="G17" s="65" t="s">
        <v>88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98" t="s">
        <v>89</v>
      </c>
      <c r="E18" s="181" t="s">
        <v>90</v>
      </c>
      <c r="F18" s="182"/>
      <c r="G18" s="183"/>
      <c r="H18" s="68" t="s">
        <v>39</v>
      </c>
      <c r="I18" s="25"/>
      <c r="J18" s="98" t="s">
        <v>91</v>
      </c>
      <c r="K18" s="68" t="s">
        <v>41</v>
      </c>
      <c r="L18" s="69"/>
      <c r="M18" s="98" t="s">
        <v>91</v>
      </c>
      <c r="N18" s="68" t="s">
        <v>41</v>
      </c>
      <c r="O18" s="25"/>
      <c r="P18" s="98" t="s">
        <v>91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1.4</v>
      </c>
      <c r="C20" s="105" t="s">
        <v>42</v>
      </c>
      <c r="D20" s="118">
        <f>B20/1000/$C$5</f>
        <v>1.0606060606060606E-5</v>
      </c>
      <c r="E20" s="106">
        <v>0.1482</v>
      </c>
      <c r="F20" s="107">
        <v>2.2909999999999999</v>
      </c>
      <c r="G20" s="108">
        <f>E20+F20</f>
        <v>2.4392</v>
      </c>
      <c r="H20" s="104">
        <v>46</v>
      </c>
      <c r="I20" s="105" t="s">
        <v>43</v>
      </c>
      <c r="J20" s="76">
        <f>H20/1000/10</f>
        <v>4.5999999999999999E-3</v>
      </c>
      <c r="K20" s="104">
        <v>16</v>
      </c>
      <c r="L20" s="105" t="s">
        <v>43</v>
      </c>
      <c r="M20" s="76">
        <f t="shared" ref="M20:M83" si="0">K20/1000/10</f>
        <v>1.6000000000000001E-3</v>
      </c>
      <c r="N20" s="104">
        <v>12</v>
      </c>
      <c r="O20" s="105" t="s">
        <v>43</v>
      </c>
      <c r="P20" s="76">
        <f t="shared" ref="P20:P83" si="1">N20/1000/10</f>
        <v>1.2000000000000001E-3</v>
      </c>
    </row>
    <row r="21" spans="1:16">
      <c r="B21" s="109">
        <v>1.5</v>
      </c>
      <c r="C21" s="110" t="s">
        <v>42</v>
      </c>
      <c r="D21" s="95">
        <f t="shared" ref="D21:D84" si="2">B21/1000/$C$5</f>
        <v>1.1363636363636365E-5</v>
      </c>
      <c r="E21" s="111">
        <v>0.15340000000000001</v>
      </c>
      <c r="F21" s="112">
        <v>2.3690000000000002</v>
      </c>
      <c r="G21" s="108">
        <f t="shared" ref="G21:G84" si="3">E21+F21</f>
        <v>2.5224000000000002</v>
      </c>
      <c r="H21" s="109">
        <v>47</v>
      </c>
      <c r="I21" s="110" t="s">
        <v>43</v>
      </c>
      <c r="J21" s="70">
        <f t="shared" ref="J21:J84" si="4">H21/1000/10</f>
        <v>4.7000000000000002E-3</v>
      </c>
      <c r="K21" s="109">
        <v>16</v>
      </c>
      <c r="L21" s="110" t="s">
        <v>43</v>
      </c>
      <c r="M21" s="70">
        <f t="shared" si="0"/>
        <v>1.6000000000000001E-3</v>
      </c>
      <c r="N21" s="109">
        <v>12</v>
      </c>
      <c r="O21" s="110" t="s">
        <v>43</v>
      </c>
      <c r="P21" s="70">
        <f t="shared" si="1"/>
        <v>1.2000000000000001E-3</v>
      </c>
    </row>
    <row r="22" spans="1:16">
      <c r="B22" s="109">
        <v>1.6</v>
      </c>
      <c r="C22" s="110" t="s">
        <v>42</v>
      </c>
      <c r="D22" s="95">
        <f t="shared" si="2"/>
        <v>1.2121212121212122E-5</v>
      </c>
      <c r="E22" s="111">
        <v>0.15840000000000001</v>
      </c>
      <c r="F22" s="112">
        <v>2.444</v>
      </c>
      <c r="G22" s="108">
        <f t="shared" si="3"/>
        <v>2.6023999999999998</v>
      </c>
      <c r="H22" s="109">
        <v>48</v>
      </c>
      <c r="I22" s="110" t="s">
        <v>43</v>
      </c>
      <c r="J22" s="70">
        <f t="shared" si="4"/>
        <v>4.8000000000000004E-3</v>
      </c>
      <c r="K22" s="109">
        <v>17</v>
      </c>
      <c r="L22" s="110" t="s">
        <v>43</v>
      </c>
      <c r="M22" s="70">
        <f t="shared" si="0"/>
        <v>1.7000000000000001E-3</v>
      </c>
      <c r="N22" s="109">
        <v>12</v>
      </c>
      <c r="O22" s="110" t="s">
        <v>43</v>
      </c>
      <c r="P22" s="70">
        <f t="shared" si="1"/>
        <v>1.2000000000000001E-3</v>
      </c>
    </row>
    <row r="23" spans="1:16">
      <c r="B23" s="109">
        <v>1.7</v>
      </c>
      <c r="C23" s="110" t="s">
        <v>42</v>
      </c>
      <c r="D23" s="95">
        <f t="shared" si="2"/>
        <v>1.2878787878787878E-5</v>
      </c>
      <c r="E23" s="111">
        <v>0.1633</v>
      </c>
      <c r="F23" s="112">
        <v>2.516</v>
      </c>
      <c r="G23" s="108">
        <f t="shared" si="3"/>
        <v>2.6793</v>
      </c>
      <c r="H23" s="109">
        <v>50</v>
      </c>
      <c r="I23" s="110" t="s">
        <v>43</v>
      </c>
      <c r="J23" s="70">
        <f t="shared" si="4"/>
        <v>5.0000000000000001E-3</v>
      </c>
      <c r="K23" s="109">
        <v>17</v>
      </c>
      <c r="L23" s="110" t="s">
        <v>43</v>
      </c>
      <c r="M23" s="70">
        <f t="shared" si="0"/>
        <v>1.7000000000000001E-3</v>
      </c>
      <c r="N23" s="109">
        <v>12</v>
      </c>
      <c r="O23" s="110" t="s">
        <v>43</v>
      </c>
      <c r="P23" s="70">
        <f t="shared" si="1"/>
        <v>1.2000000000000001E-3</v>
      </c>
    </row>
    <row r="24" spans="1:16">
      <c r="B24" s="109">
        <v>1.8</v>
      </c>
      <c r="C24" s="110" t="s">
        <v>42</v>
      </c>
      <c r="D24" s="95">
        <f t="shared" si="2"/>
        <v>1.3636363636363637E-5</v>
      </c>
      <c r="E24" s="111">
        <v>0.16800000000000001</v>
      </c>
      <c r="F24" s="112">
        <v>2.5859999999999999</v>
      </c>
      <c r="G24" s="108">
        <f t="shared" si="3"/>
        <v>2.754</v>
      </c>
      <c r="H24" s="109">
        <v>51</v>
      </c>
      <c r="I24" s="110" t="s">
        <v>43</v>
      </c>
      <c r="J24" s="70">
        <f t="shared" si="4"/>
        <v>5.0999999999999995E-3</v>
      </c>
      <c r="K24" s="109">
        <v>18</v>
      </c>
      <c r="L24" s="110" t="s">
        <v>43</v>
      </c>
      <c r="M24" s="70">
        <f t="shared" si="0"/>
        <v>1.8E-3</v>
      </c>
      <c r="N24" s="109">
        <v>13</v>
      </c>
      <c r="O24" s="110" t="s">
        <v>43</v>
      </c>
      <c r="P24" s="70">
        <f t="shared" si="1"/>
        <v>1.2999999999999999E-3</v>
      </c>
    </row>
    <row r="25" spans="1:16">
      <c r="B25" s="109">
        <v>2</v>
      </c>
      <c r="C25" s="110" t="s">
        <v>42</v>
      </c>
      <c r="D25" s="95">
        <f t="shared" si="2"/>
        <v>1.5151515151515151E-5</v>
      </c>
      <c r="E25" s="111">
        <v>0.17710000000000001</v>
      </c>
      <c r="F25" s="112">
        <v>2.7170000000000001</v>
      </c>
      <c r="G25" s="108">
        <f t="shared" si="3"/>
        <v>2.8940999999999999</v>
      </c>
      <c r="H25" s="109">
        <v>53</v>
      </c>
      <c r="I25" s="110" t="s">
        <v>43</v>
      </c>
      <c r="J25" s="70">
        <f t="shared" si="4"/>
        <v>5.3E-3</v>
      </c>
      <c r="K25" s="109">
        <v>18</v>
      </c>
      <c r="L25" s="110" t="s">
        <v>43</v>
      </c>
      <c r="M25" s="70">
        <f t="shared" si="0"/>
        <v>1.8E-3</v>
      </c>
      <c r="N25" s="109">
        <v>13</v>
      </c>
      <c r="O25" s="110" t="s">
        <v>43</v>
      </c>
      <c r="P25" s="70">
        <f t="shared" si="1"/>
        <v>1.2999999999999999E-3</v>
      </c>
    </row>
    <row r="26" spans="1:16">
      <c r="B26" s="109">
        <v>2.25</v>
      </c>
      <c r="C26" s="110" t="s">
        <v>42</v>
      </c>
      <c r="D26" s="95">
        <f t="shared" si="2"/>
        <v>1.7045454545454543E-5</v>
      </c>
      <c r="E26" s="111">
        <v>0.18779999999999999</v>
      </c>
      <c r="F26" s="112">
        <v>2.8690000000000002</v>
      </c>
      <c r="G26" s="108">
        <f t="shared" si="3"/>
        <v>3.0568000000000004</v>
      </c>
      <c r="H26" s="109">
        <v>56</v>
      </c>
      <c r="I26" s="110" t="s">
        <v>43</v>
      </c>
      <c r="J26" s="70">
        <f t="shared" si="4"/>
        <v>5.5999999999999999E-3</v>
      </c>
      <c r="K26" s="109">
        <v>19</v>
      </c>
      <c r="L26" s="110" t="s">
        <v>43</v>
      </c>
      <c r="M26" s="70">
        <f t="shared" si="0"/>
        <v>1.9E-3</v>
      </c>
      <c r="N26" s="109">
        <v>14</v>
      </c>
      <c r="O26" s="110" t="s">
        <v>43</v>
      </c>
      <c r="P26" s="70">
        <f t="shared" si="1"/>
        <v>1.4E-3</v>
      </c>
    </row>
    <row r="27" spans="1:16">
      <c r="B27" s="109">
        <v>2.5</v>
      </c>
      <c r="C27" s="110" t="s">
        <v>42</v>
      </c>
      <c r="D27" s="95">
        <f t="shared" si="2"/>
        <v>1.8939393939393939E-5</v>
      </c>
      <c r="E27" s="111">
        <v>0.19800000000000001</v>
      </c>
      <c r="F27" s="112">
        <v>3.01</v>
      </c>
      <c r="G27" s="108">
        <f t="shared" si="3"/>
        <v>3.2079999999999997</v>
      </c>
      <c r="H27" s="109">
        <v>59</v>
      </c>
      <c r="I27" s="110" t="s">
        <v>43</v>
      </c>
      <c r="J27" s="70">
        <f t="shared" si="4"/>
        <v>5.8999999999999999E-3</v>
      </c>
      <c r="K27" s="109">
        <v>20</v>
      </c>
      <c r="L27" s="110" t="s">
        <v>43</v>
      </c>
      <c r="M27" s="70">
        <f t="shared" si="0"/>
        <v>2E-3</v>
      </c>
      <c r="N27" s="109">
        <v>15</v>
      </c>
      <c r="O27" s="110" t="s">
        <v>43</v>
      </c>
      <c r="P27" s="70">
        <f t="shared" si="1"/>
        <v>1.5E-3</v>
      </c>
    </row>
    <row r="28" spans="1:16">
      <c r="B28" s="109">
        <v>2.75</v>
      </c>
      <c r="C28" s="110" t="s">
        <v>42</v>
      </c>
      <c r="D28" s="95">
        <f t="shared" si="2"/>
        <v>2.0833333333333333E-5</v>
      </c>
      <c r="E28" s="111">
        <v>0.2077</v>
      </c>
      <c r="F28" s="112">
        <v>3.1419999999999999</v>
      </c>
      <c r="G28" s="108">
        <f t="shared" si="3"/>
        <v>3.3496999999999999</v>
      </c>
      <c r="H28" s="109">
        <v>62</v>
      </c>
      <c r="I28" s="110" t="s">
        <v>43</v>
      </c>
      <c r="J28" s="70">
        <f t="shared" si="4"/>
        <v>6.1999999999999998E-3</v>
      </c>
      <c r="K28" s="109">
        <v>21</v>
      </c>
      <c r="L28" s="110" t="s">
        <v>43</v>
      </c>
      <c r="M28" s="70">
        <f t="shared" si="0"/>
        <v>2.1000000000000003E-3</v>
      </c>
      <c r="N28" s="109">
        <v>15</v>
      </c>
      <c r="O28" s="110" t="s">
        <v>43</v>
      </c>
      <c r="P28" s="70">
        <f t="shared" si="1"/>
        <v>1.5E-3</v>
      </c>
    </row>
    <row r="29" spans="1:16">
      <c r="B29" s="109">
        <v>3</v>
      </c>
      <c r="C29" s="110" t="s">
        <v>42</v>
      </c>
      <c r="D29" s="95">
        <f t="shared" si="2"/>
        <v>2.2727272727272729E-5</v>
      </c>
      <c r="E29" s="111">
        <v>0.21690000000000001</v>
      </c>
      <c r="F29" s="112">
        <v>3.2650000000000001</v>
      </c>
      <c r="G29" s="108">
        <f t="shared" si="3"/>
        <v>3.4819</v>
      </c>
      <c r="H29" s="109">
        <v>65</v>
      </c>
      <c r="I29" s="110" t="s">
        <v>43</v>
      </c>
      <c r="J29" s="70">
        <f t="shared" si="4"/>
        <v>6.5000000000000006E-3</v>
      </c>
      <c r="K29" s="109">
        <v>22</v>
      </c>
      <c r="L29" s="110" t="s">
        <v>43</v>
      </c>
      <c r="M29" s="70">
        <f t="shared" si="0"/>
        <v>2.1999999999999997E-3</v>
      </c>
      <c r="N29" s="109">
        <v>16</v>
      </c>
      <c r="O29" s="110" t="s">
        <v>43</v>
      </c>
      <c r="P29" s="70">
        <f t="shared" si="1"/>
        <v>1.6000000000000001E-3</v>
      </c>
    </row>
    <row r="30" spans="1:16">
      <c r="B30" s="109">
        <v>3.25</v>
      </c>
      <c r="C30" s="110" t="s">
        <v>42</v>
      </c>
      <c r="D30" s="95">
        <f t="shared" si="2"/>
        <v>2.4621212121212119E-5</v>
      </c>
      <c r="E30" s="111">
        <v>0.22570000000000001</v>
      </c>
      <c r="F30" s="112">
        <v>3.3809999999999998</v>
      </c>
      <c r="G30" s="108">
        <f t="shared" si="3"/>
        <v>3.6067</v>
      </c>
      <c r="H30" s="109">
        <v>67</v>
      </c>
      <c r="I30" s="110" t="s">
        <v>43</v>
      </c>
      <c r="J30" s="70">
        <f t="shared" si="4"/>
        <v>6.7000000000000002E-3</v>
      </c>
      <c r="K30" s="109">
        <v>23</v>
      </c>
      <c r="L30" s="110" t="s">
        <v>43</v>
      </c>
      <c r="M30" s="70">
        <f t="shared" si="0"/>
        <v>2.3E-3</v>
      </c>
      <c r="N30" s="109">
        <v>16</v>
      </c>
      <c r="O30" s="110" t="s">
        <v>43</v>
      </c>
      <c r="P30" s="70">
        <f t="shared" si="1"/>
        <v>1.6000000000000001E-3</v>
      </c>
    </row>
    <row r="31" spans="1:16">
      <c r="B31" s="109">
        <v>3.5</v>
      </c>
      <c r="C31" s="110" t="s">
        <v>42</v>
      </c>
      <c r="D31" s="95">
        <f t="shared" si="2"/>
        <v>2.6515151515151516E-5</v>
      </c>
      <c r="E31" s="111">
        <v>0.23430000000000001</v>
      </c>
      <c r="F31" s="112">
        <v>3.4910000000000001</v>
      </c>
      <c r="G31" s="108">
        <f t="shared" si="3"/>
        <v>3.7253000000000003</v>
      </c>
      <c r="H31" s="109">
        <v>69</v>
      </c>
      <c r="I31" s="110" t="s">
        <v>43</v>
      </c>
      <c r="J31" s="70">
        <f t="shared" si="4"/>
        <v>6.9000000000000008E-3</v>
      </c>
      <c r="K31" s="109">
        <v>23</v>
      </c>
      <c r="L31" s="110" t="s">
        <v>43</v>
      </c>
      <c r="M31" s="70">
        <f t="shared" si="0"/>
        <v>2.3E-3</v>
      </c>
      <c r="N31" s="109">
        <v>17</v>
      </c>
      <c r="O31" s="110" t="s">
        <v>43</v>
      </c>
      <c r="P31" s="70">
        <f t="shared" si="1"/>
        <v>1.7000000000000001E-3</v>
      </c>
    </row>
    <row r="32" spans="1:16">
      <c r="B32" s="109">
        <v>3.75</v>
      </c>
      <c r="C32" s="110" t="s">
        <v>42</v>
      </c>
      <c r="D32" s="95">
        <f t="shared" si="2"/>
        <v>2.8409090909090909E-5</v>
      </c>
      <c r="E32" s="111">
        <v>0.24249999999999999</v>
      </c>
      <c r="F32" s="112">
        <v>3.5950000000000002</v>
      </c>
      <c r="G32" s="108">
        <f t="shared" si="3"/>
        <v>3.8375000000000004</v>
      </c>
      <c r="H32" s="109">
        <v>72</v>
      </c>
      <c r="I32" s="110" t="s">
        <v>43</v>
      </c>
      <c r="J32" s="70">
        <f t="shared" si="4"/>
        <v>7.1999999999999998E-3</v>
      </c>
      <c r="K32" s="109">
        <v>24</v>
      </c>
      <c r="L32" s="110" t="s">
        <v>43</v>
      </c>
      <c r="M32" s="70">
        <f t="shared" si="0"/>
        <v>2.4000000000000002E-3</v>
      </c>
      <c r="N32" s="109">
        <v>17</v>
      </c>
      <c r="O32" s="110" t="s">
        <v>43</v>
      </c>
      <c r="P32" s="70">
        <f t="shared" si="1"/>
        <v>1.7000000000000001E-3</v>
      </c>
    </row>
    <row r="33" spans="2:16">
      <c r="B33" s="109">
        <v>4</v>
      </c>
      <c r="C33" s="110" t="s">
        <v>42</v>
      </c>
      <c r="D33" s="95">
        <f t="shared" si="2"/>
        <v>3.0303030303030302E-5</v>
      </c>
      <c r="E33" s="111">
        <v>0.25040000000000001</v>
      </c>
      <c r="F33" s="112">
        <v>3.694</v>
      </c>
      <c r="G33" s="108">
        <f t="shared" si="3"/>
        <v>3.9443999999999999</v>
      </c>
      <c r="H33" s="109">
        <v>74</v>
      </c>
      <c r="I33" s="110" t="s">
        <v>43</v>
      </c>
      <c r="J33" s="70">
        <f t="shared" si="4"/>
        <v>7.3999999999999995E-3</v>
      </c>
      <c r="K33" s="109">
        <v>25</v>
      </c>
      <c r="L33" s="110" t="s">
        <v>43</v>
      </c>
      <c r="M33" s="70">
        <f t="shared" si="0"/>
        <v>2.5000000000000001E-3</v>
      </c>
      <c r="N33" s="109">
        <v>18</v>
      </c>
      <c r="O33" s="110" t="s">
        <v>43</v>
      </c>
      <c r="P33" s="70">
        <f t="shared" si="1"/>
        <v>1.8E-3</v>
      </c>
    </row>
    <row r="34" spans="2:16">
      <c r="B34" s="109">
        <v>4.5</v>
      </c>
      <c r="C34" s="110" t="s">
        <v>42</v>
      </c>
      <c r="D34" s="95">
        <f t="shared" si="2"/>
        <v>3.4090909090909085E-5</v>
      </c>
      <c r="E34" s="111">
        <v>0.2656</v>
      </c>
      <c r="F34" s="112">
        <v>3.879</v>
      </c>
      <c r="G34" s="108">
        <f t="shared" si="3"/>
        <v>4.1445999999999996</v>
      </c>
      <c r="H34" s="109">
        <v>79</v>
      </c>
      <c r="I34" s="110" t="s">
        <v>43</v>
      </c>
      <c r="J34" s="70">
        <f t="shared" si="4"/>
        <v>7.9000000000000008E-3</v>
      </c>
      <c r="K34" s="109">
        <v>26</v>
      </c>
      <c r="L34" s="110" t="s">
        <v>43</v>
      </c>
      <c r="M34" s="70">
        <f t="shared" si="0"/>
        <v>2.5999999999999999E-3</v>
      </c>
      <c r="N34" s="109">
        <v>19</v>
      </c>
      <c r="O34" s="110" t="s">
        <v>43</v>
      </c>
      <c r="P34" s="70">
        <f t="shared" si="1"/>
        <v>1.9E-3</v>
      </c>
    </row>
    <row r="35" spans="2:16">
      <c r="B35" s="109">
        <v>5</v>
      </c>
      <c r="C35" s="110" t="s">
        <v>42</v>
      </c>
      <c r="D35" s="95">
        <f t="shared" si="2"/>
        <v>3.7878787878787879E-5</v>
      </c>
      <c r="E35" s="111">
        <v>0.28000000000000003</v>
      </c>
      <c r="F35" s="112">
        <v>4.048</v>
      </c>
      <c r="G35" s="108">
        <f t="shared" si="3"/>
        <v>4.3280000000000003</v>
      </c>
      <c r="H35" s="109">
        <v>83</v>
      </c>
      <c r="I35" s="110" t="s">
        <v>43</v>
      </c>
      <c r="J35" s="70">
        <f t="shared" si="4"/>
        <v>8.3000000000000001E-3</v>
      </c>
      <c r="K35" s="109">
        <v>27</v>
      </c>
      <c r="L35" s="110" t="s">
        <v>43</v>
      </c>
      <c r="M35" s="70">
        <f t="shared" si="0"/>
        <v>2.7000000000000001E-3</v>
      </c>
      <c r="N35" s="109">
        <v>20</v>
      </c>
      <c r="O35" s="110" t="s">
        <v>43</v>
      </c>
      <c r="P35" s="70">
        <f t="shared" si="1"/>
        <v>2E-3</v>
      </c>
    </row>
    <row r="36" spans="2:16">
      <c r="B36" s="109">
        <v>5.5</v>
      </c>
      <c r="C36" s="110" t="s">
        <v>42</v>
      </c>
      <c r="D36" s="95">
        <f t="shared" si="2"/>
        <v>4.1666666666666665E-5</v>
      </c>
      <c r="E36" s="111">
        <v>0.29370000000000002</v>
      </c>
      <c r="F36" s="112">
        <v>4.2050000000000001</v>
      </c>
      <c r="G36" s="108">
        <f t="shared" si="3"/>
        <v>4.4987000000000004</v>
      </c>
      <c r="H36" s="109">
        <v>87</v>
      </c>
      <c r="I36" s="110" t="s">
        <v>43</v>
      </c>
      <c r="J36" s="70">
        <f t="shared" si="4"/>
        <v>8.6999999999999994E-3</v>
      </c>
      <c r="K36" s="109">
        <v>28</v>
      </c>
      <c r="L36" s="110" t="s">
        <v>43</v>
      </c>
      <c r="M36" s="70">
        <f t="shared" si="0"/>
        <v>2.8E-3</v>
      </c>
      <c r="N36" s="109">
        <v>21</v>
      </c>
      <c r="O36" s="110" t="s">
        <v>43</v>
      </c>
      <c r="P36" s="70">
        <f t="shared" si="1"/>
        <v>2.1000000000000003E-3</v>
      </c>
    </row>
    <row r="37" spans="2:16">
      <c r="B37" s="109">
        <v>6</v>
      </c>
      <c r="C37" s="110" t="s">
        <v>42</v>
      </c>
      <c r="D37" s="95">
        <f t="shared" si="2"/>
        <v>4.5454545454545459E-5</v>
      </c>
      <c r="E37" s="111">
        <v>0.30669999999999997</v>
      </c>
      <c r="F37" s="112">
        <v>4.351</v>
      </c>
      <c r="G37" s="108">
        <f t="shared" si="3"/>
        <v>4.6577000000000002</v>
      </c>
      <c r="H37" s="109">
        <v>91</v>
      </c>
      <c r="I37" s="110" t="s">
        <v>43</v>
      </c>
      <c r="J37" s="70">
        <f t="shared" si="4"/>
        <v>9.1000000000000004E-3</v>
      </c>
      <c r="K37" s="109">
        <v>29</v>
      </c>
      <c r="L37" s="110" t="s">
        <v>43</v>
      </c>
      <c r="M37" s="70">
        <f t="shared" si="0"/>
        <v>2.9000000000000002E-3</v>
      </c>
      <c r="N37" s="109">
        <v>22</v>
      </c>
      <c r="O37" s="110" t="s">
        <v>43</v>
      </c>
      <c r="P37" s="70">
        <f t="shared" si="1"/>
        <v>2.1999999999999997E-3</v>
      </c>
    </row>
    <row r="38" spans="2:16">
      <c r="B38" s="109">
        <v>6.5</v>
      </c>
      <c r="C38" s="110" t="s">
        <v>42</v>
      </c>
      <c r="D38" s="95">
        <f t="shared" si="2"/>
        <v>4.9242424242424238E-5</v>
      </c>
      <c r="E38" s="111">
        <v>0.31929999999999997</v>
      </c>
      <c r="F38" s="112">
        <v>4.4859999999999998</v>
      </c>
      <c r="G38" s="108">
        <f t="shared" si="3"/>
        <v>4.8052999999999999</v>
      </c>
      <c r="H38" s="109">
        <v>95</v>
      </c>
      <c r="I38" s="110" t="s">
        <v>43</v>
      </c>
      <c r="J38" s="70">
        <f t="shared" si="4"/>
        <v>9.4999999999999998E-3</v>
      </c>
      <c r="K38" s="109">
        <v>30</v>
      </c>
      <c r="L38" s="110" t="s">
        <v>43</v>
      </c>
      <c r="M38" s="70">
        <f t="shared" si="0"/>
        <v>3.0000000000000001E-3</v>
      </c>
      <c r="N38" s="109">
        <v>22</v>
      </c>
      <c r="O38" s="110" t="s">
        <v>43</v>
      </c>
      <c r="P38" s="70">
        <f t="shared" si="1"/>
        <v>2.1999999999999997E-3</v>
      </c>
    </row>
    <row r="39" spans="2:16">
      <c r="B39" s="109">
        <v>7</v>
      </c>
      <c r="C39" s="110" t="s">
        <v>42</v>
      </c>
      <c r="D39" s="95">
        <f t="shared" si="2"/>
        <v>5.3030303030303032E-5</v>
      </c>
      <c r="E39" s="111">
        <v>0.33129999999999998</v>
      </c>
      <c r="F39" s="112">
        <v>4.6139999999999999</v>
      </c>
      <c r="G39" s="108">
        <f t="shared" si="3"/>
        <v>4.9452999999999996</v>
      </c>
      <c r="H39" s="109">
        <v>98</v>
      </c>
      <c r="I39" s="110" t="s">
        <v>43</v>
      </c>
      <c r="J39" s="70">
        <f t="shared" si="4"/>
        <v>9.7999999999999997E-3</v>
      </c>
      <c r="K39" s="109">
        <v>31</v>
      </c>
      <c r="L39" s="110" t="s">
        <v>43</v>
      </c>
      <c r="M39" s="70">
        <f t="shared" si="0"/>
        <v>3.0999999999999999E-3</v>
      </c>
      <c r="N39" s="109">
        <v>23</v>
      </c>
      <c r="O39" s="110" t="s">
        <v>43</v>
      </c>
      <c r="P39" s="70">
        <f t="shared" si="1"/>
        <v>2.3E-3</v>
      </c>
    </row>
    <row r="40" spans="2:16">
      <c r="B40" s="109">
        <v>8</v>
      </c>
      <c r="C40" s="110" t="s">
        <v>42</v>
      </c>
      <c r="D40" s="95">
        <f t="shared" si="2"/>
        <v>6.0606060606060605E-5</v>
      </c>
      <c r="E40" s="111">
        <v>0.35420000000000001</v>
      </c>
      <c r="F40" s="112">
        <v>4.8470000000000004</v>
      </c>
      <c r="G40" s="108">
        <f t="shared" si="3"/>
        <v>5.2012</v>
      </c>
      <c r="H40" s="109">
        <v>105</v>
      </c>
      <c r="I40" s="110" t="s">
        <v>43</v>
      </c>
      <c r="J40" s="70">
        <f t="shared" si="4"/>
        <v>1.0499999999999999E-2</v>
      </c>
      <c r="K40" s="109">
        <v>33</v>
      </c>
      <c r="L40" s="110" t="s">
        <v>43</v>
      </c>
      <c r="M40" s="70">
        <f t="shared" si="0"/>
        <v>3.3E-3</v>
      </c>
      <c r="N40" s="109">
        <v>25</v>
      </c>
      <c r="O40" s="110" t="s">
        <v>43</v>
      </c>
      <c r="P40" s="70">
        <f t="shared" si="1"/>
        <v>2.5000000000000001E-3</v>
      </c>
    </row>
    <row r="41" spans="2:16">
      <c r="B41" s="109">
        <v>9</v>
      </c>
      <c r="C41" s="110" t="s">
        <v>42</v>
      </c>
      <c r="D41" s="95">
        <f t="shared" si="2"/>
        <v>6.8181818181818171E-5</v>
      </c>
      <c r="E41" s="111">
        <v>0.37569999999999998</v>
      </c>
      <c r="F41" s="112">
        <v>5.0570000000000004</v>
      </c>
      <c r="G41" s="108">
        <f t="shared" si="3"/>
        <v>5.4327000000000005</v>
      </c>
      <c r="H41" s="109">
        <v>112</v>
      </c>
      <c r="I41" s="110" t="s">
        <v>43</v>
      </c>
      <c r="J41" s="70">
        <f t="shared" si="4"/>
        <v>1.12E-2</v>
      </c>
      <c r="K41" s="109">
        <v>35</v>
      </c>
      <c r="L41" s="110" t="s">
        <v>43</v>
      </c>
      <c r="M41" s="70">
        <f t="shared" si="0"/>
        <v>3.5000000000000005E-3</v>
      </c>
      <c r="N41" s="109">
        <v>26</v>
      </c>
      <c r="O41" s="110" t="s">
        <v>43</v>
      </c>
      <c r="P41" s="70">
        <f t="shared" si="1"/>
        <v>2.5999999999999999E-3</v>
      </c>
    </row>
    <row r="42" spans="2:16">
      <c r="B42" s="109">
        <v>10</v>
      </c>
      <c r="C42" s="110" t="s">
        <v>42</v>
      </c>
      <c r="D42" s="95">
        <f t="shared" si="2"/>
        <v>7.5757575757575758E-5</v>
      </c>
      <c r="E42" s="111">
        <v>0.39600000000000002</v>
      </c>
      <c r="F42" s="112">
        <v>5.2469999999999999</v>
      </c>
      <c r="G42" s="108">
        <f t="shared" si="3"/>
        <v>5.6429999999999998</v>
      </c>
      <c r="H42" s="109">
        <v>119</v>
      </c>
      <c r="I42" s="110" t="s">
        <v>43</v>
      </c>
      <c r="J42" s="70">
        <f t="shared" si="4"/>
        <v>1.1899999999999999E-2</v>
      </c>
      <c r="K42" s="109">
        <v>37</v>
      </c>
      <c r="L42" s="110" t="s">
        <v>43</v>
      </c>
      <c r="M42" s="70">
        <f t="shared" si="0"/>
        <v>3.6999999999999997E-3</v>
      </c>
      <c r="N42" s="109">
        <v>28</v>
      </c>
      <c r="O42" s="110" t="s">
        <v>43</v>
      </c>
      <c r="P42" s="70">
        <f t="shared" si="1"/>
        <v>2.8E-3</v>
      </c>
    </row>
    <row r="43" spans="2:16">
      <c r="B43" s="109">
        <v>11</v>
      </c>
      <c r="C43" s="110" t="s">
        <v>42</v>
      </c>
      <c r="D43" s="95">
        <f t="shared" si="2"/>
        <v>8.3333333333333331E-5</v>
      </c>
      <c r="E43" s="111">
        <v>0.4153</v>
      </c>
      <c r="F43" s="112">
        <v>5.42</v>
      </c>
      <c r="G43" s="108">
        <f t="shared" si="3"/>
        <v>5.8353000000000002</v>
      </c>
      <c r="H43" s="109">
        <v>125</v>
      </c>
      <c r="I43" s="110" t="s">
        <v>43</v>
      </c>
      <c r="J43" s="70">
        <f t="shared" si="4"/>
        <v>1.2500000000000001E-2</v>
      </c>
      <c r="K43" s="109">
        <v>39</v>
      </c>
      <c r="L43" s="110" t="s">
        <v>43</v>
      </c>
      <c r="M43" s="70">
        <f t="shared" si="0"/>
        <v>3.8999999999999998E-3</v>
      </c>
      <c r="N43" s="109">
        <v>29</v>
      </c>
      <c r="O43" s="110" t="s">
        <v>43</v>
      </c>
      <c r="P43" s="70">
        <f t="shared" si="1"/>
        <v>2.9000000000000002E-3</v>
      </c>
    </row>
    <row r="44" spans="2:16">
      <c r="B44" s="109">
        <v>12</v>
      </c>
      <c r="C44" s="110" t="s">
        <v>42</v>
      </c>
      <c r="D44" s="95">
        <f t="shared" si="2"/>
        <v>9.0909090909090917E-5</v>
      </c>
      <c r="E44" s="111">
        <v>0.43380000000000002</v>
      </c>
      <c r="F44" s="112">
        <v>5.5789999999999997</v>
      </c>
      <c r="G44" s="108">
        <f t="shared" si="3"/>
        <v>6.0127999999999995</v>
      </c>
      <c r="H44" s="109">
        <v>131</v>
      </c>
      <c r="I44" s="110" t="s">
        <v>43</v>
      </c>
      <c r="J44" s="70">
        <f t="shared" si="4"/>
        <v>1.3100000000000001E-2</v>
      </c>
      <c r="K44" s="109">
        <v>40</v>
      </c>
      <c r="L44" s="110" t="s">
        <v>43</v>
      </c>
      <c r="M44" s="70">
        <f t="shared" si="0"/>
        <v>4.0000000000000001E-3</v>
      </c>
      <c r="N44" s="109">
        <v>30</v>
      </c>
      <c r="O44" s="110" t="s">
        <v>43</v>
      </c>
      <c r="P44" s="70">
        <f t="shared" si="1"/>
        <v>3.0000000000000001E-3</v>
      </c>
    </row>
    <row r="45" spans="2:16">
      <c r="B45" s="109">
        <v>13</v>
      </c>
      <c r="C45" s="110" t="s">
        <v>42</v>
      </c>
      <c r="D45" s="95">
        <f t="shared" si="2"/>
        <v>9.8484848484848477E-5</v>
      </c>
      <c r="E45" s="111">
        <v>0.45150000000000001</v>
      </c>
      <c r="F45" s="112">
        <v>5.726</v>
      </c>
      <c r="G45" s="108">
        <f t="shared" si="3"/>
        <v>6.1775000000000002</v>
      </c>
      <c r="H45" s="109">
        <v>137</v>
      </c>
      <c r="I45" s="110" t="s">
        <v>43</v>
      </c>
      <c r="J45" s="70">
        <f t="shared" si="4"/>
        <v>1.37E-2</v>
      </c>
      <c r="K45" s="109">
        <v>42</v>
      </c>
      <c r="L45" s="110" t="s">
        <v>43</v>
      </c>
      <c r="M45" s="70">
        <f t="shared" si="0"/>
        <v>4.2000000000000006E-3</v>
      </c>
      <c r="N45" s="109">
        <v>32</v>
      </c>
      <c r="O45" s="110" t="s">
        <v>43</v>
      </c>
      <c r="P45" s="70">
        <f t="shared" si="1"/>
        <v>3.2000000000000002E-3</v>
      </c>
    </row>
    <row r="46" spans="2:16">
      <c r="B46" s="109">
        <v>14</v>
      </c>
      <c r="C46" s="110" t="s">
        <v>42</v>
      </c>
      <c r="D46" s="95">
        <f t="shared" si="2"/>
        <v>1.0606060606060606E-4</v>
      </c>
      <c r="E46" s="111">
        <v>0.46850000000000003</v>
      </c>
      <c r="F46" s="112">
        <v>5.8630000000000004</v>
      </c>
      <c r="G46" s="108">
        <f t="shared" si="3"/>
        <v>6.3315000000000001</v>
      </c>
      <c r="H46" s="109">
        <v>143</v>
      </c>
      <c r="I46" s="110" t="s">
        <v>43</v>
      </c>
      <c r="J46" s="70">
        <f t="shared" si="4"/>
        <v>1.4299999999999998E-2</v>
      </c>
      <c r="K46" s="109">
        <v>43</v>
      </c>
      <c r="L46" s="110" t="s">
        <v>43</v>
      </c>
      <c r="M46" s="70">
        <f t="shared" si="0"/>
        <v>4.3E-3</v>
      </c>
      <c r="N46" s="109">
        <v>33</v>
      </c>
      <c r="O46" s="110" t="s">
        <v>43</v>
      </c>
      <c r="P46" s="70">
        <f t="shared" si="1"/>
        <v>3.3E-3</v>
      </c>
    </row>
    <row r="47" spans="2:16">
      <c r="B47" s="109">
        <v>15</v>
      </c>
      <c r="C47" s="110" t="s">
        <v>42</v>
      </c>
      <c r="D47" s="95">
        <f t="shared" si="2"/>
        <v>1.1363636363636364E-4</v>
      </c>
      <c r="E47" s="111">
        <v>0.48499999999999999</v>
      </c>
      <c r="F47" s="112">
        <v>5.99</v>
      </c>
      <c r="G47" s="108">
        <f t="shared" si="3"/>
        <v>6.4750000000000005</v>
      </c>
      <c r="H47" s="109">
        <v>149</v>
      </c>
      <c r="I47" s="110" t="s">
        <v>43</v>
      </c>
      <c r="J47" s="70">
        <f t="shared" si="4"/>
        <v>1.49E-2</v>
      </c>
      <c r="K47" s="109">
        <v>45</v>
      </c>
      <c r="L47" s="110" t="s">
        <v>43</v>
      </c>
      <c r="M47" s="70">
        <f t="shared" si="0"/>
        <v>4.4999999999999997E-3</v>
      </c>
      <c r="N47" s="109">
        <v>34</v>
      </c>
      <c r="O47" s="110" t="s">
        <v>43</v>
      </c>
      <c r="P47" s="70">
        <f t="shared" si="1"/>
        <v>3.4000000000000002E-3</v>
      </c>
    </row>
    <row r="48" spans="2:16">
      <c r="B48" s="109">
        <v>16</v>
      </c>
      <c r="C48" s="110" t="s">
        <v>42</v>
      </c>
      <c r="D48" s="95">
        <f t="shared" si="2"/>
        <v>1.2121212121212121E-4</v>
      </c>
      <c r="E48" s="111">
        <v>0.50090000000000001</v>
      </c>
      <c r="F48" s="112">
        <v>6.11</v>
      </c>
      <c r="G48" s="108">
        <f t="shared" si="3"/>
        <v>6.6109</v>
      </c>
      <c r="H48" s="109">
        <v>155</v>
      </c>
      <c r="I48" s="110" t="s">
        <v>43</v>
      </c>
      <c r="J48" s="70">
        <f t="shared" si="4"/>
        <v>1.55E-2</v>
      </c>
      <c r="K48" s="109">
        <v>46</v>
      </c>
      <c r="L48" s="110" t="s">
        <v>43</v>
      </c>
      <c r="M48" s="70">
        <f t="shared" si="0"/>
        <v>4.5999999999999999E-3</v>
      </c>
      <c r="N48" s="109">
        <v>35</v>
      </c>
      <c r="O48" s="110" t="s">
        <v>43</v>
      </c>
      <c r="P48" s="70">
        <f t="shared" si="1"/>
        <v>3.5000000000000005E-3</v>
      </c>
    </row>
    <row r="49" spans="2:16">
      <c r="B49" s="109">
        <v>17</v>
      </c>
      <c r="C49" s="110" t="s">
        <v>42</v>
      </c>
      <c r="D49" s="95">
        <f t="shared" si="2"/>
        <v>1.2878787878787881E-4</v>
      </c>
      <c r="E49" s="111">
        <v>0.51629999999999998</v>
      </c>
      <c r="F49" s="112">
        <v>6.2220000000000004</v>
      </c>
      <c r="G49" s="108">
        <f t="shared" si="3"/>
        <v>6.7383000000000006</v>
      </c>
      <c r="H49" s="109">
        <v>160</v>
      </c>
      <c r="I49" s="110" t="s">
        <v>43</v>
      </c>
      <c r="J49" s="70">
        <f t="shared" si="4"/>
        <v>1.6E-2</v>
      </c>
      <c r="K49" s="109">
        <v>47</v>
      </c>
      <c r="L49" s="110" t="s">
        <v>43</v>
      </c>
      <c r="M49" s="70">
        <f t="shared" si="0"/>
        <v>4.7000000000000002E-3</v>
      </c>
      <c r="N49" s="109">
        <v>36</v>
      </c>
      <c r="O49" s="110" t="s">
        <v>43</v>
      </c>
      <c r="P49" s="70">
        <f t="shared" si="1"/>
        <v>3.5999999999999999E-3</v>
      </c>
    </row>
    <row r="50" spans="2:16">
      <c r="B50" s="109">
        <v>18</v>
      </c>
      <c r="C50" s="110" t="s">
        <v>42</v>
      </c>
      <c r="D50" s="95">
        <f t="shared" si="2"/>
        <v>1.3636363636363634E-4</v>
      </c>
      <c r="E50" s="111">
        <v>0.53129999999999999</v>
      </c>
      <c r="F50" s="112">
        <v>6.327</v>
      </c>
      <c r="G50" s="108">
        <f t="shared" si="3"/>
        <v>6.8582999999999998</v>
      </c>
      <c r="H50" s="109">
        <v>166</v>
      </c>
      <c r="I50" s="110" t="s">
        <v>43</v>
      </c>
      <c r="J50" s="70">
        <f t="shared" si="4"/>
        <v>1.66E-2</v>
      </c>
      <c r="K50" s="109">
        <v>49</v>
      </c>
      <c r="L50" s="110" t="s">
        <v>43</v>
      </c>
      <c r="M50" s="70">
        <f t="shared" si="0"/>
        <v>4.8999999999999998E-3</v>
      </c>
      <c r="N50" s="109">
        <v>37</v>
      </c>
      <c r="O50" s="110" t="s">
        <v>43</v>
      </c>
      <c r="P50" s="70">
        <f t="shared" si="1"/>
        <v>3.6999999999999997E-3</v>
      </c>
    </row>
    <row r="51" spans="2:16">
      <c r="B51" s="109">
        <v>20</v>
      </c>
      <c r="C51" s="110" t="s">
        <v>42</v>
      </c>
      <c r="D51" s="95">
        <f t="shared" si="2"/>
        <v>1.5151515151515152E-4</v>
      </c>
      <c r="E51" s="111">
        <v>0.56000000000000005</v>
      </c>
      <c r="F51" s="112">
        <v>6.5209999999999999</v>
      </c>
      <c r="G51" s="108">
        <f t="shared" si="3"/>
        <v>7.0809999999999995</v>
      </c>
      <c r="H51" s="109">
        <v>176</v>
      </c>
      <c r="I51" s="110" t="s">
        <v>43</v>
      </c>
      <c r="J51" s="70">
        <f t="shared" si="4"/>
        <v>1.7599999999999998E-2</v>
      </c>
      <c r="K51" s="109">
        <v>51</v>
      </c>
      <c r="L51" s="110" t="s">
        <v>43</v>
      </c>
      <c r="M51" s="70">
        <f t="shared" si="0"/>
        <v>5.0999999999999995E-3</v>
      </c>
      <c r="N51" s="109">
        <v>40</v>
      </c>
      <c r="O51" s="110" t="s">
        <v>43</v>
      </c>
      <c r="P51" s="70">
        <f t="shared" si="1"/>
        <v>4.0000000000000001E-3</v>
      </c>
    </row>
    <row r="52" spans="2:16">
      <c r="B52" s="109">
        <v>22.5</v>
      </c>
      <c r="C52" s="110" t="s">
        <v>42</v>
      </c>
      <c r="D52" s="95">
        <f t="shared" si="2"/>
        <v>1.7045454545454544E-4</v>
      </c>
      <c r="E52" s="111">
        <v>0.59399999999999997</v>
      </c>
      <c r="F52" s="112">
        <v>6.7359999999999998</v>
      </c>
      <c r="G52" s="108">
        <f t="shared" si="3"/>
        <v>7.33</v>
      </c>
      <c r="H52" s="109">
        <v>189</v>
      </c>
      <c r="I52" s="110" t="s">
        <v>43</v>
      </c>
      <c r="J52" s="70">
        <f t="shared" si="4"/>
        <v>1.89E-2</v>
      </c>
      <c r="K52" s="109">
        <v>54</v>
      </c>
      <c r="L52" s="110" t="s">
        <v>43</v>
      </c>
      <c r="M52" s="70">
        <f t="shared" si="0"/>
        <v>5.4000000000000003E-3</v>
      </c>
      <c r="N52" s="109">
        <v>42</v>
      </c>
      <c r="O52" s="110" t="s">
        <v>43</v>
      </c>
      <c r="P52" s="70">
        <f t="shared" si="1"/>
        <v>4.2000000000000006E-3</v>
      </c>
    </row>
    <row r="53" spans="2:16">
      <c r="B53" s="109">
        <v>25</v>
      </c>
      <c r="C53" s="110" t="s">
        <v>42</v>
      </c>
      <c r="D53" s="95">
        <f t="shared" si="2"/>
        <v>1.8939393939393939E-4</v>
      </c>
      <c r="E53" s="111">
        <v>0.62609999999999999</v>
      </c>
      <c r="F53" s="112">
        <v>6.9260000000000002</v>
      </c>
      <c r="G53" s="108">
        <f t="shared" si="3"/>
        <v>7.5521000000000003</v>
      </c>
      <c r="H53" s="109">
        <v>202</v>
      </c>
      <c r="I53" s="110" t="s">
        <v>43</v>
      </c>
      <c r="J53" s="70">
        <f t="shared" si="4"/>
        <v>2.0200000000000003E-2</v>
      </c>
      <c r="K53" s="109">
        <v>57</v>
      </c>
      <c r="L53" s="110" t="s">
        <v>43</v>
      </c>
      <c r="M53" s="70">
        <f t="shared" si="0"/>
        <v>5.7000000000000002E-3</v>
      </c>
      <c r="N53" s="109">
        <v>45</v>
      </c>
      <c r="O53" s="110" t="s">
        <v>43</v>
      </c>
      <c r="P53" s="70">
        <f t="shared" si="1"/>
        <v>4.4999999999999997E-3</v>
      </c>
    </row>
    <row r="54" spans="2:16">
      <c r="B54" s="109">
        <v>27.5</v>
      </c>
      <c r="C54" s="110" t="s">
        <v>42</v>
      </c>
      <c r="D54" s="95">
        <f t="shared" si="2"/>
        <v>2.0833333333333335E-4</v>
      </c>
      <c r="E54" s="111">
        <v>0.65669999999999995</v>
      </c>
      <c r="F54" s="112">
        <v>7.0960000000000001</v>
      </c>
      <c r="G54" s="108">
        <f t="shared" si="3"/>
        <v>7.7526999999999999</v>
      </c>
      <c r="H54" s="109">
        <v>214</v>
      </c>
      <c r="I54" s="110" t="s">
        <v>43</v>
      </c>
      <c r="J54" s="70">
        <f t="shared" si="4"/>
        <v>2.1399999999999999E-2</v>
      </c>
      <c r="K54" s="109">
        <v>60</v>
      </c>
      <c r="L54" s="110" t="s">
        <v>43</v>
      </c>
      <c r="M54" s="70">
        <f t="shared" si="0"/>
        <v>6.0000000000000001E-3</v>
      </c>
      <c r="N54" s="109">
        <v>47</v>
      </c>
      <c r="O54" s="110" t="s">
        <v>43</v>
      </c>
      <c r="P54" s="70">
        <f t="shared" si="1"/>
        <v>4.7000000000000002E-3</v>
      </c>
    </row>
    <row r="55" spans="2:16">
      <c r="B55" s="109">
        <v>30</v>
      </c>
      <c r="C55" s="110" t="s">
        <v>42</v>
      </c>
      <c r="D55" s="95">
        <f t="shared" si="2"/>
        <v>2.2727272727272727E-4</v>
      </c>
      <c r="E55" s="111">
        <v>0.68589999999999995</v>
      </c>
      <c r="F55" s="112">
        <v>7.2489999999999997</v>
      </c>
      <c r="G55" s="108">
        <f t="shared" si="3"/>
        <v>7.9348999999999998</v>
      </c>
      <c r="H55" s="109">
        <v>226</v>
      </c>
      <c r="I55" s="110" t="s">
        <v>43</v>
      </c>
      <c r="J55" s="70">
        <f t="shared" si="4"/>
        <v>2.2600000000000002E-2</v>
      </c>
      <c r="K55" s="109">
        <v>63</v>
      </c>
      <c r="L55" s="110" t="s">
        <v>43</v>
      </c>
      <c r="M55" s="70">
        <f t="shared" si="0"/>
        <v>6.3E-3</v>
      </c>
      <c r="N55" s="109">
        <v>49</v>
      </c>
      <c r="O55" s="110" t="s">
        <v>43</v>
      </c>
      <c r="P55" s="70">
        <f t="shared" si="1"/>
        <v>4.8999999999999998E-3</v>
      </c>
    </row>
    <row r="56" spans="2:16">
      <c r="B56" s="109">
        <v>32.5</v>
      </c>
      <c r="C56" s="110" t="s">
        <v>42</v>
      </c>
      <c r="D56" s="95">
        <f t="shared" si="2"/>
        <v>2.4621212121212123E-4</v>
      </c>
      <c r="E56" s="111">
        <v>0.71389999999999998</v>
      </c>
      <c r="F56" s="112">
        <v>7.3869999999999996</v>
      </c>
      <c r="G56" s="108">
        <f t="shared" si="3"/>
        <v>8.1008999999999993</v>
      </c>
      <c r="H56" s="109">
        <v>238</v>
      </c>
      <c r="I56" s="110" t="s">
        <v>43</v>
      </c>
      <c r="J56" s="70">
        <f t="shared" si="4"/>
        <v>2.3799999999999998E-2</v>
      </c>
      <c r="K56" s="109">
        <v>66</v>
      </c>
      <c r="L56" s="110" t="s">
        <v>43</v>
      </c>
      <c r="M56" s="70">
        <f t="shared" si="0"/>
        <v>6.6E-3</v>
      </c>
      <c r="N56" s="109">
        <v>52</v>
      </c>
      <c r="O56" s="110" t="s">
        <v>43</v>
      </c>
      <c r="P56" s="70">
        <f t="shared" si="1"/>
        <v>5.1999999999999998E-3</v>
      </c>
    </row>
    <row r="57" spans="2:16">
      <c r="B57" s="109">
        <v>35</v>
      </c>
      <c r="C57" s="110" t="s">
        <v>42</v>
      </c>
      <c r="D57" s="95">
        <f t="shared" si="2"/>
        <v>2.6515151515151518E-4</v>
      </c>
      <c r="E57" s="111">
        <v>0.74080000000000001</v>
      </c>
      <c r="F57" s="112">
        <v>7.5129999999999999</v>
      </c>
      <c r="G57" s="108">
        <f t="shared" si="3"/>
        <v>8.2538</v>
      </c>
      <c r="H57" s="109">
        <v>249</v>
      </c>
      <c r="I57" s="110" t="s">
        <v>43</v>
      </c>
      <c r="J57" s="70">
        <f t="shared" si="4"/>
        <v>2.4899999999999999E-2</v>
      </c>
      <c r="K57" s="109">
        <v>68</v>
      </c>
      <c r="L57" s="110" t="s">
        <v>43</v>
      </c>
      <c r="M57" s="70">
        <f t="shared" si="0"/>
        <v>6.8000000000000005E-3</v>
      </c>
      <c r="N57" s="109">
        <v>54</v>
      </c>
      <c r="O57" s="110" t="s">
        <v>43</v>
      </c>
      <c r="P57" s="70">
        <f t="shared" si="1"/>
        <v>5.4000000000000003E-3</v>
      </c>
    </row>
    <row r="58" spans="2:16">
      <c r="B58" s="109">
        <v>37.5</v>
      </c>
      <c r="C58" s="110" t="s">
        <v>42</v>
      </c>
      <c r="D58" s="95">
        <f t="shared" si="2"/>
        <v>2.8409090909090908E-4</v>
      </c>
      <c r="E58" s="111">
        <v>0.76680000000000004</v>
      </c>
      <c r="F58" s="112">
        <v>7.6280000000000001</v>
      </c>
      <c r="G58" s="108">
        <f t="shared" si="3"/>
        <v>8.3948</v>
      </c>
      <c r="H58" s="109">
        <v>260</v>
      </c>
      <c r="I58" s="110" t="s">
        <v>43</v>
      </c>
      <c r="J58" s="70">
        <f t="shared" si="4"/>
        <v>2.6000000000000002E-2</v>
      </c>
      <c r="K58" s="109">
        <v>71</v>
      </c>
      <c r="L58" s="110" t="s">
        <v>43</v>
      </c>
      <c r="M58" s="70">
        <f t="shared" si="0"/>
        <v>7.0999999999999995E-3</v>
      </c>
      <c r="N58" s="109">
        <v>56</v>
      </c>
      <c r="O58" s="110" t="s">
        <v>43</v>
      </c>
      <c r="P58" s="70">
        <f t="shared" si="1"/>
        <v>5.5999999999999999E-3</v>
      </c>
    </row>
    <row r="59" spans="2:16">
      <c r="B59" s="109">
        <v>40</v>
      </c>
      <c r="C59" s="110" t="s">
        <v>42</v>
      </c>
      <c r="D59" s="95">
        <f t="shared" si="2"/>
        <v>3.0303030303030303E-4</v>
      </c>
      <c r="E59" s="111">
        <v>0.79200000000000004</v>
      </c>
      <c r="F59" s="112">
        <v>7.7329999999999997</v>
      </c>
      <c r="G59" s="108">
        <f t="shared" si="3"/>
        <v>8.5250000000000004</v>
      </c>
      <c r="H59" s="109">
        <v>271</v>
      </c>
      <c r="I59" s="110" t="s">
        <v>43</v>
      </c>
      <c r="J59" s="70">
        <f t="shared" si="4"/>
        <v>2.7100000000000003E-2</v>
      </c>
      <c r="K59" s="109">
        <v>74</v>
      </c>
      <c r="L59" s="110" t="s">
        <v>43</v>
      </c>
      <c r="M59" s="70">
        <f t="shared" si="0"/>
        <v>7.3999999999999995E-3</v>
      </c>
      <c r="N59" s="109">
        <v>58</v>
      </c>
      <c r="O59" s="110" t="s">
        <v>43</v>
      </c>
      <c r="P59" s="70">
        <f t="shared" si="1"/>
        <v>5.8000000000000005E-3</v>
      </c>
    </row>
    <row r="60" spans="2:16">
      <c r="B60" s="109">
        <v>45</v>
      </c>
      <c r="C60" s="110" t="s">
        <v>42</v>
      </c>
      <c r="D60" s="95">
        <f t="shared" si="2"/>
        <v>3.4090909090909088E-4</v>
      </c>
      <c r="E60" s="111">
        <v>0.84</v>
      </c>
      <c r="F60" s="112">
        <v>7.92</v>
      </c>
      <c r="G60" s="108">
        <f t="shared" si="3"/>
        <v>8.76</v>
      </c>
      <c r="H60" s="109">
        <v>293</v>
      </c>
      <c r="I60" s="110" t="s">
        <v>43</v>
      </c>
      <c r="J60" s="70">
        <f t="shared" si="4"/>
        <v>2.93E-2</v>
      </c>
      <c r="K60" s="109">
        <v>78</v>
      </c>
      <c r="L60" s="110" t="s">
        <v>43</v>
      </c>
      <c r="M60" s="70">
        <f t="shared" si="0"/>
        <v>7.7999999999999996E-3</v>
      </c>
      <c r="N60" s="109">
        <v>63</v>
      </c>
      <c r="O60" s="110" t="s">
        <v>43</v>
      </c>
      <c r="P60" s="70">
        <f t="shared" si="1"/>
        <v>6.3E-3</v>
      </c>
    </row>
    <row r="61" spans="2:16">
      <c r="B61" s="109">
        <v>50</v>
      </c>
      <c r="C61" s="110" t="s">
        <v>42</v>
      </c>
      <c r="D61" s="95">
        <f t="shared" si="2"/>
        <v>3.7878787878787879E-4</v>
      </c>
      <c r="E61" s="111">
        <v>0.88549999999999995</v>
      </c>
      <c r="F61" s="112">
        <v>8.0809999999999995</v>
      </c>
      <c r="G61" s="108">
        <f t="shared" si="3"/>
        <v>8.9664999999999999</v>
      </c>
      <c r="H61" s="109">
        <v>315</v>
      </c>
      <c r="I61" s="110" t="s">
        <v>43</v>
      </c>
      <c r="J61" s="70">
        <f t="shared" si="4"/>
        <v>3.15E-2</v>
      </c>
      <c r="K61" s="109">
        <v>83</v>
      </c>
      <c r="L61" s="110" t="s">
        <v>43</v>
      </c>
      <c r="M61" s="70">
        <f t="shared" si="0"/>
        <v>8.3000000000000001E-3</v>
      </c>
      <c r="N61" s="109">
        <v>67</v>
      </c>
      <c r="O61" s="110" t="s">
        <v>43</v>
      </c>
      <c r="P61" s="70">
        <f t="shared" si="1"/>
        <v>6.7000000000000002E-3</v>
      </c>
    </row>
    <row r="62" spans="2:16">
      <c r="B62" s="109">
        <v>55</v>
      </c>
      <c r="C62" s="110" t="s">
        <v>42</v>
      </c>
      <c r="D62" s="95">
        <f t="shared" si="2"/>
        <v>4.1666666666666669E-4</v>
      </c>
      <c r="E62" s="111">
        <v>0.92869999999999997</v>
      </c>
      <c r="F62" s="112">
        <v>8.2189999999999994</v>
      </c>
      <c r="G62" s="108">
        <f t="shared" si="3"/>
        <v>9.1476999999999986</v>
      </c>
      <c r="H62" s="109">
        <v>335</v>
      </c>
      <c r="I62" s="110" t="s">
        <v>43</v>
      </c>
      <c r="J62" s="70">
        <f t="shared" si="4"/>
        <v>3.3500000000000002E-2</v>
      </c>
      <c r="K62" s="109">
        <v>88</v>
      </c>
      <c r="L62" s="110" t="s">
        <v>43</v>
      </c>
      <c r="M62" s="70">
        <f t="shared" si="0"/>
        <v>8.7999999999999988E-3</v>
      </c>
      <c r="N62" s="109">
        <v>70</v>
      </c>
      <c r="O62" s="110" t="s">
        <v>43</v>
      </c>
      <c r="P62" s="70">
        <f t="shared" si="1"/>
        <v>7.000000000000001E-3</v>
      </c>
    </row>
    <row r="63" spans="2:16">
      <c r="B63" s="109">
        <v>60</v>
      </c>
      <c r="C63" s="110" t="s">
        <v>42</v>
      </c>
      <c r="D63" s="95">
        <f t="shared" si="2"/>
        <v>4.5454545454545455E-4</v>
      </c>
      <c r="E63" s="111">
        <v>0.97</v>
      </c>
      <c r="F63" s="112">
        <v>8.34</v>
      </c>
      <c r="G63" s="108">
        <f t="shared" si="3"/>
        <v>9.31</v>
      </c>
      <c r="H63" s="109">
        <v>356</v>
      </c>
      <c r="I63" s="110" t="s">
        <v>43</v>
      </c>
      <c r="J63" s="70">
        <f t="shared" si="4"/>
        <v>3.56E-2</v>
      </c>
      <c r="K63" s="109">
        <v>92</v>
      </c>
      <c r="L63" s="110" t="s">
        <v>43</v>
      </c>
      <c r="M63" s="70">
        <f t="shared" si="0"/>
        <v>9.1999999999999998E-3</v>
      </c>
      <c r="N63" s="109">
        <v>74</v>
      </c>
      <c r="O63" s="110" t="s">
        <v>43</v>
      </c>
      <c r="P63" s="70">
        <f t="shared" si="1"/>
        <v>7.3999999999999995E-3</v>
      </c>
    </row>
    <row r="64" spans="2:16">
      <c r="B64" s="109">
        <v>65</v>
      </c>
      <c r="C64" s="110" t="s">
        <v>42</v>
      </c>
      <c r="D64" s="95">
        <f t="shared" si="2"/>
        <v>4.9242424242424245E-4</v>
      </c>
      <c r="E64" s="111">
        <v>1.01</v>
      </c>
      <c r="F64" s="112">
        <v>8.4459999999999997</v>
      </c>
      <c r="G64" s="108">
        <f t="shared" si="3"/>
        <v>9.4559999999999995</v>
      </c>
      <c r="H64" s="109">
        <v>376</v>
      </c>
      <c r="I64" s="110" t="s">
        <v>43</v>
      </c>
      <c r="J64" s="70">
        <f t="shared" si="4"/>
        <v>3.7600000000000001E-2</v>
      </c>
      <c r="K64" s="109">
        <v>97</v>
      </c>
      <c r="L64" s="110" t="s">
        <v>43</v>
      </c>
      <c r="M64" s="70">
        <f t="shared" si="0"/>
        <v>9.7000000000000003E-3</v>
      </c>
      <c r="N64" s="109">
        <v>78</v>
      </c>
      <c r="O64" s="110" t="s">
        <v>43</v>
      </c>
      <c r="P64" s="70">
        <f t="shared" si="1"/>
        <v>7.7999999999999996E-3</v>
      </c>
    </row>
    <row r="65" spans="2:16">
      <c r="B65" s="109">
        <v>70</v>
      </c>
      <c r="C65" s="110" t="s">
        <v>42</v>
      </c>
      <c r="D65" s="95">
        <f t="shared" si="2"/>
        <v>5.3030303030303036E-4</v>
      </c>
      <c r="E65" s="111">
        <v>1.048</v>
      </c>
      <c r="F65" s="112">
        <v>8.5389999999999997</v>
      </c>
      <c r="G65" s="108">
        <f t="shared" si="3"/>
        <v>9.5869999999999997</v>
      </c>
      <c r="H65" s="109">
        <v>396</v>
      </c>
      <c r="I65" s="110" t="s">
        <v>43</v>
      </c>
      <c r="J65" s="70">
        <f t="shared" si="4"/>
        <v>3.9600000000000003E-2</v>
      </c>
      <c r="K65" s="109">
        <v>101</v>
      </c>
      <c r="L65" s="110" t="s">
        <v>43</v>
      </c>
      <c r="M65" s="70">
        <f t="shared" si="0"/>
        <v>1.0100000000000001E-2</v>
      </c>
      <c r="N65" s="109">
        <v>82</v>
      </c>
      <c r="O65" s="110" t="s">
        <v>43</v>
      </c>
      <c r="P65" s="70">
        <f t="shared" si="1"/>
        <v>8.2000000000000007E-3</v>
      </c>
    </row>
    <row r="66" spans="2:16">
      <c r="B66" s="109">
        <v>80</v>
      </c>
      <c r="C66" s="110" t="s">
        <v>42</v>
      </c>
      <c r="D66" s="95">
        <f t="shared" si="2"/>
        <v>6.0606060606060606E-4</v>
      </c>
      <c r="E66" s="111">
        <v>1.1200000000000001</v>
      </c>
      <c r="F66" s="112">
        <v>8.6940000000000008</v>
      </c>
      <c r="G66" s="108">
        <f t="shared" si="3"/>
        <v>9.8140000000000001</v>
      </c>
      <c r="H66" s="109">
        <v>436</v>
      </c>
      <c r="I66" s="110" t="s">
        <v>43</v>
      </c>
      <c r="J66" s="70">
        <f t="shared" si="4"/>
        <v>4.36E-2</v>
      </c>
      <c r="K66" s="109">
        <v>109</v>
      </c>
      <c r="L66" s="110" t="s">
        <v>43</v>
      </c>
      <c r="M66" s="70">
        <f t="shared" si="0"/>
        <v>1.09E-2</v>
      </c>
      <c r="N66" s="109">
        <v>89</v>
      </c>
      <c r="O66" s="110" t="s">
        <v>43</v>
      </c>
      <c r="P66" s="70">
        <f t="shared" si="1"/>
        <v>8.8999999999999999E-3</v>
      </c>
    </row>
    <row r="67" spans="2:16">
      <c r="B67" s="109">
        <v>90</v>
      </c>
      <c r="C67" s="110" t="s">
        <v>42</v>
      </c>
      <c r="D67" s="95">
        <f t="shared" si="2"/>
        <v>6.8181818181818176E-4</v>
      </c>
      <c r="E67" s="111">
        <v>1.1879999999999999</v>
      </c>
      <c r="F67" s="112">
        <v>8.8170000000000002</v>
      </c>
      <c r="G67" s="108">
        <f t="shared" si="3"/>
        <v>10.005000000000001</v>
      </c>
      <c r="H67" s="109">
        <v>474</v>
      </c>
      <c r="I67" s="110" t="s">
        <v>43</v>
      </c>
      <c r="J67" s="70">
        <f t="shared" si="4"/>
        <v>4.7399999999999998E-2</v>
      </c>
      <c r="K67" s="109">
        <v>117</v>
      </c>
      <c r="L67" s="110" t="s">
        <v>43</v>
      </c>
      <c r="M67" s="70">
        <f t="shared" si="0"/>
        <v>1.17E-2</v>
      </c>
      <c r="N67" s="109">
        <v>96</v>
      </c>
      <c r="O67" s="110" t="s">
        <v>43</v>
      </c>
      <c r="P67" s="70">
        <f t="shared" si="1"/>
        <v>9.6000000000000009E-3</v>
      </c>
    </row>
    <row r="68" spans="2:16">
      <c r="B68" s="109">
        <v>100</v>
      </c>
      <c r="C68" s="110" t="s">
        <v>42</v>
      </c>
      <c r="D68" s="95">
        <f t="shared" si="2"/>
        <v>7.5757575757575758E-4</v>
      </c>
      <c r="E68" s="111">
        <v>1.252</v>
      </c>
      <c r="F68" s="112">
        <v>8.9130000000000003</v>
      </c>
      <c r="G68" s="108">
        <f t="shared" si="3"/>
        <v>10.165000000000001</v>
      </c>
      <c r="H68" s="109">
        <v>512</v>
      </c>
      <c r="I68" s="110" t="s">
        <v>43</v>
      </c>
      <c r="J68" s="70">
        <f t="shared" si="4"/>
        <v>5.1200000000000002E-2</v>
      </c>
      <c r="K68" s="109">
        <v>125</v>
      </c>
      <c r="L68" s="110" t="s">
        <v>43</v>
      </c>
      <c r="M68" s="70">
        <f t="shared" si="0"/>
        <v>1.2500000000000001E-2</v>
      </c>
      <c r="N68" s="109">
        <v>103</v>
      </c>
      <c r="O68" s="110" t="s">
        <v>43</v>
      </c>
      <c r="P68" s="70">
        <f t="shared" si="1"/>
        <v>1.03E-2</v>
      </c>
    </row>
    <row r="69" spans="2:16">
      <c r="B69" s="109">
        <v>110</v>
      </c>
      <c r="C69" s="110" t="s">
        <v>42</v>
      </c>
      <c r="D69" s="95">
        <f t="shared" si="2"/>
        <v>8.3333333333333339E-4</v>
      </c>
      <c r="E69" s="111">
        <v>1.3129999999999999</v>
      </c>
      <c r="F69" s="112">
        <v>8.99</v>
      </c>
      <c r="G69" s="108">
        <f t="shared" si="3"/>
        <v>10.303000000000001</v>
      </c>
      <c r="H69" s="109">
        <v>550</v>
      </c>
      <c r="I69" s="110" t="s">
        <v>43</v>
      </c>
      <c r="J69" s="70">
        <f t="shared" si="4"/>
        <v>5.5000000000000007E-2</v>
      </c>
      <c r="K69" s="109">
        <v>133</v>
      </c>
      <c r="L69" s="110" t="s">
        <v>43</v>
      </c>
      <c r="M69" s="70">
        <f t="shared" si="0"/>
        <v>1.3300000000000001E-2</v>
      </c>
      <c r="N69" s="109">
        <v>109</v>
      </c>
      <c r="O69" s="110" t="s">
        <v>43</v>
      </c>
      <c r="P69" s="70">
        <f t="shared" si="1"/>
        <v>1.09E-2</v>
      </c>
    </row>
    <row r="70" spans="2:16">
      <c r="B70" s="109">
        <v>120</v>
      </c>
      <c r="C70" s="110" t="s">
        <v>42</v>
      </c>
      <c r="D70" s="95">
        <f t="shared" si="2"/>
        <v>9.0909090909090909E-4</v>
      </c>
      <c r="E70" s="111">
        <v>1.3720000000000001</v>
      </c>
      <c r="F70" s="112">
        <v>9.0500000000000007</v>
      </c>
      <c r="G70" s="108">
        <f t="shared" si="3"/>
        <v>10.422000000000001</v>
      </c>
      <c r="H70" s="109">
        <v>587</v>
      </c>
      <c r="I70" s="110" t="s">
        <v>43</v>
      </c>
      <c r="J70" s="70">
        <f t="shared" si="4"/>
        <v>5.8699999999999995E-2</v>
      </c>
      <c r="K70" s="109">
        <v>141</v>
      </c>
      <c r="L70" s="110" t="s">
        <v>43</v>
      </c>
      <c r="M70" s="70">
        <f t="shared" si="0"/>
        <v>1.4099999999999998E-2</v>
      </c>
      <c r="N70" s="109">
        <v>116</v>
      </c>
      <c r="O70" s="110" t="s">
        <v>43</v>
      </c>
      <c r="P70" s="70">
        <f t="shared" si="1"/>
        <v>1.1600000000000001E-2</v>
      </c>
    </row>
    <row r="71" spans="2:16">
      <c r="B71" s="109">
        <v>130</v>
      </c>
      <c r="C71" s="110" t="s">
        <v>42</v>
      </c>
      <c r="D71" s="95">
        <f t="shared" si="2"/>
        <v>9.848484848484849E-4</v>
      </c>
      <c r="E71" s="111">
        <v>1.4279999999999999</v>
      </c>
      <c r="F71" s="112">
        <v>9.0960000000000001</v>
      </c>
      <c r="G71" s="108">
        <f t="shared" si="3"/>
        <v>10.524000000000001</v>
      </c>
      <c r="H71" s="109">
        <v>624</v>
      </c>
      <c r="I71" s="110" t="s">
        <v>43</v>
      </c>
      <c r="J71" s="70">
        <f t="shared" si="4"/>
        <v>6.2399999999999997E-2</v>
      </c>
      <c r="K71" s="109">
        <v>148</v>
      </c>
      <c r="L71" s="110" t="s">
        <v>43</v>
      </c>
      <c r="M71" s="70">
        <f t="shared" si="0"/>
        <v>1.4799999999999999E-2</v>
      </c>
      <c r="N71" s="109">
        <v>122</v>
      </c>
      <c r="O71" s="110" t="s">
        <v>43</v>
      </c>
      <c r="P71" s="70">
        <f t="shared" si="1"/>
        <v>1.2199999999999999E-2</v>
      </c>
    </row>
    <row r="72" spans="2:16">
      <c r="B72" s="109">
        <v>140</v>
      </c>
      <c r="C72" s="110" t="s">
        <v>42</v>
      </c>
      <c r="D72" s="95">
        <f t="shared" si="2"/>
        <v>1.0606060606060607E-3</v>
      </c>
      <c r="E72" s="111">
        <v>1.482</v>
      </c>
      <c r="F72" s="112">
        <v>9.1319999999999997</v>
      </c>
      <c r="G72" s="108">
        <f t="shared" si="3"/>
        <v>10.613999999999999</v>
      </c>
      <c r="H72" s="109">
        <v>661</v>
      </c>
      <c r="I72" s="110" t="s">
        <v>43</v>
      </c>
      <c r="J72" s="70">
        <f t="shared" si="4"/>
        <v>6.6100000000000006E-2</v>
      </c>
      <c r="K72" s="109">
        <v>156</v>
      </c>
      <c r="L72" s="110" t="s">
        <v>43</v>
      </c>
      <c r="M72" s="70">
        <f t="shared" si="0"/>
        <v>1.5599999999999999E-2</v>
      </c>
      <c r="N72" s="109">
        <v>128</v>
      </c>
      <c r="O72" s="110" t="s">
        <v>43</v>
      </c>
      <c r="P72" s="70">
        <f t="shared" si="1"/>
        <v>1.2800000000000001E-2</v>
      </c>
    </row>
    <row r="73" spans="2:16">
      <c r="B73" s="109">
        <v>150</v>
      </c>
      <c r="C73" s="110" t="s">
        <v>42</v>
      </c>
      <c r="D73" s="95">
        <f t="shared" si="2"/>
        <v>1.1363636363636363E-3</v>
      </c>
      <c r="E73" s="111">
        <v>1.534</v>
      </c>
      <c r="F73" s="112">
        <v>9.1579999999999995</v>
      </c>
      <c r="G73" s="108">
        <f t="shared" si="3"/>
        <v>10.692</v>
      </c>
      <c r="H73" s="109">
        <v>697</v>
      </c>
      <c r="I73" s="110" t="s">
        <v>43</v>
      </c>
      <c r="J73" s="70">
        <f t="shared" si="4"/>
        <v>6.9699999999999998E-2</v>
      </c>
      <c r="K73" s="109">
        <v>163</v>
      </c>
      <c r="L73" s="110" t="s">
        <v>43</v>
      </c>
      <c r="M73" s="70">
        <f t="shared" si="0"/>
        <v>1.6300000000000002E-2</v>
      </c>
      <c r="N73" s="109">
        <v>134</v>
      </c>
      <c r="O73" s="110" t="s">
        <v>43</v>
      </c>
      <c r="P73" s="70">
        <f t="shared" si="1"/>
        <v>1.34E-2</v>
      </c>
    </row>
    <row r="74" spans="2:16">
      <c r="B74" s="109">
        <v>160</v>
      </c>
      <c r="C74" s="110" t="s">
        <v>42</v>
      </c>
      <c r="D74" s="95">
        <f t="shared" si="2"/>
        <v>1.2121212121212121E-3</v>
      </c>
      <c r="E74" s="111">
        <v>1.5840000000000001</v>
      </c>
      <c r="F74" s="112">
        <v>9.1769999999999996</v>
      </c>
      <c r="G74" s="108">
        <f t="shared" si="3"/>
        <v>10.760999999999999</v>
      </c>
      <c r="H74" s="109">
        <v>733</v>
      </c>
      <c r="I74" s="110" t="s">
        <v>43</v>
      </c>
      <c r="J74" s="70">
        <f t="shared" si="4"/>
        <v>7.3300000000000004E-2</v>
      </c>
      <c r="K74" s="109">
        <v>170</v>
      </c>
      <c r="L74" s="110" t="s">
        <v>43</v>
      </c>
      <c r="M74" s="70">
        <f t="shared" si="0"/>
        <v>1.7000000000000001E-2</v>
      </c>
      <c r="N74" s="109">
        <v>140</v>
      </c>
      <c r="O74" s="110" t="s">
        <v>43</v>
      </c>
      <c r="P74" s="70">
        <f t="shared" si="1"/>
        <v>1.4000000000000002E-2</v>
      </c>
    </row>
    <row r="75" spans="2:16">
      <c r="B75" s="109">
        <v>170</v>
      </c>
      <c r="C75" s="110" t="s">
        <v>42</v>
      </c>
      <c r="D75" s="95">
        <f t="shared" si="2"/>
        <v>1.2878787878787879E-3</v>
      </c>
      <c r="E75" s="111">
        <v>1.633</v>
      </c>
      <c r="F75" s="112">
        <v>9.1890000000000001</v>
      </c>
      <c r="G75" s="108">
        <f t="shared" si="3"/>
        <v>10.821999999999999</v>
      </c>
      <c r="H75" s="109">
        <v>769</v>
      </c>
      <c r="I75" s="110" t="s">
        <v>43</v>
      </c>
      <c r="J75" s="70">
        <f t="shared" si="4"/>
        <v>7.6899999999999996E-2</v>
      </c>
      <c r="K75" s="109">
        <v>177</v>
      </c>
      <c r="L75" s="110" t="s">
        <v>43</v>
      </c>
      <c r="M75" s="70">
        <f t="shared" si="0"/>
        <v>1.77E-2</v>
      </c>
      <c r="N75" s="109">
        <v>146</v>
      </c>
      <c r="O75" s="110" t="s">
        <v>43</v>
      </c>
      <c r="P75" s="70">
        <f t="shared" si="1"/>
        <v>1.4599999999999998E-2</v>
      </c>
    </row>
    <row r="76" spans="2:16">
      <c r="B76" s="109">
        <v>180</v>
      </c>
      <c r="C76" s="110" t="s">
        <v>42</v>
      </c>
      <c r="D76" s="95">
        <f t="shared" si="2"/>
        <v>1.3636363636363635E-3</v>
      </c>
      <c r="E76" s="111">
        <v>1.68</v>
      </c>
      <c r="F76" s="112">
        <v>9.1950000000000003</v>
      </c>
      <c r="G76" s="108">
        <f t="shared" si="3"/>
        <v>10.875</v>
      </c>
      <c r="H76" s="109">
        <v>805</v>
      </c>
      <c r="I76" s="110" t="s">
        <v>43</v>
      </c>
      <c r="J76" s="70">
        <f t="shared" si="4"/>
        <v>8.0500000000000002E-2</v>
      </c>
      <c r="K76" s="109">
        <v>184</v>
      </c>
      <c r="L76" s="110" t="s">
        <v>43</v>
      </c>
      <c r="M76" s="70">
        <f t="shared" si="0"/>
        <v>1.84E-2</v>
      </c>
      <c r="N76" s="109">
        <v>152</v>
      </c>
      <c r="O76" s="110" t="s">
        <v>43</v>
      </c>
      <c r="P76" s="70">
        <f t="shared" si="1"/>
        <v>1.52E-2</v>
      </c>
    </row>
    <row r="77" spans="2:16">
      <c r="B77" s="109">
        <v>200</v>
      </c>
      <c r="C77" s="110" t="s">
        <v>42</v>
      </c>
      <c r="D77" s="95">
        <f t="shared" si="2"/>
        <v>1.5151515151515152E-3</v>
      </c>
      <c r="E77" s="111">
        <v>1.7709999999999999</v>
      </c>
      <c r="F77" s="112">
        <v>9.1940000000000008</v>
      </c>
      <c r="G77" s="108">
        <f t="shared" si="3"/>
        <v>10.965</v>
      </c>
      <c r="H77" s="109">
        <v>877</v>
      </c>
      <c r="I77" s="110" t="s">
        <v>43</v>
      </c>
      <c r="J77" s="70">
        <f t="shared" si="4"/>
        <v>8.77E-2</v>
      </c>
      <c r="K77" s="109">
        <v>198</v>
      </c>
      <c r="L77" s="110" t="s">
        <v>43</v>
      </c>
      <c r="M77" s="70">
        <f t="shared" si="0"/>
        <v>1.9800000000000002E-2</v>
      </c>
      <c r="N77" s="109">
        <v>164</v>
      </c>
      <c r="O77" s="110" t="s">
        <v>43</v>
      </c>
      <c r="P77" s="70">
        <f t="shared" si="1"/>
        <v>1.6400000000000001E-2</v>
      </c>
    </row>
    <row r="78" spans="2:16">
      <c r="B78" s="109">
        <v>225</v>
      </c>
      <c r="C78" s="110" t="s">
        <v>42</v>
      </c>
      <c r="D78" s="95">
        <f t="shared" si="2"/>
        <v>1.7045454545454547E-3</v>
      </c>
      <c r="E78" s="111">
        <v>1.8779999999999999</v>
      </c>
      <c r="F78" s="112">
        <v>9.1709999999999994</v>
      </c>
      <c r="G78" s="108">
        <f t="shared" si="3"/>
        <v>11.048999999999999</v>
      </c>
      <c r="H78" s="109">
        <v>966</v>
      </c>
      <c r="I78" s="110" t="s">
        <v>43</v>
      </c>
      <c r="J78" s="70">
        <f t="shared" si="4"/>
        <v>9.6599999999999991E-2</v>
      </c>
      <c r="K78" s="109">
        <v>215</v>
      </c>
      <c r="L78" s="110" t="s">
        <v>43</v>
      </c>
      <c r="M78" s="70">
        <f t="shared" si="0"/>
        <v>2.1499999999999998E-2</v>
      </c>
      <c r="N78" s="109">
        <v>178</v>
      </c>
      <c r="O78" s="110" t="s">
        <v>43</v>
      </c>
      <c r="P78" s="70">
        <f t="shared" si="1"/>
        <v>1.78E-2</v>
      </c>
    </row>
    <row r="79" spans="2:16">
      <c r="B79" s="109">
        <v>250</v>
      </c>
      <c r="C79" s="110" t="s">
        <v>42</v>
      </c>
      <c r="D79" s="95">
        <f t="shared" si="2"/>
        <v>1.893939393939394E-3</v>
      </c>
      <c r="E79" s="111">
        <v>1.98</v>
      </c>
      <c r="F79" s="112">
        <v>9.1329999999999991</v>
      </c>
      <c r="G79" s="108">
        <f t="shared" si="3"/>
        <v>11.113</v>
      </c>
      <c r="H79" s="109">
        <v>1054</v>
      </c>
      <c r="I79" s="110" t="s">
        <v>43</v>
      </c>
      <c r="J79" s="70">
        <f t="shared" si="4"/>
        <v>0.10540000000000001</v>
      </c>
      <c r="K79" s="109">
        <v>232</v>
      </c>
      <c r="L79" s="110" t="s">
        <v>43</v>
      </c>
      <c r="M79" s="70">
        <f t="shared" si="0"/>
        <v>2.3200000000000002E-2</v>
      </c>
      <c r="N79" s="109">
        <v>192</v>
      </c>
      <c r="O79" s="110" t="s">
        <v>43</v>
      </c>
      <c r="P79" s="70">
        <f t="shared" si="1"/>
        <v>1.9200000000000002E-2</v>
      </c>
    </row>
    <row r="80" spans="2:16">
      <c r="B80" s="109">
        <v>275</v>
      </c>
      <c r="C80" s="110" t="s">
        <v>42</v>
      </c>
      <c r="D80" s="95">
        <f t="shared" si="2"/>
        <v>2.0833333333333333E-3</v>
      </c>
      <c r="E80" s="111">
        <v>2.0979999999999999</v>
      </c>
      <c r="F80" s="112">
        <v>9.0830000000000002</v>
      </c>
      <c r="G80" s="108">
        <f t="shared" si="3"/>
        <v>11.181000000000001</v>
      </c>
      <c r="H80" s="109">
        <v>1142</v>
      </c>
      <c r="I80" s="110" t="s">
        <v>43</v>
      </c>
      <c r="J80" s="70">
        <f t="shared" si="4"/>
        <v>0.1142</v>
      </c>
      <c r="K80" s="109">
        <v>248</v>
      </c>
      <c r="L80" s="110" t="s">
        <v>43</v>
      </c>
      <c r="M80" s="70">
        <f t="shared" si="0"/>
        <v>2.4799999999999999E-2</v>
      </c>
      <c r="N80" s="109">
        <v>206</v>
      </c>
      <c r="O80" s="110" t="s">
        <v>43</v>
      </c>
      <c r="P80" s="70">
        <f t="shared" si="1"/>
        <v>2.06E-2</v>
      </c>
    </row>
    <row r="81" spans="2:16">
      <c r="B81" s="109">
        <v>300</v>
      </c>
      <c r="C81" s="110" t="s">
        <v>42</v>
      </c>
      <c r="D81" s="95">
        <f t="shared" si="2"/>
        <v>2.2727272727272726E-3</v>
      </c>
      <c r="E81" s="111">
        <v>2.2280000000000002</v>
      </c>
      <c r="F81" s="112">
        <v>9.0239999999999991</v>
      </c>
      <c r="G81" s="108">
        <f t="shared" si="3"/>
        <v>11.251999999999999</v>
      </c>
      <c r="H81" s="109">
        <v>1230</v>
      </c>
      <c r="I81" s="110" t="s">
        <v>43</v>
      </c>
      <c r="J81" s="70">
        <f t="shared" si="4"/>
        <v>0.123</v>
      </c>
      <c r="K81" s="109">
        <v>264</v>
      </c>
      <c r="L81" s="110" t="s">
        <v>43</v>
      </c>
      <c r="M81" s="70">
        <f t="shared" si="0"/>
        <v>2.64E-2</v>
      </c>
      <c r="N81" s="109">
        <v>220</v>
      </c>
      <c r="O81" s="110" t="s">
        <v>43</v>
      </c>
      <c r="P81" s="70">
        <f t="shared" si="1"/>
        <v>2.1999999999999999E-2</v>
      </c>
    </row>
    <row r="82" spans="2:16">
      <c r="B82" s="109">
        <v>325</v>
      </c>
      <c r="C82" s="110" t="s">
        <v>42</v>
      </c>
      <c r="D82" s="95">
        <f t="shared" si="2"/>
        <v>2.4621212121212124E-3</v>
      </c>
      <c r="E82" s="111">
        <v>2.3410000000000002</v>
      </c>
      <c r="F82" s="112">
        <v>8.9589999999999996</v>
      </c>
      <c r="G82" s="108">
        <f t="shared" si="3"/>
        <v>11.3</v>
      </c>
      <c r="H82" s="109">
        <v>1317</v>
      </c>
      <c r="I82" s="110" t="s">
        <v>43</v>
      </c>
      <c r="J82" s="70">
        <f t="shared" si="4"/>
        <v>0.13169999999999998</v>
      </c>
      <c r="K82" s="109">
        <v>280</v>
      </c>
      <c r="L82" s="110" t="s">
        <v>43</v>
      </c>
      <c r="M82" s="70">
        <f t="shared" si="0"/>
        <v>2.8000000000000004E-2</v>
      </c>
      <c r="N82" s="109">
        <v>233</v>
      </c>
      <c r="O82" s="110" t="s">
        <v>43</v>
      </c>
      <c r="P82" s="70">
        <f t="shared" si="1"/>
        <v>2.3300000000000001E-2</v>
      </c>
    </row>
    <row r="83" spans="2:16">
      <c r="B83" s="109">
        <v>350</v>
      </c>
      <c r="C83" s="110" t="s">
        <v>42</v>
      </c>
      <c r="D83" s="95">
        <f t="shared" si="2"/>
        <v>2.6515151515151512E-3</v>
      </c>
      <c r="E83" s="111">
        <v>2.4390000000000001</v>
      </c>
      <c r="F83" s="112">
        <v>8.89</v>
      </c>
      <c r="G83" s="108">
        <f t="shared" si="3"/>
        <v>11.329000000000001</v>
      </c>
      <c r="H83" s="109">
        <v>1404</v>
      </c>
      <c r="I83" s="110" t="s">
        <v>43</v>
      </c>
      <c r="J83" s="70">
        <f t="shared" si="4"/>
        <v>0.1404</v>
      </c>
      <c r="K83" s="109">
        <v>295</v>
      </c>
      <c r="L83" s="110" t="s">
        <v>43</v>
      </c>
      <c r="M83" s="70">
        <f t="shared" si="0"/>
        <v>2.9499999999999998E-2</v>
      </c>
      <c r="N83" s="109">
        <v>246</v>
      </c>
      <c r="O83" s="110" t="s">
        <v>43</v>
      </c>
      <c r="P83" s="70">
        <f t="shared" si="1"/>
        <v>2.46E-2</v>
      </c>
    </row>
    <row r="84" spans="2:16">
      <c r="B84" s="109">
        <v>375</v>
      </c>
      <c r="C84" s="110" t="s">
        <v>42</v>
      </c>
      <c r="D84" s="95">
        <f t="shared" si="2"/>
        <v>2.840909090909091E-3</v>
      </c>
      <c r="E84" s="111">
        <v>2.524</v>
      </c>
      <c r="F84" s="112">
        <v>8.8179999999999996</v>
      </c>
      <c r="G84" s="108">
        <f t="shared" si="3"/>
        <v>11.341999999999999</v>
      </c>
      <c r="H84" s="109">
        <v>1492</v>
      </c>
      <c r="I84" s="110" t="s">
        <v>43</v>
      </c>
      <c r="J84" s="70">
        <f t="shared" si="4"/>
        <v>0.1492</v>
      </c>
      <c r="K84" s="109">
        <v>311</v>
      </c>
      <c r="L84" s="110" t="s">
        <v>43</v>
      </c>
      <c r="M84" s="70">
        <f t="shared" ref="M84:M147" si="5">K84/1000/10</f>
        <v>3.1099999999999999E-2</v>
      </c>
      <c r="N84" s="109">
        <v>259</v>
      </c>
      <c r="O84" s="110" t="s">
        <v>43</v>
      </c>
      <c r="P84" s="70">
        <f t="shared" ref="P84:P147" si="6">N84/1000/10</f>
        <v>2.5899999999999999E-2</v>
      </c>
    </row>
    <row r="85" spans="2:16">
      <c r="B85" s="109">
        <v>400</v>
      </c>
      <c r="C85" s="110" t="s">
        <v>42</v>
      </c>
      <c r="D85" s="95">
        <f t="shared" ref="D85:D93" si="7">B85/1000/$C$5</f>
        <v>3.0303030303030303E-3</v>
      </c>
      <c r="E85" s="111">
        <v>2.5979999999999999</v>
      </c>
      <c r="F85" s="112">
        <v>8.7430000000000003</v>
      </c>
      <c r="G85" s="108">
        <f t="shared" ref="G85:G148" si="8">E85+F85</f>
        <v>11.341000000000001</v>
      </c>
      <c r="H85" s="109">
        <v>1579</v>
      </c>
      <c r="I85" s="110" t="s">
        <v>43</v>
      </c>
      <c r="J85" s="70">
        <f t="shared" ref="J85:J105" si="9">H85/1000/10</f>
        <v>0.15789999999999998</v>
      </c>
      <c r="K85" s="109">
        <v>326</v>
      </c>
      <c r="L85" s="110" t="s">
        <v>43</v>
      </c>
      <c r="M85" s="70">
        <f t="shared" si="5"/>
        <v>3.2600000000000004E-2</v>
      </c>
      <c r="N85" s="109">
        <v>272</v>
      </c>
      <c r="O85" s="110" t="s">
        <v>43</v>
      </c>
      <c r="P85" s="70">
        <f t="shared" si="6"/>
        <v>2.7200000000000002E-2</v>
      </c>
    </row>
    <row r="86" spans="2:16">
      <c r="B86" s="109">
        <v>450</v>
      </c>
      <c r="C86" s="110" t="s">
        <v>42</v>
      </c>
      <c r="D86" s="95">
        <f t="shared" si="7"/>
        <v>3.4090909090909094E-3</v>
      </c>
      <c r="E86" s="111">
        <v>2.7240000000000002</v>
      </c>
      <c r="F86" s="112">
        <v>8.5909999999999993</v>
      </c>
      <c r="G86" s="108">
        <f t="shared" si="8"/>
        <v>11.315</v>
      </c>
      <c r="H86" s="109">
        <v>1754</v>
      </c>
      <c r="I86" s="110" t="s">
        <v>43</v>
      </c>
      <c r="J86" s="70">
        <f t="shared" si="9"/>
        <v>0.1754</v>
      </c>
      <c r="K86" s="109">
        <v>356</v>
      </c>
      <c r="L86" s="110" t="s">
        <v>43</v>
      </c>
      <c r="M86" s="70">
        <f t="shared" si="5"/>
        <v>3.56E-2</v>
      </c>
      <c r="N86" s="109">
        <v>298</v>
      </c>
      <c r="O86" s="110" t="s">
        <v>43</v>
      </c>
      <c r="P86" s="70">
        <f t="shared" si="6"/>
        <v>2.98E-2</v>
      </c>
    </row>
    <row r="87" spans="2:16">
      <c r="B87" s="109">
        <v>500</v>
      </c>
      <c r="C87" s="110" t="s">
        <v>42</v>
      </c>
      <c r="D87" s="95">
        <f t="shared" si="7"/>
        <v>3.787878787878788E-3</v>
      </c>
      <c r="E87" s="111">
        <v>2.831</v>
      </c>
      <c r="F87" s="112">
        <v>8.4369999999999994</v>
      </c>
      <c r="G87" s="108">
        <f t="shared" si="8"/>
        <v>11.267999999999999</v>
      </c>
      <c r="H87" s="109">
        <v>1931</v>
      </c>
      <c r="I87" s="110" t="s">
        <v>43</v>
      </c>
      <c r="J87" s="70">
        <f t="shared" si="9"/>
        <v>0.19309999999999999</v>
      </c>
      <c r="K87" s="109">
        <v>386</v>
      </c>
      <c r="L87" s="110" t="s">
        <v>43</v>
      </c>
      <c r="M87" s="70">
        <f t="shared" si="5"/>
        <v>3.8600000000000002E-2</v>
      </c>
      <c r="N87" s="109">
        <v>324</v>
      </c>
      <c r="O87" s="110" t="s">
        <v>43</v>
      </c>
      <c r="P87" s="70">
        <f t="shared" si="6"/>
        <v>3.2399999999999998E-2</v>
      </c>
    </row>
    <row r="88" spans="2:16">
      <c r="B88" s="109">
        <v>550</v>
      </c>
      <c r="C88" s="110" t="s">
        <v>42</v>
      </c>
      <c r="D88" s="95">
        <f t="shared" si="7"/>
        <v>4.1666666666666666E-3</v>
      </c>
      <c r="E88" s="111">
        <v>2.927</v>
      </c>
      <c r="F88" s="112">
        <v>8.2850000000000001</v>
      </c>
      <c r="G88" s="108">
        <f t="shared" si="8"/>
        <v>11.212</v>
      </c>
      <c r="H88" s="109">
        <v>2108</v>
      </c>
      <c r="I88" s="110" t="s">
        <v>43</v>
      </c>
      <c r="J88" s="70">
        <f t="shared" si="9"/>
        <v>0.21080000000000002</v>
      </c>
      <c r="K88" s="109">
        <v>416</v>
      </c>
      <c r="L88" s="110" t="s">
        <v>43</v>
      </c>
      <c r="M88" s="70">
        <f t="shared" si="5"/>
        <v>4.1599999999999998E-2</v>
      </c>
      <c r="N88" s="109">
        <v>349</v>
      </c>
      <c r="O88" s="110" t="s">
        <v>43</v>
      </c>
      <c r="P88" s="70">
        <f t="shared" si="6"/>
        <v>3.49E-2</v>
      </c>
    </row>
    <row r="89" spans="2:16">
      <c r="B89" s="109">
        <v>600</v>
      </c>
      <c r="C89" s="110" t="s">
        <v>42</v>
      </c>
      <c r="D89" s="95">
        <f t="shared" si="7"/>
        <v>4.5454545454545452E-3</v>
      </c>
      <c r="E89" s="111">
        <v>3.0169999999999999</v>
      </c>
      <c r="F89" s="112">
        <v>8.1349999999999998</v>
      </c>
      <c r="G89" s="108">
        <f t="shared" si="8"/>
        <v>11.151999999999999</v>
      </c>
      <c r="H89" s="109">
        <v>2287</v>
      </c>
      <c r="I89" s="110" t="s">
        <v>43</v>
      </c>
      <c r="J89" s="70">
        <f t="shared" si="9"/>
        <v>0.22869999999999999</v>
      </c>
      <c r="K89" s="109">
        <v>445</v>
      </c>
      <c r="L89" s="110" t="s">
        <v>43</v>
      </c>
      <c r="M89" s="70">
        <f t="shared" si="5"/>
        <v>4.4499999999999998E-2</v>
      </c>
      <c r="N89" s="109">
        <v>374</v>
      </c>
      <c r="O89" s="110" t="s">
        <v>43</v>
      </c>
      <c r="P89" s="70">
        <f t="shared" si="6"/>
        <v>3.7400000000000003E-2</v>
      </c>
    </row>
    <row r="90" spans="2:16">
      <c r="B90" s="109">
        <v>650</v>
      </c>
      <c r="C90" s="110" t="s">
        <v>42</v>
      </c>
      <c r="D90" s="95">
        <f t="shared" si="7"/>
        <v>4.9242424242424247E-3</v>
      </c>
      <c r="E90" s="111">
        <v>3.1019999999999999</v>
      </c>
      <c r="F90" s="112">
        <v>7.9880000000000004</v>
      </c>
      <c r="G90" s="108">
        <f t="shared" si="8"/>
        <v>11.09</v>
      </c>
      <c r="H90" s="109">
        <v>2467</v>
      </c>
      <c r="I90" s="110" t="s">
        <v>43</v>
      </c>
      <c r="J90" s="70">
        <f t="shared" si="9"/>
        <v>0.2467</v>
      </c>
      <c r="K90" s="109">
        <v>474</v>
      </c>
      <c r="L90" s="110" t="s">
        <v>43</v>
      </c>
      <c r="M90" s="70">
        <f t="shared" si="5"/>
        <v>4.7399999999999998E-2</v>
      </c>
      <c r="N90" s="109">
        <v>399</v>
      </c>
      <c r="O90" s="110" t="s">
        <v>43</v>
      </c>
      <c r="P90" s="70">
        <f t="shared" si="6"/>
        <v>3.9900000000000005E-2</v>
      </c>
    </row>
    <row r="91" spans="2:16">
      <c r="B91" s="109">
        <v>700</v>
      </c>
      <c r="C91" s="110" t="s">
        <v>42</v>
      </c>
      <c r="D91" s="95">
        <f t="shared" si="7"/>
        <v>5.3030303030303025E-3</v>
      </c>
      <c r="E91" s="111">
        <v>3.1840000000000002</v>
      </c>
      <c r="F91" s="112">
        <v>7.8460000000000001</v>
      </c>
      <c r="G91" s="108">
        <f t="shared" si="8"/>
        <v>11.030000000000001</v>
      </c>
      <c r="H91" s="109">
        <v>2649</v>
      </c>
      <c r="I91" s="110" t="s">
        <v>43</v>
      </c>
      <c r="J91" s="70">
        <f t="shared" si="9"/>
        <v>0.26490000000000002</v>
      </c>
      <c r="K91" s="109">
        <v>502</v>
      </c>
      <c r="L91" s="110" t="s">
        <v>43</v>
      </c>
      <c r="M91" s="70">
        <f t="shared" si="5"/>
        <v>5.0200000000000002E-2</v>
      </c>
      <c r="N91" s="109">
        <v>424</v>
      </c>
      <c r="O91" s="110" t="s">
        <v>43</v>
      </c>
      <c r="P91" s="70">
        <f t="shared" si="6"/>
        <v>4.24E-2</v>
      </c>
    </row>
    <row r="92" spans="2:16">
      <c r="B92" s="109">
        <v>800</v>
      </c>
      <c r="C92" s="110" t="s">
        <v>42</v>
      </c>
      <c r="D92" s="95">
        <f t="shared" si="7"/>
        <v>6.0606060606060606E-3</v>
      </c>
      <c r="E92" s="111">
        <v>3.3410000000000002</v>
      </c>
      <c r="F92" s="112">
        <v>7.5750000000000002</v>
      </c>
      <c r="G92" s="108">
        <f t="shared" si="8"/>
        <v>10.916</v>
      </c>
      <c r="H92" s="109">
        <v>3016</v>
      </c>
      <c r="I92" s="110" t="s">
        <v>43</v>
      </c>
      <c r="J92" s="70">
        <f t="shared" si="9"/>
        <v>0.30159999999999998</v>
      </c>
      <c r="K92" s="109">
        <v>560</v>
      </c>
      <c r="L92" s="110" t="s">
        <v>43</v>
      </c>
      <c r="M92" s="70">
        <f t="shared" si="5"/>
        <v>5.6000000000000008E-2</v>
      </c>
      <c r="N92" s="109">
        <v>473</v>
      </c>
      <c r="O92" s="110" t="s">
        <v>43</v>
      </c>
      <c r="P92" s="70">
        <f t="shared" si="6"/>
        <v>4.7299999999999995E-2</v>
      </c>
    </row>
    <row r="93" spans="2:16">
      <c r="B93" s="109">
        <v>900</v>
      </c>
      <c r="C93" s="110" t="s">
        <v>42</v>
      </c>
      <c r="D93" s="95">
        <f t="shared" si="7"/>
        <v>6.8181818181818187E-3</v>
      </c>
      <c r="E93" s="111">
        <v>3.4950000000000001</v>
      </c>
      <c r="F93" s="112">
        <v>7.3209999999999997</v>
      </c>
      <c r="G93" s="108">
        <f t="shared" si="8"/>
        <v>10.815999999999999</v>
      </c>
      <c r="H93" s="109">
        <v>3387</v>
      </c>
      <c r="I93" s="110" t="s">
        <v>43</v>
      </c>
      <c r="J93" s="70">
        <f t="shared" si="9"/>
        <v>0.3387</v>
      </c>
      <c r="K93" s="109">
        <v>616</v>
      </c>
      <c r="L93" s="110" t="s">
        <v>43</v>
      </c>
      <c r="M93" s="70">
        <f t="shared" si="5"/>
        <v>6.1600000000000002E-2</v>
      </c>
      <c r="N93" s="109">
        <v>522</v>
      </c>
      <c r="O93" s="110" t="s">
        <v>43</v>
      </c>
      <c r="P93" s="70">
        <f t="shared" si="6"/>
        <v>5.2200000000000003E-2</v>
      </c>
    </row>
    <row r="94" spans="2:16">
      <c r="B94" s="109">
        <v>1</v>
      </c>
      <c r="C94" s="119" t="s">
        <v>44</v>
      </c>
      <c r="D94" s="70">
        <f t="shared" ref="D94:D157" si="10">B94/$C$5</f>
        <v>7.575757575757576E-3</v>
      </c>
      <c r="E94" s="111">
        <v>3.6480000000000001</v>
      </c>
      <c r="F94" s="112">
        <v>7.085</v>
      </c>
      <c r="G94" s="108">
        <f t="shared" si="8"/>
        <v>10.733000000000001</v>
      </c>
      <c r="H94" s="109">
        <v>3762</v>
      </c>
      <c r="I94" s="110" t="s">
        <v>43</v>
      </c>
      <c r="J94" s="70">
        <f t="shared" si="9"/>
        <v>0.37619999999999998</v>
      </c>
      <c r="K94" s="109">
        <v>672</v>
      </c>
      <c r="L94" s="110" t="s">
        <v>43</v>
      </c>
      <c r="M94" s="70">
        <f t="shared" si="5"/>
        <v>6.720000000000001E-2</v>
      </c>
      <c r="N94" s="109">
        <v>571</v>
      </c>
      <c r="O94" s="110" t="s">
        <v>43</v>
      </c>
      <c r="P94" s="70">
        <f t="shared" si="6"/>
        <v>5.7099999999999998E-2</v>
      </c>
    </row>
    <row r="95" spans="2:16">
      <c r="B95" s="109">
        <v>1.1000000000000001</v>
      </c>
      <c r="C95" s="110" t="s">
        <v>44</v>
      </c>
      <c r="D95" s="70">
        <f t="shared" si="10"/>
        <v>8.3333333333333332E-3</v>
      </c>
      <c r="E95" s="111">
        <v>3.802</v>
      </c>
      <c r="F95" s="112">
        <v>6.8650000000000002</v>
      </c>
      <c r="G95" s="108">
        <f t="shared" si="8"/>
        <v>10.667</v>
      </c>
      <c r="H95" s="109">
        <v>4141</v>
      </c>
      <c r="I95" s="110" t="s">
        <v>43</v>
      </c>
      <c r="J95" s="70">
        <f t="shared" si="9"/>
        <v>0.41410000000000002</v>
      </c>
      <c r="K95" s="109">
        <v>726</v>
      </c>
      <c r="L95" s="110" t="s">
        <v>43</v>
      </c>
      <c r="M95" s="70">
        <f t="shared" si="5"/>
        <v>7.2599999999999998E-2</v>
      </c>
      <c r="N95" s="109">
        <v>620</v>
      </c>
      <c r="O95" s="110" t="s">
        <v>43</v>
      </c>
      <c r="P95" s="70">
        <f t="shared" si="6"/>
        <v>6.2E-2</v>
      </c>
    </row>
    <row r="96" spans="2:16">
      <c r="B96" s="109">
        <v>1.2</v>
      </c>
      <c r="C96" s="110" t="s">
        <v>44</v>
      </c>
      <c r="D96" s="70">
        <f t="shared" si="10"/>
        <v>9.0909090909090905E-3</v>
      </c>
      <c r="E96" s="111">
        <v>3.9580000000000002</v>
      </c>
      <c r="F96" s="112">
        <v>6.66</v>
      </c>
      <c r="G96" s="108">
        <f t="shared" si="8"/>
        <v>10.618</v>
      </c>
      <c r="H96" s="109">
        <v>4522</v>
      </c>
      <c r="I96" s="110" t="s">
        <v>43</v>
      </c>
      <c r="J96" s="70">
        <f t="shared" si="9"/>
        <v>0.45220000000000005</v>
      </c>
      <c r="K96" s="109">
        <v>779</v>
      </c>
      <c r="L96" s="110" t="s">
        <v>43</v>
      </c>
      <c r="M96" s="70">
        <f t="shared" si="5"/>
        <v>7.7899999999999997E-2</v>
      </c>
      <c r="N96" s="109">
        <v>669</v>
      </c>
      <c r="O96" s="110" t="s">
        <v>43</v>
      </c>
      <c r="P96" s="70">
        <f t="shared" si="6"/>
        <v>6.6900000000000001E-2</v>
      </c>
    </row>
    <row r="97" spans="2:16">
      <c r="B97" s="109">
        <v>1.3</v>
      </c>
      <c r="C97" s="110" t="s">
        <v>44</v>
      </c>
      <c r="D97" s="70">
        <f t="shared" si="10"/>
        <v>9.8484848484848495E-3</v>
      </c>
      <c r="E97" s="111">
        <v>4.117</v>
      </c>
      <c r="F97" s="112">
        <v>6.468</v>
      </c>
      <c r="G97" s="108">
        <f t="shared" si="8"/>
        <v>10.585000000000001</v>
      </c>
      <c r="H97" s="109">
        <v>4906</v>
      </c>
      <c r="I97" s="110" t="s">
        <v>43</v>
      </c>
      <c r="J97" s="70">
        <f t="shared" si="9"/>
        <v>0.49059999999999998</v>
      </c>
      <c r="K97" s="109">
        <v>831</v>
      </c>
      <c r="L97" s="110" t="s">
        <v>43</v>
      </c>
      <c r="M97" s="70">
        <f t="shared" si="5"/>
        <v>8.3099999999999993E-2</v>
      </c>
      <c r="N97" s="109">
        <v>718</v>
      </c>
      <c r="O97" s="110" t="s">
        <v>43</v>
      </c>
      <c r="P97" s="70">
        <f t="shared" si="6"/>
        <v>7.1800000000000003E-2</v>
      </c>
    </row>
    <row r="98" spans="2:16">
      <c r="B98" s="109">
        <v>1.4</v>
      </c>
      <c r="C98" s="110" t="s">
        <v>44</v>
      </c>
      <c r="D98" s="70">
        <f t="shared" si="10"/>
        <v>1.0606060606060605E-2</v>
      </c>
      <c r="E98" s="111">
        <v>4.2779999999999996</v>
      </c>
      <c r="F98" s="112">
        <v>6.2889999999999997</v>
      </c>
      <c r="G98" s="108">
        <f t="shared" si="8"/>
        <v>10.567</v>
      </c>
      <c r="H98" s="109">
        <v>5291</v>
      </c>
      <c r="I98" s="110" t="s">
        <v>43</v>
      </c>
      <c r="J98" s="70">
        <f t="shared" si="9"/>
        <v>0.52910000000000001</v>
      </c>
      <c r="K98" s="109">
        <v>882</v>
      </c>
      <c r="L98" s="110" t="s">
        <v>43</v>
      </c>
      <c r="M98" s="70">
        <f t="shared" si="5"/>
        <v>8.8200000000000001E-2</v>
      </c>
      <c r="N98" s="109">
        <v>766</v>
      </c>
      <c r="O98" s="110" t="s">
        <v>43</v>
      </c>
      <c r="P98" s="70">
        <f t="shared" si="6"/>
        <v>7.6600000000000001E-2</v>
      </c>
    </row>
    <row r="99" spans="2:16">
      <c r="B99" s="109">
        <v>1.5</v>
      </c>
      <c r="C99" s="110" t="s">
        <v>44</v>
      </c>
      <c r="D99" s="70">
        <f t="shared" si="10"/>
        <v>1.1363636363636364E-2</v>
      </c>
      <c r="E99" s="111">
        <v>4.4400000000000004</v>
      </c>
      <c r="F99" s="112">
        <v>6.1210000000000004</v>
      </c>
      <c r="G99" s="108">
        <f t="shared" si="8"/>
        <v>10.561</v>
      </c>
      <c r="H99" s="109">
        <v>5677</v>
      </c>
      <c r="I99" s="110" t="s">
        <v>43</v>
      </c>
      <c r="J99" s="70">
        <f t="shared" si="9"/>
        <v>0.56769999999999998</v>
      </c>
      <c r="K99" s="109">
        <v>932</v>
      </c>
      <c r="L99" s="110" t="s">
        <v>43</v>
      </c>
      <c r="M99" s="70">
        <f t="shared" si="5"/>
        <v>9.3200000000000005E-2</v>
      </c>
      <c r="N99" s="109">
        <v>814</v>
      </c>
      <c r="O99" s="110" t="s">
        <v>43</v>
      </c>
      <c r="P99" s="70">
        <f t="shared" si="6"/>
        <v>8.14E-2</v>
      </c>
    </row>
    <row r="100" spans="2:16">
      <c r="B100" s="109">
        <v>1.6</v>
      </c>
      <c r="C100" s="110" t="s">
        <v>44</v>
      </c>
      <c r="D100" s="70">
        <f t="shared" si="10"/>
        <v>1.2121212121212121E-2</v>
      </c>
      <c r="E100" s="111">
        <v>4.6050000000000004</v>
      </c>
      <c r="F100" s="112">
        <v>5.9630000000000001</v>
      </c>
      <c r="G100" s="108">
        <f t="shared" si="8"/>
        <v>10.568000000000001</v>
      </c>
      <c r="H100" s="109">
        <v>6064</v>
      </c>
      <c r="I100" s="110" t="s">
        <v>43</v>
      </c>
      <c r="J100" s="70">
        <f t="shared" si="9"/>
        <v>0.60640000000000005</v>
      </c>
      <c r="K100" s="109">
        <v>980</v>
      </c>
      <c r="L100" s="110" t="s">
        <v>43</v>
      </c>
      <c r="M100" s="70">
        <f t="shared" si="5"/>
        <v>9.8000000000000004E-2</v>
      </c>
      <c r="N100" s="109">
        <v>862</v>
      </c>
      <c r="O100" s="110" t="s">
        <v>43</v>
      </c>
      <c r="P100" s="70">
        <f t="shared" si="6"/>
        <v>8.6199999999999999E-2</v>
      </c>
    </row>
    <row r="101" spans="2:16">
      <c r="B101" s="109">
        <v>1.7</v>
      </c>
      <c r="C101" s="110" t="s">
        <v>44</v>
      </c>
      <c r="D101" s="70">
        <f t="shared" si="10"/>
        <v>1.2878787878787878E-2</v>
      </c>
      <c r="E101" s="111">
        <v>4.7699999999999996</v>
      </c>
      <c r="F101" s="112">
        <v>5.8140000000000001</v>
      </c>
      <c r="G101" s="108">
        <f t="shared" si="8"/>
        <v>10.584</v>
      </c>
      <c r="H101" s="109">
        <v>6450</v>
      </c>
      <c r="I101" s="110" t="s">
        <v>43</v>
      </c>
      <c r="J101" s="70">
        <f t="shared" si="9"/>
        <v>0.64500000000000002</v>
      </c>
      <c r="K101" s="109">
        <v>1028</v>
      </c>
      <c r="L101" s="110" t="s">
        <v>43</v>
      </c>
      <c r="M101" s="70">
        <f t="shared" si="5"/>
        <v>0.1028</v>
      </c>
      <c r="N101" s="109">
        <v>909</v>
      </c>
      <c r="O101" s="110" t="s">
        <v>43</v>
      </c>
      <c r="P101" s="70">
        <f t="shared" si="6"/>
        <v>9.0900000000000009E-2</v>
      </c>
    </row>
    <row r="102" spans="2:16">
      <c r="B102" s="109">
        <v>1.8</v>
      </c>
      <c r="C102" s="110" t="s">
        <v>44</v>
      </c>
      <c r="D102" s="70">
        <f t="shared" si="10"/>
        <v>1.3636363636363637E-2</v>
      </c>
      <c r="E102" s="111">
        <v>4.9370000000000003</v>
      </c>
      <c r="F102" s="112">
        <v>5.6740000000000004</v>
      </c>
      <c r="G102" s="108">
        <f t="shared" si="8"/>
        <v>10.611000000000001</v>
      </c>
      <c r="H102" s="109">
        <v>6837</v>
      </c>
      <c r="I102" s="110" t="s">
        <v>43</v>
      </c>
      <c r="J102" s="70">
        <f t="shared" si="9"/>
        <v>0.68369999999999997</v>
      </c>
      <c r="K102" s="109">
        <v>1074</v>
      </c>
      <c r="L102" s="110" t="s">
        <v>43</v>
      </c>
      <c r="M102" s="70">
        <f t="shared" si="5"/>
        <v>0.10740000000000001</v>
      </c>
      <c r="N102" s="109">
        <v>956</v>
      </c>
      <c r="O102" s="110" t="s">
        <v>43</v>
      </c>
      <c r="P102" s="70">
        <f t="shared" si="6"/>
        <v>9.5599999999999991E-2</v>
      </c>
    </row>
    <row r="103" spans="2:16">
      <c r="B103" s="109">
        <v>2</v>
      </c>
      <c r="C103" s="110" t="s">
        <v>44</v>
      </c>
      <c r="D103" s="70">
        <f t="shared" si="10"/>
        <v>1.5151515151515152E-2</v>
      </c>
      <c r="E103" s="111">
        <v>5.2720000000000002</v>
      </c>
      <c r="F103" s="112">
        <v>5.4160000000000004</v>
      </c>
      <c r="G103" s="108">
        <f t="shared" si="8"/>
        <v>10.688000000000001</v>
      </c>
      <c r="H103" s="109">
        <v>7607</v>
      </c>
      <c r="I103" s="110" t="s">
        <v>43</v>
      </c>
      <c r="J103" s="70">
        <f t="shared" si="9"/>
        <v>0.76070000000000004</v>
      </c>
      <c r="K103" s="109">
        <v>1166</v>
      </c>
      <c r="L103" s="110" t="s">
        <v>43</v>
      </c>
      <c r="M103" s="70">
        <f t="shared" si="5"/>
        <v>0.1166</v>
      </c>
      <c r="N103" s="109">
        <v>1048</v>
      </c>
      <c r="O103" s="110" t="s">
        <v>43</v>
      </c>
      <c r="P103" s="70">
        <f t="shared" si="6"/>
        <v>0.1048</v>
      </c>
    </row>
    <row r="104" spans="2:16">
      <c r="B104" s="109">
        <v>2.25</v>
      </c>
      <c r="C104" s="110" t="s">
        <v>44</v>
      </c>
      <c r="D104" s="70">
        <f t="shared" si="10"/>
        <v>1.7045454545454544E-2</v>
      </c>
      <c r="E104" s="111">
        <v>5.6890000000000001</v>
      </c>
      <c r="F104" s="112">
        <v>5.13</v>
      </c>
      <c r="G104" s="108">
        <f t="shared" si="8"/>
        <v>10.818999999999999</v>
      </c>
      <c r="H104" s="109">
        <v>8563</v>
      </c>
      <c r="I104" s="110" t="s">
        <v>43</v>
      </c>
      <c r="J104" s="70">
        <f t="shared" si="9"/>
        <v>0.85630000000000006</v>
      </c>
      <c r="K104" s="109">
        <v>1275</v>
      </c>
      <c r="L104" s="110" t="s">
        <v>43</v>
      </c>
      <c r="M104" s="70">
        <f t="shared" si="5"/>
        <v>0.1275</v>
      </c>
      <c r="N104" s="109">
        <v>1161</v>
      </c>
      <c r="O104" s="110" t="s">
        <v>43</v>
      </c>
      <c r="P104" s="70">
        <f t="shared" si="6"/>
        <v>0.11610000000000001</v>
      </c>
    </row>
    <row r="105" spans="2:16">
      <c r="B105" s="109">
        <v>2.5</v>
      </c>
      <c r="C105" s="110" t="s">
        <v>44</v>
      </c>
      <c r="D105" s="70">
        <f t="shared" si="10"/>
        <v>1.893939393939394E-2</v>
      </c>
      <c r="E105" s="111">
        <v>6.1029999999999998</v>
      </c>
      <c r="F105" s="112">
        <v>4.8769999999999998</v>
      </c>
      <c r="G105" s="108">
        <f t="shared" si="8"/>
        <v>10.98</v>
      </c>
      <c r="H105" s="109">
        <v>9507</v>
      </c>
      <c r="I105" s="110" t="s">
        <v>43</v>
      </c>
      <c r="J105" s="70">
        <f t="shared" si="9"/>
        <v>0.95069999999999999</v>
      </c>
      <c r="K105" s="109">
        <v>1377</v>
      </c>
      <c r="L105" s="110" t="s">
        <v>43</v>
      </c>
      <c r="M105" s="70">
        <f t="shared" si="5"/>
        <v>0.13769999999999999</v>
      </c>
      <c r="N105" s="109">
        <v>1270</v>
      </c>
      <c r="O105" s="110" t="s">
        <v>43</v>
      </c>
      <c r="P105" s="70">
        <f t="shared" si="6"/>
        <v>0.127</v>
      </c>
    </row>
    <row r="106" spans="2:16">
      <c r="B106" s="109">
        <v>2.75</v>
      </c>
      <c r="C106" s="110" t="s">
        <v>44</v>
      </c>
      <c r="D106" s="70">
        <f t="shared" si="10"/>
        <v>2.0833333333333332E-2</v>
      </c>
      <c r="E106" s="111">
        <v>6.51</v>
      </c>
      <c r="F106" s="112">
        <v>4.6520000000000001</v>
      </c>
      <c r="G106" s="108">
        <f t="shared" si="8"/>
        <v>11.161999999999999</v>
      </c>
      <c r="H106" s="109">
        <v>1.04</v>
      </c>
      <c r="I106" s="119" t="s">
        <v>45</v>
      </c>
      <c r="J106" s="71">
        <f t="shared" ref="J106:J169" si="11">H106</f>
        <v>1.04</v>
      </c>
      <c r="K106" s="109">
        <v>1472</v>
      </c>
      <c r="L106" s="110" t="s">
        <v>43</v>
      </c>
      <c r="M106" s="70">
        <f t="shared" si="5"/>
        <v>0.1472</v>
      </c>
      <c r="N106" s="109">
        <v>1375</v>
      </c>
      <c r="O106" s="110" t="s">
        <v>43</v>
      </c>
      <c r="P106" s="70">
        <f t="shared" si="6"/>
        <v>0.13750000000000001</v>
      </c>
    </row>
    <row r="107" spans="2:16">
      <c r="B107" s="109">
        <v>3</v>
      </c>
      <c r="C107" s="110" t="s">
        <v>44</v>
      </c>
      <c r="D107" s="70">
        <f t="shared" si="10"/>
        <v>2.2727272727272728E-2</v>
      </c>
      <c r="E107" s="111">
        <v>6.9080000000000004</v>
      </c>
      <c r="F107" s="112">
        <v>4.45</v>
      </c>
      <c r="G107" s="108">
        <f t="shared" si="8"/>
        <v>11.358000000000001</v>
      </c>
      <c r="H107" s="109">
        <v>1.1399999999999999</v>
      </c>
      <c r="I107" s="110" t="s">
        <v>45</v>
      </c>
      <c r="J107" s="71">
        <f t="shared" si="11"/>
        <v>1.1399999999999999</v>
      </c>
      <c r="K107" s="109">
        <v>1561</v>
      </c>
      <c r="L107" s="110" t="s">
        <v>43</v>
      </c>
      <c r="M107" s="70">
        <f t="shared" si="5"/>
        <v>0.15609999999999999</v>
      </c>
      <c r="N107" s="109">
        <v>1477</v>
      </c>
      <c r="O107" s="110" t="s">
        <v>43</v>
      </c>
      <c r="P107" s="70">
        <f t="shared" si="6"/>
        <v>0.1477</v>
      </c>
    </row>
    <row r="108" spans="2:16">
      <c r="B108" s="109">
        <v>3.25</v>
      </c>
      <c r="C108" s="110" t="s">
        <v>44</v>
      </c>
      <c r="D108" s="70">
        <f t="shared" si="10"/>
        <v>2.462121212121212E-2</v>
      </c>
      <c r="E108" s="111">
        <v>7.2969999999999997</v>
      </c>
      <c r="F108" s="112">
        <v>4.2679999999999998</v>
      </c>
      <c r="G108" s="108">
        <f t="shared" si="8"/>
        <v>11.565</v>
      </c>
      <c r="H108" s="109">
        <v>1.23</v>
      </c>
      <c r="I108" s="110" t="s">
        <v>45</v>
      </c>
      <c r="J108" s="71">
        <f t="shared" si="11"/>
        <v>1.23</v>
      </c>
      <c r="K108" s="109">
        <v>1645</v>
      </c>
      <c r="L108" s="110" t="s">
        <v>43</v>
      </c>
      <c r="M108" s="70">
        <f t="shared" si="5"/>
        <v>0.16450000000000001</v>
      </c>
      <c r="N108" s="109">
        <v>1575</v>
      </c>
      <c r="O108" s="110" t="s">
        <v>43</v>
      </c>
      <c r="P108" s="70">
        <f t="shared" si="6"/>
        <v>0.1575</v>
      </c>
    </row>
    <row r="109" spans="2:16">
      <c r="B109" s="109">
        <v>3.5</v>
      </c>
      <c r="C109" s="110" t="s">
        <v>44</v>
      </c>
      <c r="D109" s="70">
        <f t="shared" si="10"/>
        <v>2.6515151515151516E-2</v>
      </c>
      <c r="E109" s="111">
        <v>7.6749999999999998</v>
      </c>
      <c r="F109" s="112">
        <v>4.1029999999999998</v>
      </c>
      <c r="G109" s="108">
        <f t="shared" si="8"/>
        <v>11.777999999999999</v>
      </c>
      <c r="H109" s="109">
        <v>1.32</v>
      </c>
      <c r="I109" s="110" t="s">
        <v>45</v>
      </c>
      <c r="J109" s="71">
        <f t="shared" si="11"/>
        <v>1.32</v>
      </c>
      <c r="K109" s="109">
        <v>1723</v>
      </c>
      <c r="L109" s="110" t="s">
        <v>43</v>
      </c>
      <c r="M109" s="70">
        <f t="shared" si="5"/>
        <v>0.17230000000000001</v>
      </c>
      <c r="N109" s="109">
        <v>1669</v>
      </c>
      <c r="O109" s="110" t="s">
        <v>43</v>
      </c>
      <c r="P109" s="70">
        <f t="shared" si="6"/>
        <v>0.16689999999999999</v>
      </c>
    </row>
    <row r="110" spans="2:16">
      <c r="B110" s="109">
        <v>3.75</v>
      </c>
      <c r="C110" s="110" t="s">
        <v>44</v>
      </c>
      <c r="D110" s="70">
        <f t="shared" si="10"/>
        <v>2.8409090909090908E-2</v>
      </c>
      <c r="E110" s="111">
        <v>8.0410000000000004</v>
      </c>
      <c r="F110" s="112">
        <v>3.9510000000000001</v>
      </c>
      <c r="G110" s="108">
        <f t="shared" si="8"/>
        <v>11.992000000000001</v>
      </c>
      <c r="H110" s="109">
        <v>1.4</v>
      </c>
      <c r="I110" s="110" t="s">
        <v>45</v>
      </c>
      <c r="J110" s="71">
        <f t="shared" si="11"/>
        <v>1.4</v>
      </c>
      <c r="K110" s="109">
        <v>1797</v>
      </c>
      <c r="L110" s="110" t="s">
        <v>43</v>
      </c>
      <c r="M110" s="70">
        <f t="shared" si="5"/>
        <v>0.1797</v>
      </c>
      <c r="N110" s="109">
        <v>1760</v>
      </c>
      <c r="O110" s="110" t="s">
        <v>43</v>
      </c>
      <c r="P110" s="70">
        <f t="shared" si="6"/>
        <v>0.17599999999999999</v>
      </c>
    </row>
    <row r="111" spans="2:16">
      <c r="B111" s="109">
        <v>4</v>
      </c>
      <c r="C111" s="110" t="s">
        <v>44</v>
      </c>
      <c r="D111" s="70">
        <f t="shared" si="10"/>
        <v>3.0303030303030304E-2</v>
      </c>
      <c r="E111" s="111">
        <v>8.3970000000000002</v>
      </c>
      <c r="F111" s="112">
        <v>3.8130000000000002</v>
      </c>
      <c r="G111" s="108">
        <f t="shared" si="8"/>
        <v>12.21</v>
      </c>
      <c r="H111" s="109">
        <v>1.49</v>
      </c>
      <c r="I111" s="110" t="s">
        <v>45</v>
      </c>
      <c r="J111" s="71">
        <f t="shared" si="11"/>
        <v>1.49</v>
      </c>
      <c r="K111" s="109">
        <v>1867</v>
      </c>
      <c r="L111" s="110" t="s">
        <v>43</v>
      </c>
      <c r="M111" s="70">
        <f t="shared" si="5"/>
        <v>0.1867</v>
      </c>
      <c r="N111" s="109">
        <v>1848</v>
      </c>
      <c r="O111" s="110" t="s">
        <v>43</v>
      </c>
      <c r="P111" s="70">
        <f t="shared" si="6"/>
        <v>0.18480000000000002</v>
      </c>
    </row>
    <row r="112" spans="2:16">
      <c r="B112" s="109">
        <v>4.5</v>
      </c>
      <c r="C112" s="110" t="s">
        <v>44</v>
      </c>
      <c r="D112" s="70">
        <f t="shared" si="10"/>
        <v>3.4090909090909088E-2</v>
      </c>
      <c r="E112" s="111">
        <v>9.077</v>
      </c>
      <c r="F112" s="112">
        <v>3.5670000000000002</v>
      </c>
      <c r="G112" s="108">
        <f t="shared" si="8"/>
        <v>12.644</v>
      </c>
      <c r="H112" s="109">
        <v>1.66</v>
      </c>
      <c r="I112" s="110" t="s">
        <v>45</v>
      </c>
      <c r="J112" s="71">
        <f t="shared" si="11"/>
        <v>1.66</v>
      </c>
      <c r="K112" s="109">
        <v>2002</v>
      </c>
      <c r="L112" s="110" t="s">
        <v>43</v>
      </c>
      <c r="M112" s="70">
        <f t="shared" si="5"/>
        <v>0.20019999999999999</v>
      </c>
      <c r="N112" s="109">
        <v>2014</v>
      </c>
      <c r="O112" s="110" t="s">
        <v>43</v>
      </c>
      <c r="P112" s="70">
        <f t="shared" si="6"/>
        <v>0.20139999999999997</v>
      </c>
    </row>
    <row r="113" spans="1:16">
      <c r="B113" s="109">
        <v>5</v>
      </c>
      <c r="C113" s="110" t="s">
        <v>44</v>
      </c>
      <c r="D113" s="70">
        <f t="shared" si="10"/>
        <v>3.787878787878788E-2</v>
      </c>
      <c r="E113" s="111">
        <v>9.7159999999999993</v>
      </c>
      <c r="F113" s="112">
        <v>3.355</v>
      </c>
      <c r="G113" s="108">
        <f t="shared" si="8"/>
        <v>13.071</v>
      </c>
      <c r="H113" s="109">
        <v>1.82</v>
      </c>
      <c r="I113" s="110" t="s">
        <v>45</v>
      </c>
      <c r="J113" s="71">
        <f t="shared" si="11"/>
        <v>1.82</v>
      </c>
      <c r="K113" s="109">
        <v>2123</v>
      </c>
      <c r="L113" s="110" t="s">
        <v>43</v>
      </c>
      <c r="M113" s="70">
        <f t="shared" si="5"/>
        <v>0.21230000000000002</v>
      </c>
      <c r="N113" s="109">
        <v>2168</v>
      </c>
      <c r="O113" s="110" t="s">
        <v>43</v>
      </c>
      <c r="P113" s="70">
        <f t="shared" si="6"/>
        <v>0.21680000000000002</v>
      </c>
    </row>
    <row r="114" spans="1:16">
      <c r="B114" s="109">
        <v>5.5</v>
      </c>
      <c r="C114" s="110" t="s">
        <v>44</v>
      </c>
      <c r="D114" s="70">
        <f t="shared" si="10"/>
        <v>4.1666666666666664E-2</v>
      </c>
      <c r="E114" s="111">
        <v>10.32</v>
      </c>
      <c r="F114" s="112">
        <v>3.1709999999999998</v>
      </c>
      <c r="G114" s="108">
        <f t="shared" si="8"/>
        <v>13.491</v>
      </c>
      <c r="H114" s="109">
        <v>1.98</v>
      </c>
      <c r="I114" s="110" t="s">
        <v>45</v>
      </c>
      <c r="J114" s="71">
        <f t="shared" si="11"/>
        <v>1.98</v>
      </c>
      <c r="K114" s="109">
        <v>2232</v>
      </c>
      <c r="L114" s="110" t="s">
        <v>43</v>
      </c>
      <c r="M114" s="70">
        <f t="shared" si="5"/>
        <v>0.22320000000000001</v>
      </c>
      <c r="N114" s="109">
        <v>2312</v>
      </c>
      <c r="O114" s="110" t="s">
        <v>43</v>
      </c>
      <c r="P114" s="70">
        <f t="shared" si="6"/>
        <v>0.23119999999999999</v>
      </c>
    </row>
    <row r="115" spans="1:16">
      <c r="B115" s="109">
        <v>6</v>
      </c>
      <c r="C115" s="110" t="s">
        <v>44</v>
      </c>
      <c r="D115" s="70">
        <f t="shared" si="10"/>
        <v>4.5454545454545456E-2</v>
      </c>
      <c r="E115" s="111">
        <v>10.89</v>
      </c>
      <c r="F115" s="112">
        <v>3.0089999999999999</v>
      </c>
      <c r="G115" s="108">
        <f t="shared" si="8"/>
        <v>13.899000000000001</v>
      </c>
      <c r="H115" s="109">
        <v>2.13</v>
      </c>
      <c r="I115" s="110" t="s">
        <v>45</v>
      </c>
      <c r="J115" s="71">
        <f t="shared" si="11"/>
        <v>2.13</v>
      </c>
      <c r="K115" s="109">
        <v>2331</v>
      </c>
      <c r="L115" s="110" t="s">
        <v>43</v>
      </c>
      <c r="M115" s="70">
        <f t="shared" si="5"/>
        <v>0.2331</v>
      </c>
      <c r="N115" s="109">
        <v>2447</v>
      </c>
      <c r="O115" s="110" t="s">
        <v>43</v>
      </c>
      <c r="P115" s="70">
        <f t="shared" si="6"/>
        <v>0.2447</v>
      </c>
    </row>
    <row r="116" spans="1:16">
      <c r="B116" s="109">
        <v>6.5</v>
      </c>
      <c r="C116" s="110" t="s">
        <v>44</v>
      </c>
      <c r="D116" s="70">
        <f t="shared" si="10"/>
        <v>4.924242424242424E-2</v>
      </c>
      <c r="E116" s="111">
        <v>11.43</v>
      </c>
      <c r="F116" s="112">
        <v>2.8650000000000002</v>
      </c>
      <c r="G116" s="108">
        <f t="shared" si="8"/>
        <v>14.295</v>
      </c>
      <c r="H116" s="109">
        <v>2.2799999999999998</v>
      </c>
      <c r="I116" s="110" t="s">
        <v>45</v>
      </c>
      <c r="J116" s="71">
        <f t="shared" si="11"/>
        <v>2.2799999999999998</v>
      </c>
      <c r="K116" s="109">
        <v>2422</v>
      </c>
      <c r="L116" s="110" t="s">
        <v>43</v>
      </c>
      <c r="M116" s="70">
        <f t="shared" si="5"/>
        <v>0.24220000000000003</v>
      </c>
      <c r="N116" s="109">
        <v>2573</v>
      </c>
      <c r="O116" s="110" t="s">
        <v>43</v>
      </c>
      <c r="P116" s="70">
        <f t="shared" si="6"/>
        <v>0.25729999999999997</v>
      </c>
    </row>
    <row r="117" spans="1:16">
      <c r="B117" s="109">
        <v>7</v>
      </c>
      <c r="C117" s="110" t="s">
        <v>44</v>
      </c>
      <c r="D117" s="70">
        <f t="shared" si="10"/>
        <v>5.3030303030303032E-2</v>
      </c>
      <c r="E117" s="111">
        <v>11.94</v>
      </c>
      <c r="F117" s="112">
        <v>2.7349999999999999</v>
      </c>
      <c r="G117" s="108">
        <f t="shared" si="8"/>
        <v>14.674999999999999</v>
      </c>
      <c r="H117" s="109">
        <v>2.42</v>
      </c>
      <c r="I117" s="110" t="s">
        <v>45</v>
      </c>
      <c r="J117" s="71">
        <f t="shared" si="11"/>
        <v>2.42</v>
      </c>
      <c r="K117" s="109">
        <v>2506</v>
      </c>
      <c r="L117" s="110" t="s">
        <v>43</v>
      </c>
      <c r="M117" s="70">
        <f t="shared" si="5"/>
        <v>0.25059999999999999</v>
      </c>
      <c r="N117" s="109">
        <v>2692</v>
      </c>
      <c r="O117" s="110" t="s">
        <v>43</v>
      </c>
      <c r="P117" s="70">
        <f t="shared" si="6"/>
        <v>0.26919999999999999</v>
      </c>
    </row>
    <row r="118" spans="1:16">
      <c r="B118" s="109">
        <v>8</v>
      </c>
      <c r="C118" s="110" t="s">
        <v>44</v>
      </c>
      <c r="D118" s="70">
        <f t="shared" si="10"/>
        <v>6.0606060606060608E-2</v>
      </c>
      <c r="E118" s="111">
        <v>12.91</v>
      </c>
      <c r="F118" s="112">
        <v>2.5129999999999999</v>
      </c>
      <c r="G118" s="108">
        <f t="shared" si="8"/>
        <v>15.423</v>
      </c>
      <c r="H118" s="109">
        <v>2.7</v>
      </c>
      <c r="I118" s="110" t="s">
        <v>45</v>
      </c>
      <c r="J118" s="71">
        <f t="shared" si="11"/>
        <v>2.7</v>
      </c>
      <c r="K118" s="109">
        <v>2669</v>
      </c>
      <c r="L118" s="110" t="s">
        <v>43</v>
      </c>
      <c r="M118" s="70">
        <f t="shared" si="5"/>
        <v>0.26690000000000003</v>
      </c>
      <c r="N118" s="109">
        <v>2911</v>
      </c>
      <c r="O118" s="110" t="s">
        <v>43</v>
      </c>
      <c r="P118" s="70">
        <f t="shared" si="6"/>
        <v>0.29110000000000003</v>
      </c>
    </row>
    <row r="119" spans="1:16">
      <c r="B119" s="109">
        <v>9</v>
      </c>
      <c r="C119" s="110" t="s">
        <v>44</v>
      </c>
      <c r="D119" s="70">
        <f t="shared" si="10"/>
        <v>6.8181818181818177E-2</v>
      </c>
      <c r="E119" s="111">
        <v>13.82</v>
      </c>
      <c r="F119" s="112">
        <v>2.3290000000000002</v>
      </c>
      <c r="G119" s="108">
        <f t="shared" si="8"/>
        <v>16.149000000000001</v>
      </c>
      <c r="H119" s="109">
        <v>2.97</v>
      </c>
      <c r="I119" s="110" t="s">
        <v>45</v>
      </c>
      <c r="J119" s="71">
        <f t="shared" si="11"/>
        <v>2.97</v>
      </c>
      <c r="K119" s="109">
        <v>2810</v>
      </c>
      <c r="L119" s="110" t="s">
        <v>43</v>
      </c>
      <c r="M119" s="70">
        <f t="shared" si="5"/>
        <v>0.28100000000000003</v>
      </c>
      <c r="N119" s="109">
        <v>3107</v>
      </c>
      <c r="O119" s="110" t="s">
        <v>43</v>
      </c>
      <c r="P119" s="70">
        <f t="shared" si="6"/>
        <v>0.31070000000000003</v>
      </c>
    </row>
    <row r="120" spans="1:16">
      <c r="B120" s="109">
        <v>10</v>
      </c>
      <c r="C120" s="110" t="s">
        <v>44</v>
      </c>
      <c r="D120" s="70">
        <f t="shared" si="10"/>
        <v>7.575757575757576E-2</v>
      </c>
      <c r="E120" s="111">
        <v>14.68</v>
      </c>
      <c r="F120" s="112">
        <v>2.173</v>
      </c>
      <c r="G120" s="108">
        <f t="shared" si="8"/>
        <v>16.853000000000002</v>
      </c>
      <c r="H120" s="109">
        <v>3.23</v>
      </c>
      <c r="I120" s="110" t="s">
        <v>45</v>
      </c>
      <c r="J120" s="71">
        <f t="shared" si="11"/>
        <v>3.23</v>
      </c>
      <c r="K120" s="109">
        <v>2933</v>
      </c>
      <c r="L120" s="110" t="s">
        <v>43</v>
      </c>
      <c r="M120" s="70">
        <f t="shared" si="5"/>
        <v>0.29330000000000001</v>
      </c>
      <c r="N120" s="109">
        <v>3285</v>
      </c>
      <c r="O120" s="110" t="s">
        <v>43</v>
      </c>
      <c r="P120" s="70">
        <f t="shared" si="6"/>
        <v>0.32850000000000001</v>
      </c>
    </row>
    <row r="121" spans="1:16">
      <c r="B121" s="109">
        <v>11</v>
      </c>
      <c r="C121" s="110" t="s">
        <v>44</v>
      </c>
      <c r="D121" s="70">
        <f t="shared" si="10"/>
        <v>8.3333333333333329E-2</v>
      </c>
      <c r="E121" s="111">
        <v>15.5</v>
      </c>
      <c r="F121" s="112">
        <v>2.0390000000000001</v>
      </c>
      <c r="G121" s="108">
        <f t="shared" si="8"/>
        <v>17.539000000000001</v>
      </c>
      <c r="H121" s="109">
        <v>3.47</v>
      </c>
      <c r="I121" s="110" t="s">
        <v>45</v>
      </c>
      <c r="J121" s="71">
        <f t="shared" si="11"/>
        <v>3.47</v>
      </c>
      <c r="K121" s="109">
        <v>3042</v>
      </c>
      <c r="L121" s="110" t="s">
        <v>43</v>
      </c>
      <c r="M121" s="70">
        <f t="shared" si="5"/>
        <v>0.30419999999999997</v>
      </c>
      <c r="N121" s="109">
        <v>3447</v>
      </c>
      <c r="O121" s="110" t="s">
        <v>43</v>
      </c>
      <c r="P121" s="70">
        <f t="shared" si="6"/>
        <v>0.34470000000000001</v>
      </c>
    </row>
    <row r="122" spans="1:16">
      <c r="B122" s="109">
        <v>12</v>
      </c>
      <c r="C122" s="110" t="s">
        <v>44</v>
      </c>
      <c r="D122" s="70">
        <f t="shared" si="10"/>
        <v>9.0909090909090912E-2</v>
      </c>
      <c r="E122" s="111">
        <v>16.29</v>
      </c>
      <c r="F122" s="112">
        <v>1.923</v>
      </c>
      <c r="G122" s="108">
        <f t="shared" si="8"/>
        <v>18.213000000000001</v>
      </c>
      <c r="H122" s="109">
        <v>3.71</v>
      </c>
      <c r="I122" s="110" t="s">
        <v>45</v>
      </c>
      <c r="J122" s="71">
        <f t="shared" si="11"/>
        <v>3.71</v>
      </c>
      <c r="K122" s="109">
        <v>3140</v>
      </c>
      <c r="L122" s="110" t="s">
        <v>43</v>
      </c>
      <c r="M122" s="70">
        <f t="shared" si="5"/>
        <v>0.314</v>
      </c>
      <c r="N122" s="109">
        <v>3596</v>
      </c>
      <c r="O122" s="110" t="s">
        <v>43</v>
      </c>
      <c r="P122" s="70">
        <f t="shared" si="6"/>
        <v>0.35960000000000003</v>
      </c>
    </row>
    <row r="123" spans="1:16">
      <c r="B123" s="109">
        <v>13</v>
      </c>
      <c r="C123" s="110" t="s">
        <v>44</v>
      </c>
      <c r="D123" s="70">
        <f t="shared" si="10"/>
        <v>9.8484848484848481E-2</v>
      </c>
      <c r="E123" s="111">
        <v>17.05</v>
      </c>
      <c r="F123" s="112">
        <v>1.82</v>
      </c>
      <c r="G123" s="108">
        <f t="shared" si="8"/>
        <v>18.87</v>
      </c>
      <c r="H123" s="109">
        <v>3.94</v>
      </c>
      <c r="I123" s="110" t="s">
        <v>45</v>
      </c>
      <c r="J123" s="71">
        <f t="shared" si="11"/>
        <v>3.94</v>
      </c>
      <c r="K123" s="109">
        <v>3228</v>
      </c>
      <c r="L123" s="110" t="s">
        <v>43</v>
      </c>
      <c r="M123" s="70">
        <f t="shared" si="5"/>
        <v>0.32280000000000003</v>
      </c>
      <c r="N123" s="109">
        <v>3732</v>
      </c>
      <c r="O123" s="110" t="s">
        <v>43</v>
      </c>
      <c r="P123" s="70">
        <f t="shared" si="6"/>
        <v>0.37320000000000003</v>
      </c>
    </row>
    <row r="124" spans="1:16">
      <c r="B124" s="109">
        <v>14</v>
      </c>
      <c r="C124" s="110" t="s">
        <v>44</v>
      </c>
      <c r="D124" s="70">
        <f t="shared" si="10"/>
        <v>0.10606060606060606</v>
      </c>
      <c r="E124" s="111">
        <v>17.8</v>
      </c>
      <c r="F124" s="112">
        <v>1.73</v>
      </c>
      <c r="G124" s="108">
        <f t="shared" si="8"/>
        <v>19.53</v>
      </c>
      <c r="H124" s="109">
        <v>4.16</v>
      </c>
      <c r="I124" s="110" t="s">
        <v>45</v>
      </c>
      <c r="J124" s="71">
        <f t="shared" si="11"/>
        <v>4.16</v>
      </c>
      <c r="K124" s="109">
        <v>3307</v>
      </c>
      <c r="L124" s="110" t="s">
        <v>43</v>
      </c>
      <c r="M124" s="70">
        <f t="shared" si="5"/>
        <v>0.33069999999999999</v>
      </c>
      <c r="N124" s="109">
        <v>3859</v>
      </c>
      <c r="O124" s="110" t="s">
        <v>43</v>
      </c>
      <c r="P124" s="70">
        <f t="shared" si="6"/>
        <v>0.38590000000000002</v>
      </c>
    </row>
    <row r="125" spans="1:16">
      <c r="B125" s="72">
        <v>15</v>
      </c>
      <c r="C125" s="74" t="s">
        <v>44</v>
      </c>
      <c r="D125" s="70">
        <f t="shared" si="10"/>
        <v>0.11363636363636363</v>
      </c>
      <c r="E125" s="111">
        <v>18.52</v>
      </c>
      <c r="F125" s="112">
        <v>1.649</v>
      </c>
      <c r="G125" s="108">
        <f t="shared" si="8"/>
        <v>20.169</v>
      </c>
      <c r="H125" s="109">
        <v>4.38</v>
      </c>
      <c r="I125" s="110" t="s">
        <v>45</v>
      </c>
      <c r="J125" s="71">
        <f t="shared" si="11"/>
        <v>4.38</v>
      </c>
      <c r="K125" s="109">
        <v>3379</v>
      </c>
      <c r="L125" s="110" t="s">
        <v>43</v>
      </c>
      <c r="M125" s="70">
        <f t="shared" si="5"/>
        <v>0.33789999999999998</v>
      </c>
      <c r="N125" s="109">
        <v>3976</v>
      </c>
      <c r="O125" s="110" t="s">
        <v>43</v>
      </c>
      <c r="P125" s="70">
        <f t="shared" si="6"/>
        <v>0.39760000000000001</v>
      </c>
    </row>
    <row r="126" spans="1:16">
      <c r="B126" s="72">
        <v>16</v>
      </c>
      <c r="C126" s="74" t="s">
        <v>44</v>
      </c>
      <c r="D126" s="70">
        <f t="shared" si="10"/>
        <v>0.12121212121212122</v>
      </c>
      <c r="E126" s="111">
        <v>19.23</v>
      </c>
      <c r="F126" s="112">
        <v>1.5760000000000001</v>
      </c>
      <c r="G126" s="108">
        <f t="shared" si="8"/>
        <v>20.806000000000001</v>
      </c>
      <c r="H126" s="72">
        <v>4.58</v>
      </c>
      <c r="I126" s="74" t="s">
        <v>45</v>
      </c>
      <c r="J126" s="71">
        <f t="shared" si="11"/>
        <v>4.58</v>
      </c>
      <c r="K126" s="72">
        <v>3446</v>
      </c>
      <c r="L126" s="74" t="s">
        <v>43</v>
      </c>
      <c r="M126" s="70">
        <f t="shared" si="5"/>
        <v>0.34460000000000002</v>
      </c>
      <c r="N126" s="72">
        <v>4085</v>
      </c>
      <c r="O126" s="74" t="s">
        <v>43</v>
      </c>
      <c r="P126" s="70">
        <f t="shared" si="6"/>
        <v>0.40849999999999997</v>
      </c>
    </row>
    <row r="127" spans="1:16">
      <c r="B127" s="72">
        <v>17</v>
      </c>
      <c r="C127" s="74" t="s">
        <v>44</v>
      </c>
      <c r="D127" s="70">
        <f t="shared" si="10"/>
        <v>0.12878787878787878</v>
      </c>
      <c r="E127" s="111">
        <v>19.93</v>
      </c>
      <c r="F127" s="112">
        <v>1.51</v>
      </c>
      <c r="G127" s="108">
        <f t="shared" si="8"/>
        <v>21.44</v>
      </c>
      <c r="H127" s="72">
        <v>4.79</v>
      </c>
      <c r="I127" s="74" t="s">
        <v>45</v>
      </c>
      <c r="J127" s="71">
        <f t="shared" si="11"/>
        <v>4.79</v>
      </c>
      <c r="K127" s="72">
        <v>3507</v>
      </c>
      <c r="L127" s="74" t="s">
        <v>43</v>
      </c>
      <c r="M127" s="70">
        <f t="shared" si="5"/>
        <v>0.35070000000000001</v>
      </c>
      <c r="N127" s="72">
        <v>4187</v>
      </c>
      <c r="O127" s="74" t="s">
        <v>43</v>
      </c>
      <c r="P127" s="70">
        <f t="shared" si="6"/>
        <v>0.41870000000000002</v>
      </c>
    </row>
    <row r="128" spans="1:16">
      <c r="A128" s="113"/>
      <c r="B128" s="109">
        <v>18</v>
      </c>
      <c r="C128" s="110" t="s">
        <v>44</v>
      </c>
      <c r="D128" s="70">
        <f t="shared" si="10"/>
        <v>0.13636363636363635</v>
      </c>
      <c r="E128" s="111">
        <v>20.6</v>
      </c>
      <c r="F128" s="112">
        <v>1.45</v>
      </c>
      <c r="G128" s="108">
        <f t="shared" si="8"/>
        <v>22.05</v>
      </c>
      <c r="H128" s="109">
        <v>4.9800000000000004</v>
      </c>
      <c r="I128" s="110" t="s">
        <v>45</v>
      </c>
      <c r="J128" s="71">
        <f t="shared" si="11"/>
        <v>4.9800000000000004</v>
      </c>
      <c r="K128" s="72">
        <v>3563</v>
      </c>
      <c r="L128" s="74" t="s">
        <v>43</v>
      </c>
      <c r="M128" s="70">
        <f t="shared" si="5"/>
        <v>0.35630000000000001</v>
      </c>
      <c r="N128" s="72">
        <v>4283</v>
      </c>
      <c r="O128" s="74" t="s">
        <v>43</v>
      </c>
      <c r="P128" s="70">
        <f t="shared" si="6"/>
        <v>0.42830000000000001</v>
      </c>
    </row>
    <row r="129" spans="1:16">
      <c r="A129" s="113"/>
      <c r="B129" s="109">
        <v>20</v>
      </c>
      <c r="C129" s="110" t="s">
        <v>44</v>
      </c>
      <c r="D129" s="70">
        <f t="shared" si="10"/>
        <v>0.15151515151515152</v>
      </c>
      <c r="E129" s="111">
        <v>21.92</v>
      </c>
      <c r="F129" s="112">
        <v>1.3440000000000001</v>
      </c>
      <c r="G129" s="108">
        <f t="shared" si="8"/>
        <v>23.264000000000003</v>
      </c>
      <c r="H129" s="109">
        <v>5.36</v>
      </c>
      <c r="I129" s="110" t="s">
        <v>45</v>
      </c>
      <c r="J129" s="71">
        <f t="shared" si="11"/>
        <v>5.36</v>
      </c>
      <c r="K129" s="72">
        <v>3682</v>
      </c>
      <c r="L129" s="74" t="s">
        <v>43</v>
      </c>
      <c r="M129" s="70">
        <f t="shared" si="5"/>
        <v>0.36819999999999997</v>
      </c>
      <c r="N129" s="72">
        <v>4457</v>
      </c>
      <c r="O129" s="74" t="s">
        <v>43</v>
      </c>
      <c r="P129" s="70">
        <f t="shared" si="6"/>
        <v>0.44569999999999999</v>
      </c>
    </row>
    <row r="130" spans="1:16">
      <c r="A130" s="113"/>
      <c r="B130" s="109">
        <v>22.5</v>
      </c>
      <c r="C130" s="110" t="s">
        <v>44</v>
      </c>
      <c r="D130" s="70">
        <f t="shared" si="10"/>
        <v>0.17045454545454544</v>
      </c>
      <c r="E130" s="111">
        <v>23.48</v>
      </c>
      <c r="F130" s="112">
        <v>1.234</v>
      </c>
      <c r="G130" s="108">
        <f t="shared" si="8"/>
        <v>24.713999999999999</v>
      </c>
      <c r="H130" s="109">
        <v>5.8</v>
      </c>
      <c r="I130" s="110" t="s">
        <v>45</v>
      </c>
      <c r="J130" s="71">
        <f t="shared" si="11"/>
        <v>5.8</v>
      </c>
      <c r="K130" s="72">
        <v>3820</v>
      </c>
      <c r="L130" s="74" t="s">
        <v>43</v>
      </c>
      <c r="M130" s="70">
        <f t="shared" si="5"/>
        <v>0.38200000000000001</v>
      </c>
      <c r="N130" s="72">
        <v>4649</v>
      </c>
      <c r="O130" s="74" t="s">
        <v>43</v>
      </c>
      <c r="P130" s="70">
        <f t="shared" si="6"/>
        <v>0.46489999999999998</v>
      </c>
    </row>
    <row r="131" spans="1:16">
      <c r="A131" s="113"/>
      <c r="B131" s="109">
        <v>25</v>
      </c>
      <c r="C131" s="110" t="s">
        <v>44</v>
      </c>
      <c r="D131" s="70">
        <f t="shared" si="10"/>
        <v>0.18939393939393939</v>
      </c>
      <c r="E131" s="111">
        <v>24.95</v>
      </c>
      <c r="F131" s="112">
        <v>1.143</v>
      </c>
      <c r="G131" s="108">
        <f t="shared" si="8"/>
        <v>26.093</v>
      </c>
      <c r="H131" s="109">
        <v>6.23</v>
      </c>
      <c r="I131" s="110" t="s">
        <v>45</v>
      </c>
      <c r="J131" s="71">
        <f t="shared" si="11"/>
        <v>6.23</v>
      </c>
      <c r="K131" s="72">
        <v>3937</v>
      </c>
      <c r="L131" s="74" t="s">
        <v>43</v>
      </c>
      <c r="M131" s="70">
        <f t="shared" si="5"/>
        <v>0.39369999999999999</v>
      </c>
      <c r="N131" s="72">
        <v>4817</v>
      </c>
      <c r="O131" s="74" t="s">
        <v>43</v>
      </c>
      <c r="P131" s="70">
        <f t="shared" si="6"/>
        <v>0.48170000000000002</v>
      </c>
    </row>
    <row r="132" spans="1:16">
      <c r="A132" s="113"/>
      <c r="B132" s="109">
        <v>27.5</v>
      </c>
      <c r="C132" s="110" t="s">
        <v>44</v>
      </c>
      <c r="D132" s="70">
        <f t="shared" si="10"/>
        <v>0.20833333333333334</v>
      </c>
      <c r="E132" s="111">
        <v>26.35</v>
      </c>
      <c r="F132" s="112">
        <v>1.0649999999999999</v>
      </c>
      <c r="G132" s="108">
        <f t="shared" si="8"/>
        <v>27.415000000000003</v>
      </c>
      <c r="H132" s="109">
        <v>6.63</v>
      </c>
      <c r="I132" s="110" t="s">
        <v>45</v>
      </c>
      <c r="J132" s="71">
        <f t="shared" si="11"/>
        <v>6.63</v>
      </c>
      <c r="K132" s="72">
        <v>4039</v>
      </c>
      <c r="L132" s="74" t="s">
        <v>43</v>
      </c>
      <c r="M132" s="70">
        <f t="shared" si="5"/>
        <v>0.40389999999999998</v>
      </c>
      <c r="N132" s="72">
        <v>4966</v>
      </c>
      <c r="O132" s="74" t="s">
        <v>43</v>
      </c>
      <c r="P132" s="70">
        <f t="shared" si="6"/>
        <v>0.49660000000000004</v>
      </c>
    </row>
    <row r="133" spans="1:16">
      <c r="A133" s="113"/>
      <c r="B133" s="109">
        <v>30</v>
      </c>
      <c r="C133" s="110" t="s">
        <v>44</v>
      </c>
      <c r="D133" s="70">
        <f t="shared" si="10"/>
        <v>0.22727272727272727</v>
      </c>
      <c r="E133" s="111">
        <v>27.66</v>
      </c>
      <c r="F133" s="112">
        <v>0.99839999999999995</v>
      </c>
      <c r="G133" s="108">
        <f t="shared" si="8"/>
        <v>28.6584</v>
      </c>
      <c r="H133" s="109">
        <v>7.01</v>
      </c>
      <c r="I133" s="110" t="s">
        <v>45</v>
      </c>
      <c r="J133" s="71">
        <f t="shared" si="11"/>
        <v>7.01</v>
      </c>
      <c r="K133" s="72">
        <v>4128</v>
      </c>
      <c r="L133" s="74" t="s">
        <v>43</v>
      </c>
      <c r="M133" s="70">
        <f t="shared" si="5"/>
        <v>0.4128</v>
      </c>
      <c r="N133" s="72">
        <v>5099</v>
      </c>
      <c r="O133" s="74" t="s">
        <v>43</v>
      </c>
      <c r="P133" s="70">
        <f t="shared" si="6"/>
        <v>0.50990000000000002</v>
      </c>
    </row>
    <row r="134" spans="1:16">
      <c r="A134" s="113"/>
      <c r="B134" s="109">
        <v>32.5</v>
      </c>
      <c r="C134" s="110" t="s">
        <v>44</v>
      </c>
      <c r="D134" s="70">
        <f t="shared" si="10"/>
        <v>0.24621212121212122</v>
      </c>
      <c r="E134" s="111">
        <v>28.91</v>
      </c>
      <c r="F134" s="112">
        <v>0.94030000000000002</v>
      </c>
      <c r="G134" s="108">
        <f t="shared" si="8"/>
        <v>29.850300000000001</v>
      </c>
      <c r="H134" s="109">
        <v>7.37</v>
      </c>
      <c r="I134" s="110" t="s">
        <v>45</v>
      </c>
      <c r="J134" s="71">
        <f t="shared" si="11"/>
        <v>7.37</v>
      </c>
      <c r="K134" s="72">
        <v>4208</v>
      </c>
      <c r="L134" s="74" t="s">
        <v>43</v>
      </c>
      <c r="M134" s="70">
        <f t="shared" si="5"/>
        <v>0.42080000000000001</v>
      </c>
      <c r="N134" s="72">
        <v>5219</v>
      </c>
      <c r="O134" s="74" t="s">
        <v>43</v>
      </c>
      <c r="P134" s="70">
        <f t="shared" si="6"/>
        <v>0.52190000000000003</v>
      </c>
    </row>
    <row r="135" spans="1:16">
      <c r="A135" s="113"/>
      <c r="B135" s="109">
        <v>35</v>
      </c>
      <c r="C135" s="110" t="s">
        <v>44</v>
      </c>
      <c r="D135" s="70">
        <f t="shared" si="10"/>
        <v>0.26515151515151514</v>
      </c>
      <c r="E135" s="111">
        <v>30.09</v>
      </c>
      <c r="F135" s="112">
        <v>0.88929999999999998</v>
      </c>
      <c r="G135" s="108">
        <f t="shared" si="8"/>
        <v>30.979299999999999</v>
      </c>
      <c r="H135" s="109">
        <v>7.73</v>
      </c>
      <c r="I135" s="110" t="s">
        <v>45</v>
      </c>
      <c r="J135" s="71">
        <f t="shared" si="11"/>
        <v>7.73</v>
      </c>
      <c r="K135" s="72">
        <v>4279</v>
      </c>
      <c r="L135" s="74" t="s">
        <v>43</v>
      </c>
      <c r="M135" s="70">
        <f t="shared" si="5"/>
        <v>0.4279</v>
      </c>
      <c r="N135" s="72">
        <v>5329</v>
      </c>
      <c r="O135" s="74" t="s">
        <v>43</v>
      </c>
      <c r="P135" s="70">
        <f t="shared" si="6"/>
        <v>0.53289999999999993</v>
      </c>
    </row>
    <row r="136" spans="1:16">
      <c r="A136" s="113"/>
      <c r="B136" s="109">
        <v>37.5</v>
      </c>
      <c r="C136" s="110" t="s">
        <v>44</v>
      </c>
      <c r="D136" s="70">
        <f t="shared" si="10"/>
        <v>0.28409090909090912</v>
      </c>
      <c r="E136" s="111">
        <v>31.21</v>
      </c>
      <c r="F136" s="112">
        <v>0.84399999999999997</v>
      </c>
      <c r="G136" s="108">
        <f t="shared" si="8"/>
        <v>32.054000000000002</v>
      </c>
      <c r="H136" s="109">
        <v>8.07</v>
      </c>
      <c r="I136" s="110" t="s">
        <v>45</v>
      </c>
      <c r="J136" s="71">
        <f t="shared" si="11"/>
        <v>8.07</v>
      </c>
      <c r="K136" s="72">
        <v>4344</v>
      </c>
      <c r="L136" s="74" t="s">
        <v>43</v>
      </c>
      <c r="M136" s="70">
        <f t="shared" si="5"/>
        <v>0.43440000000000001</v>
      </c>
      <c r="N136" s="72">
        <v>5430</v>
      </c>
      <c r="O136" s="74" t="s">
        <v>43</v>
      </c>
      <c r="P136" s="70">
        <f t="shared" si="6"/>
        <v>0.54299999999999993</v>
      </c>
    </row>
    <row r="137" spans="1:16">
      <c r="A137" s="113"/>
      <c r="B137" s="109">
        <v>40</v>
      </c>
      <c r="C137" s="110" t="s">
        <v>44</v>
      </c>
      <c r="D137" s="70">
        <f t="shared" si="10"/>
        <v>0.30303030303030304</v>
      </c>
      <c r="E137" s="111">
        <v>32.270000000000003</v>
      </c>
      <c r="F137" s="112">
        <v>0.80349999999999999</v>
      </c>
      <c r="G137" s="108">
        <f t="shared" si="8"/>
        <v>33.073500000000003</v>
      </c>
      <c r="H137" s="109">
        <v>8.39</v>
      </c>
      <c r="I137" s="110" t="s">
        <v>45</v>
      </c>
      <c r="J137" s="71">
        <f t="shared" si="11"/>
        <v>8.39</v>
      </c>
      <c r="K137" s="72">
        <v>4403</v>
      </c>
      <c r="L137" s="74" t="s">
        <v>43</v>
      </c>
      <c r="M137" s="70">
        <f t="shared" si="5"/>
        <v>0.44029999999999997</v>
      </c>
      <c r="N137" s="72">
        <v>5522</v>
      </c>
      <c r="O137" s="74" t="s">
        <v>43</v>
      </c>
      <c r="P137" s="70">
        <f t="shared" si="6"/>
        <v>0.55220000000000002</v>
      </c>
    </row>
    <row r="138" spans="1:16">
      <c r="A138" s="113"/>
      <c r="B138" s="109">
        <v>45</v>
      </c>
      <c r="C138" s="110" t="s">
        <v>44</v>
      </c>
      <c r="D138" s="70">
        <f t="shared" si="10"/>
        <v>0.34090909090909088</v>
      </c>
      <c r="E138" s="111">
        <v>34.24</v>
      </c>
      <c r="F138" s="112">
        <v>0.73419999999999996</v>
      </c>
      <c r="G138" s="108">
        <f t="shared" si="8"/>
        <v>34.974200000000003</v>
      </c>
      <c r="H138" s="109">
        <v>9.0299999999999994</v>
      </c>
      <c r="I138" s="110" t="s">
        <v>45</v>
      </c>
      <c r="J138" s="71">
        <f t="shared" si="11"/>
        <v>9.0299999999999994</v>
      </c>
      <c r="K138" s="72">
        <v>4552</v>
      </c>
      <c r="L138" s="74" t="s">
        <v>43</v>
      </c>
      <c r="M138" s="70">
        <f t="shared" si="5"/>
        <v>0.45519999999999994</v>
      </c>
      <c r="N138" s="72">
        <v>5688</v>
      </c>
      <c r="O138" s="74" t="s">
        <v>43</v>
      </c>
      <c r="P138" s="70">
        <f t="shared" si="6"/>
        <v>0.56879999999999997</v>
      </c>
    </row>
    <row r="139" spans="1:16">
      <c r="A139" s="113"/>
      <c r="B139" s="109">
        <v>50</v>
      </c>
      <c r="C139" s="110" t="s">
        <v>44</v>
      </c>
      <c r="D139" s="70">
        <f t="shared" si="10"/>
        <v>0.37878787878787878</v>
      </c>
      <c r="E139" s="111">
        <v>36.03</v>
      </c>
      <c r="F139" s="112">
        <v>0.67679999999999996</v>
      </c>
      <c r="G139" s="108">
        <f t="shared" si="8"/>
        <v>36.706800000000001</v>
      </c>
      <c r="H139" s="109">
        <v>9.6199999999999992</v>
      </c>
      <c r="I139" s="110" t="s">
        <v>45</v>
      </c>
      <c r="J139" s="71">
        <f t="shared" si="11"/>
        <v>9.6199999999999992</v>
      </c>
      <c r="K139" s="72">
        <v>4679</v>
      </c>
      <c r="L139" s="74" t="s">
        <v>43</v>
      </c>
      <c r="M139" s="70">
        <f t="shared" si="5"/>
        <v>0.46790000000000004</v>
      </c>
      <c r="N139" s="72">
        <v>5833</v>
      </c>
      <c r="O139" s="74" t="s">
        <v>43</v>
      </c>
      <c r="P139" s="70">
        <f t="shared" si="6"/>
        <v>0.58330000000000004</v>
      </c>
    </row>
    <row r="140" spans="1:16">
      <c r="A140" s="113"/>
      <c r="B140" s="109">
        <v>55</v>
      </c>
      <c r="C140" s="114" t="s">
        <v>44</v>
      </c>
      <c r="D140" s="70">
        <f t="shared" si="10"/>
        <v>0.41666666666666669</v>
      </c>
      <c r="E140" s="111">
        <v>37.68</v>
      </c>
      <c r="F140" s="112">
        <v>0.62849999999999995</v>
      </c>
      <c r="G140" s="108">
        <f t="shared" si="8"/>
        <v>38.308500000000002</v>
      </c>
      <c r="H140" s="109">
        <v>10.199999999999999</v>
      </c>
      <c r="I140" s="110" t="s">
        <v>45</v>
      </c>
      <c r="J140" s="71">
        <f t="shared" si="11"/>
        <v>10.199999999999999</v>
      </c>
      <c r="K140" s="72">
        <v>4792</v>
      </c>
      <c r="L140" s="74" t="s">
        <v>43</v>
      </c>
      <c r="M140" s="70">
        <f t="shared" si="5"/>
        <v>0.47919999999999996</v>
      </c>
      <c r="N140" s="72">
        <v>5961</v>
      </c>
      <c r="O140" s="74" t="s">
        <v>43</v>
      </c>
      <c r="P140" s="70">
        <f t="shared" si="6"/>
        <v>0.59610000000000007</v>
      </c>
    </row>
    <row r="141" spans="1:16">
      <c r="B141" s="109">
        <v>60</v>
      </c>
      <c r="C141" s="74" t="s">
        <v>44</v>
      </c>
      <c r="D141" s="70">
        <f t="shared" si="10"/>
        <v>0.45454545454545453</v>
      </c>
      <c r="E141" s="111">
        <v>39.200000000000003</v>
      </c>
      <c r="F141" s="112">
        <v>0.58720000000000006</v>
      </c>
      <c r="G141" s="108">
        <f t="shared" si="8"/>
        <v>39.787200000000006</v>
      </c>
      <c r="H141" s="72">
        <v>10.75</v>
      </c>
      <c r="I141" s="74" t="s">
        <v>45</v>
      </c>
      <c r="J141" s="71">
        <f t="shared" si="11"/>
        <v>10.75</v>
      </c>
      <c r="K141" s="72">
        <v>4892</v>
      </c>
      <c r="L141" s="74" t="s">
        <v>43</v>
      </c>
      <c r="M141" s="70">
        <f t="shared" si="5"/>
        <v>0.48920000000000002</v>
      </c>
      <c r="N141" s="72">
        <v>6076</v>
      </c>
      <c r="O141" s="74" t="s">
        <v>43</v>
      </c>
      <c r="P141" s="70">
        <f t="shared" si="6"/>
        <v>0.60759999999999992</v>
      </c>
    </row>
    <row r="142" spans="1:16">
      <c r="B142" s="109">
        <v>65</v>
      </c>
      <c r="C142" s="74" t="s">
        <v>44</v>
      </c>
      <c r="D142" s="70">
        <f t="shared" si="10"/>
        <v>0.49242424242424243</v>
      </c>
      <c r="E142" s="111">
        <v>40.619999999999997</v>
      </c>
      <c r="F142" s="112">
        <v>0.55149999999999999</v>
      </c>
      <c r="G142" s="108">
        <f t="shared" si="8"/>
        <v>41.171499999999995</v>
      </c>
      <c r="H142" s="72">
        <v>11.28</v>
      </c>
      <c r="I142" s="74" t="s">
        <v>45</v>
      </c>
      <c r="J142" s="71">
        <f t="shared" si="11"/>
        <v>11.28</v>
      </c>
      <c r="K142" s="72">
        <v>4982</v>
      </c>
      <c r="L142" s="74" t="s">
        <v>43</v>
      </c>
      <c r="M142" s="70">
        <f t="shared" si="5"/>
        <v>0.49820000000000003</v>
      </c>
      <c r="N142" s="72">
        <v>6180</v>
      </c>
      <c r="O142" s="74" t="s">
        <v>43</v>
      </c>
      <c r="P142" s="70">
        <f t="shared" si="6"/>
        <v>0.61799999999999999</v>
      </c>
    </row>
    <row r="143" spans="1:16">
      <c r="B143" s="109">
        <v>70</v>
      </c>
      <c r="C143" s="74" t="s">
        <v>44</v>
      </c>
      <c r="D143" s="70">
        <f t="shared" si="10"/>
        <v>0.53030303030303028</v>
      </c>
      <c r="E143" s="111">
        <v>41.94</v>
      </c>
      <c r="F143" s="112">
        <v>0.5202</v>
      </c>
      <c r="G143" s="108">
        <f t="shared" si="8"/>
        <v>42.4602</v>
      </c>
      <c r="H143" s="72">
        <v>11.79</v>
      </c>
      <c r="I143" s="74" t="s">
        <v>45</v>
      </c>
      <c r="J143" s="71">
        <f t="shared" si="11"/>
        <v>11.79</v>
      </c>
      <c r="K143" s="72">
        <v>5064</v>
      </c>
      <c r="L143" s="74" t="s">
        <v>43</v>
      </c>
      <c r="M143" s="70">
        <f t="shared" si="5"/>
        <v>0.50639999999999996</v>
      </c>
      <c r="N143" s="72">
        <v>6275</v>
      </c>
      <c r="O143" s="74" t="s">
        <v>43</v>
      </c>
      <c r="P143" s="70">
        <f t="shared" si="6"/>
        <v>0.62750000000000006</v>
      </c>
    </row>
    <row r="144" spans="1:16">
      <c r="B144" s="109">
        <v>80</v>
      </c>
      <c r="C144" s="74" t="s">
        <v>44</v>
      </c>
      <c r="D144" s="70">
        <f t="shared" si="10"/>
        <v>0.60606060606060608</v>
      </c>
      <c r="E144" s="111">
        <v>44.34</v>
      </c>
      <c r="F144" s="112">
        <v>0.46789999999999998</v>
      </c>
      <c r="G144" s="108">
        <f t="shared" si="8"/>
        <v>44.807900000000004</v>
      </c>
      <c r="H144" s="72">
        <v>12.78</v>
      </c>
      <c r="I144" s="74" t="s">
        <v>45</v>
      </c>
      <c r="J144" s="71">
        <f t="shared" si="11"/>
        <v>12.78</v>
      </c>
      <c r="K144" s="72">
        <v>5302</v>
      </c>
      <c r="L144" s="74" t="s">
        <v>43</v>
      </c>
      <c r="M144" s="70">
        <f t="shared" si="5"/>
        <v>0.5302</v>
      </c>
      <c r="N144" s="72">
        <v>6443</v>
      </c>
      <c r="O144" s="74" t="s">
        <v>43</v>
      </c>
      <c r="P144" s="70">
        <f t="shared" si="6"/>
        <v>0.64429999999999998</v>
      </c>
    </row>
    <row r="145" spans="2:16">
      <c r="B145" s="109">
        <v>90</v>
      </c>
      <c r="C145" s="74" t="s">
        <v>44</v>
      </c>
      <c r="D145" s="70">
        <f t="shared" si="10"/>
        <v>0.68181818181818177</v>
      </c>
      <c r="E145" s="111">
        <v>46.49</v>
      </c>
      <c r="F145" s="112">
        <v>0.4259</v>
      </c>
      <c r="G145" s="108">
        <f t="shared" si="8"/>
        <v>46.915900000000001</v>
      </c>
      <c r="H145" s="72">
        <v>13.71</v>
      </c>
      <c r="I145" s="74" t="s">
        <v>45</v>
      </c>
      <c r="J145" s="71">
        <f t="shared" si="11"/>
        <v>13.71</v>
      </c>
      <c r="K145" s="72">
        <v>5506</v>
      </c>
      <c r="L145" s="74" t="s">
        <v>43</v>
      </c>
      <c r="M145" s="70">
        <f t="shared" si="5"/>
        <v>0.55059999999999998</v>
      </c>
      <c r="N145" s="72">
        <v>6588</v>
      </c>
      <c r="O145" s="74" t="s">
        <v>43</v>
      </c>
      <c r="P145" s="70">
        <f t="shared" si="6"/>
        <v>0.65880000000000005</v>
      </c>
    </row>
    <row r="146" spans="2:16">
      <c r="B146" s="109">
        <v>100</v>
      </c>
      <c r="C146" s="74" t="s">
        <v>44</v>
      </c>
      <c r="D146" s="70">
        <f t="shared" si="10"/>
        <v>0.75757575757575757</v>
      </c>
      <c r="E146" s="111">
        <v>48.43</v>
      </c>
      <c r="F146" s="112">
        <v>0.39140000000000003</v>
      </c>
      <c r="G146" s="108">
        <f t="shared" si="8"/>
        <v>48.821399999999997</v>
      </c>
      <c r="H146" s="72">
        <v>14.61</v>
      </c>
      <c r="I146" s="74" t="s">
        <v>45</v>
      </c>
      <c r="J146" s="71">
        <f t="shared" si="11"/>
        <v>14.61</v>
      </c>
      <c r="K146" s="72">
        <v>5686</v>
      </c>
      <c r="L146" s="74" t="s">
        <v>43</v>
      </c>
      <c r="M146" s="70">
        <f t="shared" si="5"/>
        <v>0.56859999999999999</v>
      </c>
      <c r="N146" s="72">
        <v>6716</v>
      </c>
      <c r="O146" s="74" t="s">
        <v>43</v>
      </c>
      <c r="P146" s="70">
        <f t="shared" si="6"/>
        <v>0.67159999999999997</v>
      </c>
    </row>
    <row r="147" spans="2:16">
      <c r="B147" s="109">
        <v>110</v>
      </c>
      <c r="C147" s="74" t="s">
        <v>44</v>
      </c>
      <c r="D147" s="70">
        <f t="shared" si="10"/>
        <v>0.83333333333333337</v>
      </c>
      <c r="E147" s="111">
        <v>50.2</v>
      </c>
      <c r="F147" s="112">
        <v>0.36249999999999999</v>
      </c>
      <c r="G147" s="108">
        <f t="shared" si="8"/>
        <v>50.5625</v>
      </c>
      <c r="H147" s="72">
        <v>15.48</v>
      </c>
      <c r="I147" s="74" t="s">
        <v>45</v>
      </c>
      <c r="J147" s="71">
        <f t="shared" si="11"/>
        <v>15.48</v>
      </c>
      <c r="K147" s="72">
        <v>5846</v>
      </c>
      <c r="L147" s="74" t="s">
        <v>43</v>
      </c>
      <c r="M147" s="70">
        <f t="shared" si="5"/>
        <v>0.58460000000000001</v>
      </c>
      <c r="N147" s="72">
        <v>6831</v>
      </c>
      <c r="O147" s="74" t="s">
        <v>43</v>
      </c>
      <c r="P147" s="70">
        <f t="shared" si="6"/>
        <v>0.68310000000000004</v>
      </c>
    </row>
    <row r="148" spans="2:16">
      <c r="B148" s="109">
        <v>120</v>
      </c>
      <c r="C148" s="74" t="s">
        <v>44</v>
      </c>
      <c r="D148" s="70">
        <f t="shared" si="10"/>
        <v>0.90909090909090906</v>
      </c>
      <c r="E148" s="111">
        <v>51.82</v>
      </c>
      <c r="F148" s="112">
        <v>0.33779999999999999</v>
      </c>
      <c r="G148" s="108">
        <f t="shared" si="8"/>
        <v>52.157800000000002</v>
      </c>
      <c r="H148" s="72">
        <v>16.32</v>
      </c>
      <c r="I148" s="74" t="s">
        <v>45</v>
      </c>
      <c r="J148" s="71">
        <f t="shared" si="11"/>
        <v>16.32</v>
      </c>
      <c r="K148" s="72">
        <v>5992</v>
      </c>
      <c r="L148" s="74" t="s">
        <v>43</v>
      </c>
      <c r="M148" s="70">
        <f t="shared" ref="M148:M163" si="12">K148/1000/10</f>
        <v>0.59919999999999995</v>
      </c>
      <c r="N148" s="72">
        <v>6934</v>
      </c>
      <c r="O148" s="74" t="s">
        <v>43</v>
      </c>
      <c r="P148" s="70">
        <f t="shared" ref="P148:P172" si="13">N148/1000/10</f>
        <v>0.69340000000000002</v>
      </c>
    </row>
    <row r="149" spans="2:16">
      <c r="B149" s="109">
        <v>130</v>
      </c>
      <c r="C149" s="74" t="s">
        <v>44</v>
      </c>
      <c r="D149" s="70">
        <f t="shared" si="10"/>
        <v>0.98484848484848486</v>
      </c>
      <c r="E149" s="111">
        <v>53.31</v>
      </c>
      <c r="F149" s="112">
        <v>0.3165</v>
      </c>
      <c r="G149" s="108">
        <f t="shared" ref="G149:G212" si="14">E149+F149</f>
        <v>53.6265</v>
      </c>
      <c r="H149" s="72">
        <v>17.13</v>
      </c>
      <c r="I149" s="74" t="s">
        <v>45</v>
      </c>
      <c r="J149" s="71">
        <f t="shared" si="11"/>
        <v>17.13</v>
      </c>
      <c r="K149" s="72">
        <v>6125</v>
      </c>
      <c r="L149" s="74" t="s">
        <v>43</v>
      </c>
      <c r="M149" s="70">
        <f t="shared" si="12"/>
        <v>0.61250000000000004</v>
      </c>
      <c r="N149" s="72">
        <v>7028</v>
      </c>
      <c r="O149" s="74" t="s">
        <v>43</v>
      </c>
      <c r="P149" s="70">
        <f t="shared" si="13"/>
        <v>0.70279999999999998</v>
      </c>
    </row>
    <row r="150" spans="2:16">
      <c r="B150" s="109">
        <v>140</v>
      </c>
      <c r="C150" s="74" t="s">
        <v>44</v>
      </c>
      <c r="D150" s="70">
        <f t="shared" si="10"/>
        <v>1.0606060606060606</v>
      </c>
      <c r="E150" s="111">
        <v>54.68</v>
      </c>
      <c r="F150" s="112">
        <v>0.29799999999999999</v>
      </c>
      <c r="G150" s="108">
        <f t="shared" si="14"/>
        <v>54.978000000000002</v>
      </c>
      <c r="H150" s="72">
        <v>17.920000000000002</v>
      </c>
      <c r="I150" s="74" t="s">
        <v>45</v>
      </c>
      <c r="J150" s="71">
        <f t="shared" si="11"/>
        <v>17.920000000000002</v>
      </c>
      <c r="K150" s="72">
        <v>6248</v>
      </c>
      <c r="L150" s="74" t="s">
        <v>43</v>
      </c>
      <c r="M150" s="70">
        <f t="shared" si="12"/>
        <v>0.62480000000000002</v>
      </c>
      <c r="N150" s="72">
        <v>7115</v>
      </c>
      <c r="O150" s="74" t="s">
        <v>43</v>
      </c>
      <c r="P150" s="70">
        <f t="shared" si="13"/>
        <v>0.71150000000000002</v>
      </c>
    </row>
    <row r="151" spans="2:16">
      <c r="B151" s="109">
        <v>150</v>
      </c>
      <c r="C151" s="74" t="s">
        <v>44</v>
      </c>
      <c r="D151" s="70">
        <f t="shared" si="10"/>
        <v>1.1363636363636365</v>
      </c>
      <c r="E151" s="111">
        <v>55.96</v>
      </c>
      <c r="F151" s="112">
        <v>0.28160000000000002</v>
      </c>
      <c r="G151" s="108">
        <f t="shared" si="14"/>
        <v>56.241599999999998</v>
      </c>
      <c r="H151" s="72">
        <v>18.690000000000001</v>
      </c>
      <c r="I151" s="74" t="s">
        <v>45</v>
      </c>
      <c r="J151" s="71">
        <f t="shared" si="11"/>
        <v>18.690000000000001</v>
      </c>
      <c r="K151" s="72">
        <v>6362</v>
      </c>
      <c r="L151" s="74" t="s">
        <v>43</v>
      </c>
      <c r="M151" s="70">
        <f t="shared" si="12"/>
        <v>0.63619999999999999</v>
      </c>
      <c r="N151" s="72">
        <v>7195</v>
      </c>
      <c r="O151" s="74" t="s">
        <v>43</v>
      </c>
      <c r="P151" s="70">
        <f t="shared" si="13"/>
        <v>0.71950000000000003</v>
      </c>
    </row>
    <row r="152" spans="2:16">
      <c r="B152" s="109">
        <v>160</v>
      </c>
      <c r="C152" s="74" t="s">
        <v>44</v>
      </c>
      <c r="D152" s="70">
        <f t="shared" si="10"/>
        <v>1.2121212121212122</v>
      </c>
      <c r="E152" s="111">
        <v>57.15</v>
      </c>
      <c r="F152" s="112">
        <v>0.2671</v>
      </c>
      <c r="G152" s="108">
        <f t="shared" si="14"/>
        <v>57.417099999999998</v>
      </c>
      <c r="H152" s="72">
        <v>19.45</v>
      </c>
      <c r="I152" s="74" t="s">
        <v>45</v>
      </c>
      <c r="J152" s="71">
        <f t="shared" si="11"/>
        <v>19.45</v>
      </c>
      <c r="K152" s="72">
        <v>6469</v>
      </c>
      <c r="L152" s="74" t="s">
        <v>43</v>
      </c>
      <c r="M152" s="70">
        <f t="shared" si="12"/>
        <v>0.64690000000000003</v>
      </c>
      <c r="N152" s="72">
        <v>7270</v>
      </c>
      <c r="O152" s="74" t="s">
        <v>43</v>
      </c>
      <c r="P152" s="70">
        <f t="shared" si="13"/>
        <v>0.72699999999999998</v>
      </c>
    </row>
    <row r="153" spans="2:16">
      <c r="B153" s="109">
        <v>170</v>
      </c>
      <c r="C153" s="74" t="s">
        <v>44</v>
      </c>
      <c r="D153" s="70">
        <f t="shared" si="10"/>
        <v>1.2878787878787878</v>
      </c>
      <c r="E153" s="111">
        <v>58.25</v>
      </c>
      <c r="F153" s="112">
        <v>0.25409999999999999</v>
      </c>
      <c r="G153" s="108">
        <f t="shared" si="14"/>
        <v>58.504100000000001</v>
      </c>
      <c r="H153" s="72">
        <v>20.190000000000001</v>
      </c>
      <c r="I153" s="74" t="s">
        <v>45</v>
      </c>
      <c r="J153" s="71">
        <f t="shared" si="11"/>
        <v>20.190000000000001</v>
      </c>
      <c r="K153" s="72">
        <v>6570</v>
      </c>
      <c r="L153" s="74" t="s">
        <v>43</v>
      </c>
      <c r="M153" s="70">
        <f t="shared" si="12"/>
        <v>0.65700000000000003</v>
      </c>
      <c r="N153" s="72">
        <v>7340</v>
      </c>
      <c r="O153" s="74" t="s">
        <v>43</v>
      </c>
      <c r="P153" s="70">
        <f t="shared" si="13"/>
        <v>0.73399999999999999</v>
      </c>
    </row>
    <row r="154" spans="2:16">
      <c r="B154" s="109">
        <v>180</v>
      </c>
      <c r="C154" s="74" t="s">
        <v>44</v>
      </c>
      <c r="D154" s="70">
        <f t="shared" si="10"/>
        <v>1.3636363636363635</v>
      </c>
      <c r="E154" s="111">
        <v>59.28</v>
      </c>
      <c r="F154" s="112">
        <v>0.2424</v>
      </c>
      <c r="G154" s="108">
        <f t="shared" si="14"/>
        <v>59.522400000000005</v>
      </c>
      <c r="H154" s="72">
        <v>20.92</v>
      </c>
      <c r="I154" s="74" t="s">
        <v>45</v>
      </c>
      <c r="J154" s="71">
        <f t="shared" si="11"/>
        <v>20.92</v>
      </c>
      <c r="K154" s="72">
        <v>6666</v>
      </c>
      <c r="L154" s="74" t="s">
        <v>43</v>
      </c>
      <c r="M154" s="70">
        <f t="shared" si="12"/>
        <v>0.66660000000000008</v>
      </c>
      <c r="N154" s="72">
        <v>7406</v>
      </c>
      <c r="O154" s="74" t="s">
        <v>43</v>
      </c>
      <c r="P154" s="70">
        <f t="shared" si="13"/>
        <v>0.74059999999999993</v>
      </c>
    </row>
    <row r="155" spans="2:16">
      <c r="B155" s="109">
        <v>200</v>
      </c>
      <c r="C155" s="74" t="s">
        <v>44</v>
      </c>
      <c r="D155" s="70">
        <f t="shared" si="10"/>
        <v>1.5151515151515151</v>
      </c>
      <c r="E155" s="111">
        <v>61.13</v>
      </c>
      <c r="F155" s="112">
        <v>0.22220000000000001</v>
      </c>
      <c r="G155" s="108">
        <f t="shared" si="14"/>
        <v>61.352200000000003</v>
      </c>
      <c r="H155" s="72">
        <v>22.35</v>
      </c>
      <c r="I155" s="74" t="s">
        <v>45</v>
      </c>
      <c r="J155" s="71">
        <f t="shared" si="11"/>
        <v>22.35</v>
      </c>
      <c r="K155" s="72">
        <v>6990</v>
      </c>
      <c r="L155" s="74" t="s">
        <v>43</v>
      </c>
      <c r="M155" s="70">
        <f t="shared" si="12"/>
        <v>0.69900000000000007</v>
      </c>
      <c r="N155" s="72">
        <v>7528</v>
      </c>
      <c r="O155" s="74" t="s">
        <v>43</v>
      </c>
      <c r="P155" s="70">
        <f t="shared" si="13"/>
        <v>0.75279999999999991</v>
      </c>
    </row>
    <row r="156" spans="2:16">
      <c r="B156" s="109">
        <v>225</v>
      </c>
      <c r="C156" s="74" t="s">
        <v>44</v>
      </c>
      <c r="D156" s="70">
        <f t="shared" si="10"/>
        <v>1.7045454545454546</v>
      </c>
      <c r="E156" s="111">
        <v>63.12</v>
      </c>
      <c r="F156" s="112">
        <v>0.20150000000000001</v>
      </c>
      <c r="G156" s="108">
        <f t="shared" si="14"/>
        <v>63.3215</v>
      </c>
      <c r="H156" s="72">
        <v>24.07</v>
      </c>
      <c r="I156" s="74" t="s">
        <v>45</v>
      </c>
      <c r="J156" s="71">
        <f t="shared" si="11"/>
        <v>24.07</v>
      </c>
      <c r="K156" s="72">
        <v>7431</v>
      </c>
      <c r="L156" s="74" t="s">
        <v>43</v>
      </c>
      <c r="M156" s="70">
        <f t="shared" si="12"/>
        <v>0.74309999999999998</v>
      </c>
      <c r="N156" s="72">
        <v>7664</v>
      </c>
      <c r="O156" s="74" t="s">
        <v>43</v>
      </c>
      <c r="P156" s="70">
        <f t="shared" si="13"/>
        <v>0.76639999999999997</v>
      </c>
    </row>
    <row r="157" spans="2:16">
      <c r="B157" s="109">
        <v>250</v>
      </c>
      <c r="C157" s="74" t="s">
        <v>44</v>
      </c>
      <c r="D157" s="70">
        <f t="shared" si="10"/>
        <v>1.893939393939394</v>
      </c>
      <c r="E157" s="111">
        <v>64.8</v>
      </c>
      <c r="F157" s="112">
        <v>0.18459999999999999</v>
      </c>
      <c r="G157" s="108">
        <f t="shared" si="14"/>
        <v>64.9846</v>
      </c>
      <c r="H157" s="72">
        <v>25.75</v>
      </c>
      <c r="I157" s="74" t="s">
        <v>45</v>
      </c>
      <c r="J157" s="71">
        <f t="shared" si="11"/>
        <v>25.75</v>
      </c>
      <c r="K157" s="72">
        <v>7824</v>
      </c>
      <c r="L157" s="74" t="s">
        <v>43</v>
      </c>
      <c r="M157" s="70">
        <f t="shared" si="12"/>
        <v>0.78239999999999998</v>
      </c>
      <c r="N157" s="72">
        <v>7786</v>
      </c>
      <c r="O157" s="74" t="s">
        <v>43</v>
      </c>
      <c r="P157" s="70">
        <f t="shared" si="13"/>
        <v>0.77859999999999996</v>
      </c>
    </row>
    <row r="158" spans="2:16">
      <c r="B158" s="109">
        <v>275</v>
      </c>
      <c r="C158" s="74" t="s">
        <v>44</v>
      </c>
      <c r="D158" s="70">
        <f t="shared" ref="D158:D171" si="15">B158/$C$5</f>
        <v>2.0833333333333335</v>
      </c>
      <c r="E158" s="111">
        <v>66.260000000000005</v>
      </c>
      <c r="F158" s="112">
        <v>0.17050000000000001</v>
      </c>
      <c r="G158" s="108">
        <f t="shared" si="14"/>
        <v>66.430500000000009</v>
      </c>
      <c r="H158" s="72">
        <v>27.39</v>
      </c>
      <c r="I158" s="74" t="s">
        <v>45</v>
      </c>
      <c r="J158" s="71">
        <f t="shared" si="11"/>
        <v>27.39</v>
      </c>
      <c r="K158" s="72">
        <v>8181</v>
      </c>
      <c r="L158" s="74" t="s">
        <v>43</v>
      </c>
      <c r="M158" s="70">
        <f t="shared" si="12"/>
        <v>0.81809999999999994</v>
      </c>
      <c r="N158" s="72">
        <v>7897</v>
      </c>
      <c r="O158" s="74" t="s">
        <v>43</v>
      </c>
      <c r="P158" s="70">
        <f t="shared" si="13"/>
        <v>0.78970000000000007</v>
      </c>
    </row>
    <row r="159" spans="2:16">
      <c r="B159" s="109">
        <v>300</v>
      </c>
      <c r="C159" s="74" t="s">
        <v>44</v>
      </c>
      <c r="D159" s="70">
        <f t="shared" si="15"/>
        <v>2.2727272727272729</v>
      </c>
      <c r="E159" s="111">
        <v>67.14</v>
      </c>
      <c r="F159" s="112">
        <v>0.1585</v>
      </c>
      <c r="G159" s="108">
        <f t="shared" si="14"/>
        <v>67.298500000000004</v>
      </c>
      <c r="H159" s="72">
        <v>29</v>
      </c>
      <c r="I159" s="74" t="s">
        <v>45</v>
      </c>
      <c r="J159" s="71">
        <f t="shared" si="11"/>
        <v>29</v>
      </c>
      <c r="K159" s="72">
        <v>8510</v>
      </c>
      <c r="L159" s="74" t="s">
        <v>43</v>
      </c>
      <c r="M159" s="70">
        <f t="shared" si="12"/>
        <v>0.85099999999999998</v>
      </c>
      <c r="N159" s="72">
        <v>8000</v>
      </c>
      <c r="O159" s="74" t="s">
        <v>43</v>
      </c>
      <c r="P159" s="70">
        <f t="shared" si="13"/>
        <v>0.8</v>
      </c>
    </row>
    <row r="160" spans="2:16">
      <c r="B160" s="109">
        <v>325</v>
      </c>
      <c r="C160" s="74" t="s">
        <v>44</v>
      </c>
      <c r="D160" s="70">
        <f t="shared" si="15"/>
        <v>2.4621212121212119</v>
      </c>
      <c r="E160" s="111">
        <v>67.53</v>
      </c>
      <c r="F160" s="112">
        <v>0.1482</v>
      </c>
      <c r="G160" s="108">
        <f t="shared" si="14"/>
        <v>67.678200000000004</v>
      </c>
      <c r="H160" s="72">
        <v>30.6</v>
      </c>
      <c r="I160" s="74" t="s">
        <v>45</v>
      </c>
      <c r="J160" s="71">
        <f t="shared" si="11"/>
        <v>30.6</v>
      </c>
      <c r="K160" s="72">
        <v>8820</v>
      </c>
      <c r="L160" s="74" t="s">
        <v>43</v>
      </c>
      <c r="M160" s="70">
        <f t="shared" si="12"/>
        <v>0.88200000000000001</v>
      </c>
      <c r="N160" s="72">
        <v>8097</v>
      </c>
      <c r="O160" s="74" t="s">
        <v>43</v>
      </c>
      <c r="P160" s="70">
        <f t="shared" si="13"/>
        <v>0.80969999999999998</v>
      </c>
    </row>
    <row r="161" spans="2:16">
      <c r="B161" s="109">
        <v>350</v>
      </c>
      <c r="C161" s="74" t="s">
        <v>44</v>
      </c>
      <c r="D161" s="70">
        <f t="shared" si="15"/>
        <v>2.6515151515151514</v>
      </c>
      <c r="E161" s="111">
        <v>68.099999999999994</v>
      </c>
      <c r="F161" s="112">
        <v>0.13919999999999999</v>
      </c>
      <c r="G161" s="108">
        <f t="shared" si="14"/>
        <v>68.239199999999997</v>
      </c>
      <c r="H161" s="72">
        <v>32.18</v>
      </c>
      <c r="I161" s="74" t="s">
        <v>45</v>
      </c>
      <c r="J161" s="71">
        <f t="shared" si="11"/>
        <v>32.18</v>
      </c>
      <c r="K161" s="72">
        <v>9116</v>
      </c>
      <c r="L161" s="74" t="s">
        <v>43</v>
      </c>
      <c r="M161" s="70">
        <f t="shared" si="12"/>
        <v>0.91159999999999997</v>
      </c>
      <c r="N161" s="72">
        <v>8188</v>
      </c>
      <c r="O161" s="74" t="s">
        <v>43</v>
      </c>
      <c r="P161" s="70">
        <f t="shared" si="13"/>
        <v>0.81880000000000008</v>
      </c>
    </row>
    <row r="162" spans="2:16">
      <c r="B162" s="109">
        <v>375</v>
      </c>
      <c r="C162" s="74" t="s">
        <v>44</v>
      </c>
      <c r="D162" s="70">
        <f t="shared" si="15"/>
        <v>2.8409090909090908</v>
      </c>
      <c r="E162" s="111">
        <v>68.53</v>
      </c>
      <c r="F162" s="112">
        <v>0.1313</v>
      </c>
      <c r="G162" s="108">
        <f t="shared" si="14"/>
        <v>68.661299999999997</v>
      </c>
      <c r="H162" s="72">
        <v>33.75</v>
      </c>
      <c r="I162" s="74" t="s">
        <v>45</v>
      </c>
      <c r="J162" s="71">
        <f t="shared" si="11"/>
        <v>33.75</v>
      </c>
      <c r="K162" s="72">
        <v>9397</v>
      </c>
      <c r="L162" s="74" t="s">
        <v>43</v>
      </c>
      <c r="M162" s="70">
        <f t="shared" si="12"/>
        <v>0.93969999999999998</v>
      </c>
      <c r="N162" s="72">
        <v>8274</v>
      </c>
      <c r="O162" s="74" t="s">
        <v>43</v>
      </c>
      <c r="P162" s="70">
        <f t="shared" si="13"/>
        <v>0.82739999999999991</v>
      </c>
    </row>
    <row r="163" spans="2:16">
      <c r="B163" s="109">
        <v>400</v>
      </c>
      <c r="C163" s="74" t="s">
        <v>44</v>
      </c>
      <c r="D163" s="70">
        <f t="shared" si="15"/>
        <v>3.0303030303030303</v>
      </c>
      <c r="E163" s="111">
        <v>68.849999999999994</v>
      </c>
      <c r="F163" s="112">
        <v>0.12429999999999999</v>
      </c>
      <c r="G163" s="108">
        <f t="shared" si="14"/>
        <v>68.974299999999999</v>
      </c>
      <c r="H163" s="72">
        <v>35.32</v>
      </c>
      <c r="I163" s="74" t="s">
        <v>45</v>
      </c>
      <c r="J163" s="71">
        <f t="shared" si="11"/>
        <v>35.32</v>
      </c>
      <c r="K163" s="72">
        <v>9668</v>
      </c>
      <c r="L163" s="74" t="s">
        <v>43</v>
      </c>
      <c r="M163" s="70">
        <f t="shared" si="12"/>
        <v>0.96679999999999988</v>
      </c>
      <c r="N163" s="72">
        <v>8357</v>
      </c>
      <c r="O163" s="74" t="s">
        <v>43</v>
      </c>
      <c r="P163" s="70">
        <f t="shared" si="13"/>
        <v>0.83569999999999989</v>
      </c>
    </row>
    <row r="164" spans="2:16">
      <c r="B164" s="109">
        <v>450</v>
      </c>
      <c r="C164" s="74" t="s">
        <v>44</v>
      </c>
      <c r="D164" s="70">
        <f t="shared" si="15"/>
        <v>3.4090909090909092</v>
      </c>
      <c r="E164" s="111">
        <v>69.19</v>
      </c>
      <c r="F164" s="112">
        <v>0.1125</v>
      </c>
      <c r="G164" s="108">
        <f t="shared" si="14"/>
        <v>69.302499999999995</v>
      </c>
      <c r="H164" s="72">
        <v>38.43</v>
      </c>
      <c r="I164" s="74" t="s">
        <v>45</v>
      </c>
      <c r="J164" s="71">
        <f t="shared" si="11"/>
        <v>38.43</v>
      </c>
      <c r="K164" s="72">
        <v>1.06</v>
      </c>
      <c r="L164" s="73" t="s">
        <v>45</v>
      </c>
      <c r="M164" s="71">
        <f t="shared" ref="M164:M219" si="16">K164</f>
        <v>1.06</v>
      </c>
      <c r="N164" s="72">
        <v>8513</v>
      </c>
      <c r="O164" s="74" t="s">
        <v>43</v>
      </c>
      <c r="P164" s="70">
        <f t="shared" si="13"/>
        <v>0.85129999999999995</v>
      </c>
    </row>
    <row r="165" spans="2:16">
      <c r="B165" s="109">
        <v>500</v>
      </c>
      <c r="C165" s="74" t="s">
        <v>44</v>
      </c>
      <c r="D165" s="70">
        <f t="shared" si="15"/>
        <v>3.7878787878787881</v>
      </c>
      <c r="E165" s="111">
        <v>69.239999999999995</v>
      </c>
      <c r="F165" s="112">
        <v>0.10290000000000001</v>
      </c>
      <c r="G165" s="108">
        <f t="shared" si="14"/>
        <v>69.3429</v>
      </c>
      <c r="H165" s="72">
        <v>41.54</v>
      </c>
      <c r="I165" s="74" t="s">
        <v>45</v>
      </c>
      <c r="J165" s="71">
        <f t="shared" si="11"/>
        <v>41.54</v>
      </c>
      <c r="K165" s="72">
        <v>1.1499999999999999</v>
      </c>
      <c r="L165" s="74" t="s">
        <v>45</v>
      </c>
      <c r="M165" s="71">
        <f t="shared" si="16"/>
        <v>1.1499999999999999</v>
      </c>
      <c r="N165" s="72">
        <v>8660</v>
      </c>
      <c r="O165" s="74" t="s">
        <v>43</v>
      </c>
      <c r="P165" s="70">
        <f t="shared" si="13"/>
        <v>0.86599999999999999</v>
      </c>
    </row>
    <row r="166" spans="2:16">
      <c r="B166" s="109">
        <v>550</v>
      </c>
      <c r="C166" s="74" t="s">
        <v>44</v>
      </c>
      <c r="D166" s="70">
        <f t="shared" si="15"/>
        <v>4.166666666666667</v>
      </c>
      <c r="E166" s="111">
        <v>69.069999999999993</v>
      </c>
      <c r="F166" s="112">
        <v>9.4839999999999994E-2</v>
      </c>
      <c r="G166" s="108">
        <f t="shared" si="14"/>
        <v>69.164839999999998</v>
      </c>
      <c r="H166" s="72">
        <v>44.65</v>
      </c>
      <c r="I166" s="74" t="s">
        <v>45</v>
      </c>
      <c r="J166" s="71">
        <f t="shared" si="11"/>
        <v>44.65</v>
      </c>
      <c r="K166" s="72">
        <v>1.24</v>
      </c>
      <c r="L166" s="74" t="s">
        <v>45</v>
      </c>
      <c r="M166" s="71">
        <f t="shared" si="16"/>
        <v>1.24</v>
      </c>
      <c r="N166" s="72">
        <v>8799</v>
      </c>
      <c r="O166" s="74" t="s">
        <v>43</v>
      </c>
      <c r="P166" s="70">
        <f t="shared" si="13"/>
        <v>0.8798999999999999</v>
      </c>
    </row>
    <row r="167" spans="2:16">
      <c r="B167" s="109">
        <v>600</v>
      </c>
      <c r="C167" s="74" t="s">
        <v>44</v>
      </c>
      <c r="D167" s="70">
        <f t="shared" si="15"/>
        <v>4.5454545454545459</v>
      </c>
      <c r="E167" s="111">
        <v>68.73</v>
      </c>
      <c r="F167" s="112">
        <v>8.8039999999999993E-2</v>
      </c>
      <c r="G167" s="108">
        <f t="shared" si="14"/>
        <v>68.818040000000011</v>
      </c>
      <c r="H167" s="72">
        <v>47.77</v>
      </c>
      <c r="I167" s="74" t="s">
        <v>45</v>
      </c>
      <c r="J167" s="71">
        <f t="shared" si="11"/>
        <v>47.77</v>
      </c>
      <c r="K167" s="72">
        <v>1.31</v>
      </c>
      <c r="L167" s="74" t="s">
        <v>45</v>
      </c>
      <c r="M167" s="71">
        <f t="shared" si="16"/>
        <v>1.31</v>
      </c>
      <c r="N167" s="72">
        <v>8932</v>
      </c>
      <c r="O167" s="74" t="s">
        <v>43</v>
      </c>
      <c r="P167" s="70">
        <f t="shared" si="13"/>
        <v>0.89319999999999999</v>
      </c>
    </row>
    <row r="168" spans="2:16">
      <c r="B168" s="109">
        <v>650</v>
      </c>
      <c r="C168" s="74" t="s">
        <v>44</v>
      </c>
      <c r="D168" s="70">
        <f t="shared" si="15"/>
        <v>4.9242424242424239</v>
      </c>
      <c r="E168" s="111">
        <v>68.260000000000005</v>
      </c>
      <c r="F168" s="112">
        <v>8.2199999999999995E-2</v>
      </c>
      <c r="G168" s="108">
        <f t="shared" si="14"/>
        <v>68.342200000000005</v>
      </c>
      <c r="H168" s="72">
        <v>50.91</v>
      </c>
      <c r="I168" s="74" t="s">
        <v>45</v>
      </c>
      <c r="J168" s="71">
        <f t="shared" si="11"/>
        <v>50.91</v>
      </c>
      <c r="K168" s="72">
        <v>1.39</v>
      </c>
      <c r="L168" s="74" t="s">
        <v>45</v>
      </c>
      <c r="M168" s="71">
        <f t="shared" si="16"/>
        <v>1.39</v>
      </c>
      <c r="N168" s="72">
        <v>9062</v>
      </c>
      <c r="O168" s="74" t="s">
        <v>43</v>
      </c>
      <c r="P168" s="70">
        <f t="shared" si="13"/>
        <v>0.90619999999999989</v>
      </c>
    </row>
    <row r="169" spans="2:16">
      <c r="B169" s="109">
        <v>700</v>
      </c>
      <c r="C169" s="74" t="s">
        <v>44</v>
      </c>
      <c r="D169" s="70">
        <f t="shared" si="15"/>
        <v>5.3030303030303028</v>
      </c>
      <c r="E169" s="111">
        <v>67.7</v>
      </c>
      <c r="F169" s="112">
        <v>7.714E-2</v>
      </c>
      <c r="G169" s="108">
        <f t="shared" si="14"/>
        <v>67.777140000000003</v>
      </c>
      <c r="H169" s="72">
        <v>54.07</v>
      </c>
      <c r="I169" s="74" t="s">
        <v>45</v>
      </c>
      <c r="J169" s="71">
        <f t="shared" si="11"/>
        <v>54.07</v>
      </c>
      <c r="K169" s="72">
        <v>1.46</v>
      </c>
      <c r="L169" s="74" t="s">
        <v>45</v>
      </c>
      <c r="M169" s="71">
        <f t="shared" si="16"/>
        <v>1.46</v>
      </c>
      <c r="N169" s="72">
        <v>9188</v>
      </c>
      <c r="O169" s="74" t="s">
        <v>43</v>
      </c>
      <c r="P169" s="70">
        <f t="shared" si="13"/>
        <v>0.91880000000000006</v>
      </c>
    </row>
    <row r="170" spans="2:16">
      <c r="B170" s="109">
        <v>800</v>
      </c>
      <c r="C170" s="74" t="s">
        <v>44</v>
      </c>
      <c r="D170" s="70">
        <f t="shared" si="15"/>
        <v>6.0606060606060606</v>
      </c>
      <c r="E170" s="111">
        <v>66.400000000000006</v>
      </c>
      <c r="F170" s="112">
        <v>6.8769999999999998E-2</v>
      </c>
      <c r="G170" s="108">
        <f t="shared" si="14"/>
        <v>66.468770000000006</v>
      </c>
      <c r="H170" s="72">
        <v>60.49</v>
      </c>
      <c r="I170" s="74" t="s">
        <v>45</v>
      </c>
      <c r="J170" s="71">
        <f t="shared" ref="J170:J196" si="17">H170</f>
        <v>60.49</v>
      </c>
      <c r="K170" s="72">
        <v>1.72</v>
      </c>
      <c r="L170" s="74" t="s">
        <v>45</v>
      </c>
      <c r="M170" s="71">
        <f t="shared" si="16"/>
        <v>1.72</v>
      </c>
      <c r="N170" s="72">
        <v>9432</v>
      </c>
      <c r="O170" s="74" t="s">
        <v>43</v>
      </c>
      <c r="P170" s="70">
        <f t="shared" si="13"/>
        <v>0.94320000000000004</v>
      </c>
    </row>
    <row r="171" spans="2:16">
      <c r="B171" s="109">
        <v>900</v>
      </c>
      <c r="C171" s="74" t="s">
        <v>44</v>
      </c>
      <c r="D171" s="70">
        <f t="shared" si="15"/>
        <v>6.8181818181818183</v>
      </c>
      <c r="E171" s="111">
        <v>64.95</v>
      </c>
      <c r="F171" s="112">
        <v>6.2120000000000002E-2</v>
      </c>
      <c r="G171" s="108">
        <f t="shared" si="14"/>
        <v>65.012119999999996</v>
      </c>
      <c r="H171" s="72">
        <v>67.05</v>
      </c>
      <c r="I171" s="74" t="s">
        <v>45</v>
      </c>
      <c r="J171" s="71">
        <f t="shared" si="17"/>
        <v>67.05</v>
      </c>
      <c r="K171" s="72">
        <v>1.96</v>
      </c>
      <c r="L171" s="74" t="s">
        <v>45</v>
      </c>
      <c r="M171" s="71">
        <f t="shared" si="16"/>
        <v>1.96</v>
      </c>
      <c r="N171" s="72">
        <v>9671</v>
      </c>
      <c r="O171" s="74" t="s">
        <v>43</v>
      </c>
      <c r="P171" s="70">
        <f t="shared" si="13"/>
        <v>0.96709999999999996</v>
      </c>
    </row>
    <row r="172" spans="2:16">
      <c r="B172" s="109">
        <v>1</v>
      </c>
      <c r="C172" s="73" t="s">
        <v>46</v>
      </c>
      <c r="D172" s="70">
        <f t="shared" ref="D172:D228" si="18">B172*1000/$C$5</f>
        <v>7.5757575757575761</v>
      </c>
      <c r="E172" s="111">
        <v>63.44</v>
      </c>
      <c r="F172" s="112">
        <v>5.6710000000000003E-2</v>
      </c>
      <c r="G172" s="108">
        <f t="shared" si="14"/>
        <v>63.49671</v>
      </c>
      <c r="H172" s="72">
        <v>73.75</v>
      </c>
      <c r="I172" s="74" t="s">
        <v>45</v>
      </c>
      <c r="J172" s="71">
        <f t="shared" si="17"/>
        <v>73.75</v>
      </c>
      <c r="K172" s="72">
        <v>2.1800000000000002</v>
      </c>
      <c r="L172" s="74" t="s">
        <v>45</v>
      </c>
      <c r="M172" s="71">
        <f t="shared" si="16"/>
        <v>2.1800000000000002</v>
      </c>
      <c r="N172" s="72">
        <v>9908</v>
      </c>
      <c r="O172" s="74" t="s">
        <v>43</v>
      </c>
      <c r="P172" s="70">
        <f t="shared" si="13"/>
        <v>0.9907999999999999</v>
      </c>
    </row>
    <row r="173" spans="2:16">
      <c r="B173" s="109">
        <v>1.1000000000000001</v>
      </c>
      <c r="C173" s="74" t="s">
        <v>46</v>
      </c>
      <c r="D173" s="70">
        <f t="shared" si="18"/>
        <v>8.3333333333333339</v>
      </c>
      <c r="E173" s="111">
        <v>61.92</v>
      </c>
      <c r="F173" s="112">
        <v>5.2209999999999999E-2</v>
      </c>
      <c r="G173" s="108">
        <f t="shared" si="14"/>
        <v>61.972210000000004</v>
      </c>
      <c r="H173" s="72">
        <v>80.62</v>
      </c>
      <c r="I173" s="74" t="s">
        <v>45</v>
      </c>
      <c r="J173" s="71">
        <f t="shared" si="17"/>
        <v>80.62</v>
      </c>
      <c r="K173" s="72">
        <v>2.39</v>
      </c>
      <c r="L173" s="74" t="s">
        <v>45</v>
      </c>
      <c r="M173" s="71">
        <f t="shared" si="16"/>
        <v>2.39</v>
      </c>
      <c r="N173" s="72">
        <v>1.01</v>
      </c>
      <c r="O173" s="73" t="s">
        <v>45</v>
      </c>
      <c r="P173" s="71">
        <f t="shared" ref="P173:P228" si="19">N173</f>
        <v>1.01</v>
      </c>
    </row>
    <row r="174" spans="2:16">
      <c r="B174" s="109">
        <v>1.2</v>
      </c>
      <c r="C174" s="74" t="s">
        <v>46</v>
      </c>
      <c r="D174" s="70">
        <f t="shared" si="18"/>
        <v>9.0909090909090917</v>
      </c>
      <c r="E174" s="111">
        <v>60.42</v>
      </c>
      <c r="F174" s="112">
        <v>4.8410000000000002E-2</v>
      </c>
      <c r="G174" s="108">
        <f t="shared" si="14"/>
        <v>60.468409999999999</v>
      </c>
      <c r="H174" s="72">
        <v>87.66</v>
      </c>
      <c r="I174" s="74" t="s">
        <v>45</v>
      </c>
      <c r="J174" s="71">
        <f t="shared" si="17"/>
        <v>87.66</v>
      </c>
      <c r="K174" s="72">
        <v>2.59</v>
      </c>
      <c r="L174" s="74" t="s">
        <v>45</v>
      </c>
      <c r="M174" s="71">
        <f t="shared" si="16"/>
        <v>2.59</v>
      </c>
      <c r="N174" s="72">
        <v>1.04</v>
      </c>
      <c r="O174" s="74" t="s">
        <v>45</v>
      </c>
      <c r="P174" s="71">
        <f t="shared" si="19"/>
        <v>1.04</v>
      </c>
    </row>
    <row r="175" spans="2:16">
      <c r="B175" s="109">
        <v>1.3</v>
      </c>
      <c r="C175" s="74" t="s">
        <v>46</v>
      </c>
      <c r="D175" s="70">
        <f t="shared" si="18"/>
        <v>9.8484848484848477</v>
      </c>
      <c r="E175" s="111">
        <v>58.96</v>
      </c>
      <c r="F175" s="112">
        <v>4.5159999999999999E-2</v>
      </c>
      <c r="G175" s="108">
        <f t="shared" si="14"/>
        <v>59.005160000000004</v>
      </c>
      <c r="H175" s="72">
        <v>94.87</v>
      </c>
      <c r="I175" s="74" t="s">
        <v>45</v>
      </c>
      <c r="J175" s="71">
        <f t="shared" si="17"/>
        <v>94.87</v>
      </c>
      <c r="K175" s="72">
        <v>2.78</v>
      </c>
      <c r="L175" s="74" t="s">
        <v>45</v>
      </c>
      <c r="M175" s="71">
        <f t="shared" si="16"/>
        <v>2.78</v>
      </c>
      <c r="N175" s="72">
        <v>1.06</v>
      </c>
      <c r="O175" s="74" t="s">
        <v>45</v>
      </c>
      <c r="P175" s="71">
        <f t="shared" si="19"/>
        <v>1.06</v>
      </c>
    </row>
    <row r="176" spans="2:16">
      <c r="B176" s="109">
        <v>1.4</v>
      </c>
      <c r="C176" s="74" t="s">
        <v>46</v>
      </c>
      <c r="D176" s="70">
        <f t="shared" si="18"/>
        <v>10.606060606060606</v>
      </c>
      <c r="E176" s="111">
        <v>57.55</v>
      </c>
      <c r="F176" s="112">
        <v>4.233E-2</v>
      </c>
      <c r="G176" s="108">
        <f t="shared" si="14"/>
        <v>57.592329999999997</v>
      </c>
      <c r="H176" s="72">
        <v>102.27</v>
      </c>
      <c r="I176" s="74" t="s">
        <v>45</v>
      </c>
      <c r="J176" s="71">
        <f t="shared" si="17"/>
        <v>102.27</v>
      </c>
      <c r="K176" s="72">
        <v>2.97</v>
      </c>
      <c r="L176" s="74" t="s">
        <v>45</v>
      </c>
      <c r="M176" s="71">
        <f t="shared" si="16"/>
        <v>2.97</v>
      </c>
      <c r="N176" s="72">
        <v>1.0900000000000001</v>
      </c>
      <c r="O176" s="74" t="s">
        <v>45</v>
      </c>
      <c r="P176" s="71">
        <f t="shared" si="19"/>
        <v>1.0900000000000001</v>
      </c>
    </row>
    <row r="177" spans="1:16">
      <c r="A177" s="4"/>
      <c r="B177" s="109">
        <v>1.5</v>
      </c>
      <c r="C177" s="74" t="s">
        <v>46</v>
      </c>
      <c r="D177" s="70">
        <f t="shared" si="18"/>
        <v>11.363636363636363</v>
      </c>
      <c r="E177" s="111">
        <v>56.18</v>
      </c>
      <c r="F177" s="112">
        <v>3.986E-2</v>
      </c>
      <c r="G177" s="108">
        <f t="shared" si="14"/>
        <v>56.219859999999997</v>
      </c>
      <c r="H177" s="72">
        <v>109.84</v>
      </c>
      <c r="I177" s="74" t="s">
        <v>45</v>
      </c>
      <c r="J177" s="71">
        <f t="shared" si="17"/>
        <v>109.84</v>
      </c>
      <c r="K177" s="72">
        <v>3.16</v>
      </c>
      <c r="L177" s="74" t="s">
        <v>45</v>
      </c>
      <c r="M177" s="71">
        <f t="shared" si="16"/>
        <v>3.16</v>
      </c>
      <c r="N177" s="72">
        <v>1.1100000000000001</v>
      </c>
      <c r="O177" s="74" t="s">
        <v>45</v>
      </c>
      <c r="P177" s="71">
        <f t="shared" si="19"/>
        <v>1.1100000000000001</v>
      </c>
    </row>
    <row r="178" spans="1:16">
      <c r="B178" s="72">
        <v>1.6</v>
      </c>
      <c r="C178" s="74" t="s">
        <v>46</v>
      </c>
      <c r="D178" s="70">
        <f t="shared" si="18"/>
        <v>12.121212121212121</v>
      </c>
      <c r="E178" s="111">
        <v>54.87</v>
      </c>
      <c r="F178" s="112">
        <v>3.7670000000000002E-2</v>
      </c>
      <c r="G178" s="108">
        <f t="shared" si="14"/>
        <v>54.907669999999996</v>
      </c>
      <c r="H178" s="72">
        <v>117.59</v>
      </c>
      <c r="I178" s="74" t="s">
        <v>45</v>
      </c>
      <c r="J178" s="71">
        <f t="shared" si="17"/>
        <v>117.59</v>
      </c>
      <c r="K178" s="72">
        <v>3.35</v>
      </c>
      <c r="L178" s="74" t="s">
        <v>45</v>
      </c>
      <c r="M178" s="71">
        <f t="shared" si="16"/>
        <v>3.35</v>
      </c>
      <c r="N178" s="72">
        <v>1.1299999999999999</v>
      </c>
      <c r="O178" s="74" t="s">
        <v>45</v>
      </c>
      <c r="P178" s="71">
        <f t="shared" si="19"/>
        <v>1.1299999999999999</v>
      </c>
    </row>
    <row r="179" spans="1:16">
      <c r="B179" s="109">
        <v>1.7</v>
      </c>
      <c r="C179" s="110" t="s">
        <v>46</v>
      </c>
      <c r="D179" s="70">
        <f t="shared" si="18"/>
        <v>12.878787878787879</v>
      </c>
      <c r="E179" s="111">
        <v>53.62</v>
      </c>
      <c r="F179" s="112">
        <v>3.5729999999999998E-2</v>
      </c>
      <c r="G179" s="108">
        <f t="shared" si="14"/>
        <v>53.655729999999998</v>
      </c>
      <c r="H179" s="72">
        <v>125.53</v>
      </c>
      <c r="I179" s="74" t="s">
        <v>45</v>
      </c>
      <c r="J179" s="71">
        <f t="shared" si="17"/>
        <v>125.53</v>
      </c>
      <c r="K179" s="72">
        <v>3.53</v>
      </c>
      <c r="L179" s="74" t="s">
        <v>45</v>
      </c>
      <c r="M179" s="71">
        <f t="shared" si="16"/>
        <v>3.53</v>
      </c>
      <c r="N179" s="72">
        <v>1.1599999999999999</v>
      </c>
      <c r="O179" s="74" t="s">
        <v>45</v>
      </c>
      <c r="P179" s="71">
        <f t="shared" si="19"/>
        <v>1.1599999999999999</v>
      </c>
    </row>
    <row r="180" spans="1:16">
      <c r="B180" s="109">
        <v>1.8</v>
      </c>
      <c r="C180" s="110" t="s">
        <v>46</v>
      </c>
      <c r="D180" s="70">
        <f t="shared" si="18"/>
        <v>13.636363636363637</v>
      </c>
      <c r="E180" s="111">
        <v>52.41</v>
      </c>
      <c r="F180" s="112">
        <v>3.3980000000000003E-2</v>
      </c>
      <c r="G180" s="108">
        <f t="shared" si="14"/>
        <v>52.443979999999996</v>
      </c>
      <c r="H180" s="72">
        <v>133.65</v>
      </c>
      <c r="I180" s="74" t="s">
        <v>45</v>
      </c>
      <c r="J180" s="71">
        <f t="shared" si="17"/>
        <v>133.65</v>
      </c>
      <c r="K180" s="72">
        <v>3.72</v>
      </c>
      <c r="L180" s="74" t="s">
        <v>45</v>
      </c>
      <c r="M180" s="71">
        <f t="shared" si="16"/>
        <v>3.72</v>
      </c>
      <c r="N180" s="72">
        <v>1.19</v>
      </c>
      <c r="O180" s="74" t="s">
        <v>45</v>
      </c>
      <c r="P180" s="71">
        <f t="shared" si="19"/>
        <v>1.19</v>
      </c>
    </row>
    <row r="181" spans="1:16">
      <c r="B181" s="109">
        <v>2</v>
      </c>
      <c r="C181" s="110" t="s">
        <v>46</v>
      </c>
      <c r="D181" s="70">
        <f t="shared" si="18"/>
        <v>15.151515151515152</v>
      </c>
      <c r="E181" s="111">
        <v>50.15</v>
      </c>
      <c r="F181" s="112">
        <v>3.099E-2</v>
      </c>
      <c r="G181" s="108">
        <f t="shared" si="14"/>
        <v>50.180990000000001</v>
      </c>
      <c r="H181" s="72">
        <v>150.44999999999999</v>
      </c>
      <c r="I181" s="74" t="s">
        <v>45</v>
      </c>
      <c r="J181" s="71">
        <f t="shared" si="17"/>
        <v>150.44999999999999</v>
      </c>
      <c r="K181" s="72">
        <v>4.41</v>
      </c>
      <c r="L181" s="74" t="s">
        <v>45</v>
      </c>
      <c r="M181" s="71">
        <f t="shared" si="16"/>
        <v>4.41</v>
      </c>
      <c r="N181" s="72">
        <v>1.24</v>
      </c>
      <c r="O181" s="74" t="s">
        <v>45</v>
      </c>
      <c r="P181" s="71">
        <f t="shared" si="19"/>
        <v>1.24</v>
      </c>
    </row>
    <row r="182" spans="1:16">
      <c r="B182" s="109">
        <v>2.25</v>
      </c>
      <c r="C182" s="110" t="s">
        <v>46</v>
      </c>
      <c r="D182" s="70">
        <f t="shared" si="18"/>
        <v>17.045454545454547</v>
      </c>
      <c r="E182" s="111">
        <v>47.57</v>
      </c>
      <c r="F182" s="112">
        <v>2.794E-2</v>
      </c>
      <c r="G182" s="108">
        <f t="shared" si="14"/>
        <v>47.597940000000001</v>
      </c>
      <c r="H182" s="72">
        <v>172.5</v>
      </c>
      <c r="I182" s="74" t="s">
        <v>45</v>
      </c>
      <c r="J182" s="71">
        <f t="shared" si="17"/>
        <v>172.5</v>
      </c>
      <c r="K182" s="72">
        <v>5.41</v>
      </c>
      <c r="L182" s="74" t="s">
        <v>45</v>
      </c>
      <c r="M182" s="71">
        <f t="shared" si="16"/>
        <v>5.41</v>
      </c>
      <c r="N182" s="72">
        <v>1.31</v>
      </c>
      <c r="O182" s="74" t="s">
        <v>45</v>
      </c>
      <c r="P182" s="71">
        <f t="shared" si="19"/>
        <v>1.31</v>
      </c>
    </row>
    <row r="183" spans="1:16">
      <c r="B183" s="109">
        <v>2.5</v>
      </c>
      <c r="C183" s="110" t="s">
        <v>46</v>
      </c>
      <c r="D183" s="70">
        <f t="shared" si="18"/>
        <v>18.939393939393938</v>
      </c>
      <c r="E183" s="111">
        <v>45.24</v>
      </c>
      <c r="F183" s="112">
        <v>2.546E-2</v>
      </c>
      <c r="G183" s="108">
        <f t="shared" si="14"/>
        <v>45.265460000000004</v>
      </c>
      <c r="H183" s="72">
        <v>195.71</v>
      </c>
      <c r="I183" s="74" t="s">
        <v>45</v>
      </c>
      <c r="J183" s="71">
        <f t="shared" si="17"/>
        <v>195.71</v>
      </c>
      <c r="K183" s="72">
        <v>6.33</v>
      </c>
      <c r="L183" s="74" t="s">
        <v>45</v>
      </c>
      <c r="M183" s="71">
        <f t="shared" si="16"/>
        <v>6.33</v>
      </c>
      <c r="N183" s="72">
        <v>1.38</v>
      </c>
      <c r="O183" s="74" t="s">
        <v>45</v>
      </c>
      <c r="P183" s="71">
        <f t="shared" si="19"/>
        <v>1.38</v>
      </c>
    </row>
    <row r="184" spans="1:16">
      <c r="B184" s="109">
        <v>2.75</v>
      </c>
      <c r="C184" s="110" t="s">
        <v>46</v>
      </c>
      <c r="D184" s="70">
        <f t="shared" si="18"/>
        <v>20.833333333333332</v>
      </c>
      <c r="E184" s="111">
        <v>43.13</v>
      </c>
      <c r="F184" s="112">
        <v>2.341E-2</v>
      </c>
      <c r="G184" s="108">
        <f t="shared" si="14"/>
        <v>43.153410000000001</v>
      </c>
      <c r="H184" s="72">
        <v>220.09</v>
      </c>
      <c r="I184" s="74" t="s">
        <v>45</v>
      </c>
      <c r="J184" s="71">
        <f t="shared" si="17"/>
        <v>220.09</v>
      </c>
      <c r="K184" s="72">
        <v>7.21</v>
      </c>
      <c r="L184" s="74" t="s">
        <v>45</v>
      </c>
      <c r="M184" s="71">
        <f t="shared" si="16"/>
        <v>7.21</v>
      </c>
      <c r="N184" s="72">
        <v>1.46</v>
      </c>
      <c r="O184" s="74" t="s">
        <v>45</v>
      </c>
      <c r="P184" s="71">
        <f t="shared" si="19"/>
        <v>1.46</v>
      </c>
    </row>
    <row r="185" spans="1:16">
      <c r="B185" s="109">
        <v>3</v>
      </c>
      <c r="C185" s="110" t="s">
        <v>46</v>
      </c>
      <c r="D185" s="70">
        <f t="shared" si="18"/>
        <v>22.727272727272727</v>
      </c>
      <c r="E185" s="111">
        <v>41.2</v>
      </c>
      <c r="F185" s="112">
        <v>2.1680000000000001E-2</v>
      </c>
      <c r="G185" s="108">
        <f t="shared" si="14"/>
        <v>41.221680000000006</v>
      </c>
      <c r="H185" s="72">
        <v>245.63</v>
      </c>
      <c r="I185" s="74" t="s">
        <v>45</v>
      </c>
      <c r="J185" s="71">
        <f t="shared" si="17"/>
        <v>245.63</v>
      </c>
      <c r="K185" s="72">
        <v>8.07</v>
      </c>
      <c r="L185" s="74" t="s">
        <v>45</v>
      </c>
      <c r="M185" s="71">
        <f t="shared" si="16"/>
        <v>8.07</v>
      </c>
      <c r="N185" s="72">
        <v>1.54</v>
      </c>
      <c r="O185" s="74" t="s">
        <v>45</v>
      </c>
      <c r="P185" s="71">
        <f t="shared" si="19"/>
        <v>1.54</v>
      </c>
    </row>
    <row r="186" spans="1:16">
      <c r="B186" s="109">
        <v>3.25</v>
      </c>
      <c r="C186" s="110" t="s">
        <v>46</v>
      </c>
      <c r="D186" s="70">
        <f t="shared" si="18"/>
        <v>24.621212121212121</v>
      </c>
      <c r="E186" s="111">
        <v>39.44</v>
      </c>
      <c r="F186" s="112">
        <v>2.0199999999999999E-2</v>
      </c>
      <c r="G186" s="108">
        <f t="shared" si="14"/>
        <v>39.4602</v>
      </c>
      <c r="H186" s="72">
        <v>272.35000000000002</v>
      </c>
      <c r="I186" s="74" t="s">
        <v>45</v>
      </c>
      <c r="J186" s="71">
        <f t="shared" si="17"/>
        <v>272.35000000000002</v>
      </c>
      <c r="K186" s="72">
        <v>8.91</v>
      </c>
      <c r="L186" s="74" t="s">
        <v>45</v>
      </c>
      <c r="M186" s="71">
        <f t="shared" si="16"/>
        <v>8.91</v>
      </c>
      <c r="N186" s="72">
        <v>1.62</v>
      </c>
      <c r="O186" s="74" t="s">
        <v>45</v>
      </c>
      <c r="P186" s="71">
        <f t="shared" si="19"/>
        <v>1.62</v>
      </c>
    </row>
    <row r="187" spans="1:16">
      <c r="B187" s="109">
        <v>3.5</v>
      </c>
      <c r="C187" s="110" t="s">
        <v>46</v>
      </c>
      <c r="D187" s="70">
        <f t="shared" si="18"/>
        <v>26.515151515151516</v>
      </c>
      <c r="E187" s="111">
        <v>37.82</v>
      </c>
      <c r="F187" s="112">
        <v>1.8919999999999999E-2</v>
      </c>
      <c r="G187" s="108">
        <f t="shared" si="14"/>
        <v>37.838920000000002</v>
      </c>
      <c r="H187" s="72">
        <v>300.23</v>
      </c>
      <c r="I187" s="74" t="s">
        <v>45</v>
      </c>
      <c r="J187" s="71">
        <f t="shared" si="17"/>
        <v>300.23</v>
      </c>
      <c r="K187" s="72">
        <v>9.75</v>
      </c>
      <c r="L187" s="74" t="s">
        <v>45</v>
      </c>
      <c r="M187" s="71">
        <f t="shared" si="16"/>
        <v>9.75</v>
      </c>
      <c r="N187" s="72">
        <v>1.71</v>
      </c>
      <c r="O187" s="74" t="s">
        <v>45</v>
      </c>
      <c r="P187" s="71">
        <f t="shared" si="19"/>
        <v>1.71</v>
      </c>
    </row>
    <row r="188" spans="1:16">
      <c r="B188" s="109">
        <v>3.75</v>
      </c>
      <c r="C188" s="110" t="s">
        <v>46</v>
      </c>
      <c r="D188" s="70">
        <f t="shared" si="18"/>
        <v>28.40909090909091</v>
      </c>
      <c r="E188" s="111">
        <v>36.340000000000003</v>
      </c>
      <c r="F188" s="112">
        <v>1.78E-2</v>
      </c>
      <c r="G188" s="108">
        <f t="shared" si="14"/>
        <v>36.357800000000005</v>
      </c>
      <c r="H188" s="72">
        <v>329.27</v>
      </c>
      <c r="I188" s="74" t="s">
        <v>45</v>
      </c>
      <c r="J188" s="71">
        <f t="shared" si="17"/>
        <v>329.27</v>
      </c>
      <c r="K188" s="72">
        <v>10.58</v>
      </c>
      <c r="L188" s="74" t="s">
        <v>45</v>
      </c>
      <c r="M188" s="71">
        <f t="shared" si="16"/>
        <v>10.58</v>
      </c>
      <c r="N188" s="72">
        <v>1.8</v>
      </c>
      <c r="O188" s="74" t="s">
        <v>45</v>
      </c>
      <c r="P188" s="71">
        <f t="shared" si="19"/>
        <v>1.8</v>
      </c>
    </row>
    <row r="189" spans="1:16">
      <c r="B189" s="109">
        <v>4</v>
      </c>
      <c r="C189" s="110" t="s">
        <v>46</v>
      </c>
      <c r="D189" s="70">
        <f t="shared" si="18"/>
        <v>30.303030303030305</v>
      </c>
      <c r="E189" s="111">
        <v>34.99</v>
      </c>
      <c r="F189" s="112">
        <v>1.6809999999999999E-2</v>
      </c>
      <c r="G189" s="108">
        <f t="shared" si="14"/>
        <v>35.006810000000002</v>
      </c>
      <c r="H189" s="72">
        <v>359.47</v>
      </c>
      <c r="I189" s="74" t="s">
        <v>45</v>
      </c>
      <c r="J189" s="71">
        <f t="shared" si="17"/>
        <v>359.47</v>
      </c>
      <c r="K189" s="72">
        <v>11.41</v>
      </c>
      <c r="L189" s="74" t="s">
        <v>45</v>
      </c>
      <c r="M189" s="71">
        <f t="shared" si="16"/>
        <v>11.41</v>
      </c>
      <c r="N189" s="72">
        <v>1.89</v>
      </c>
      <c r="O189" s="74" t="s">
        <v>45</v>
      </c>
      <c r="P189" s="71">
        <f t="shared" si="19"/>
        <v>1.89</v>
      </c>
    </row>
    <row r="190" spans="1:16">
      <c r="B190" s="109">
        <v>4.5</v>
      </c>
      <c r="C190" s="110" t="s">
        <v>46</v>
      </c>
      <c r="D190" s="70">
        <f t="shared" si="18"/>
        <v>34.090909090909093</v>
      </c>
      <c r="E190" s="111">
        <v>32.630000000000003</v>
      </c>
      <c r="F190" s="112">
        <v>1.5140000000000001E-2</v>
      </c>
      <c r="G190" s="108">
        <f t="shared" si="14"/>
        <v>32.645140000000005</v>
      </c>
      <c r="H190" s="72">
        <v>423.21</v>
      </c>
      <c r="I190" s="74" t="s">
        <v>45</v>
      </c>
      <c r="J190" s="71">
        <f t="shared" si="17"/>
        <v>423.21</v>
      </c>
      <c r="K190" s="72">
        <v>14.55</v>
      </c>
      <c r="L190" s="74" t="s">
        <v>45</v>
      </c>
      <c r="M190" s="71">
        <f t="shared" si="16"/>
        <v>14.55</v>
      </c>
      <c r="N190" s="72">
        <v>2.09</v>
      </c>
      <c r="O190" s="74" t="s">
        <v>45</v>
      </c>
      <c r="P190" s="71">
        <f t="shared" si="19"/>
        <v>2.09</v>
      </c>
    </row>
    <row r="191" spans="1:16">
      <c r="B191" s="109">
        <v>5</v>
      </c>
      <c r="C191" s="110" t="s">
        <v>46</v>
      </c>
      <c r="D191" s="70">
        <f t="shared" si="18"/>
        <v>37.878787878787875</v>
      </c>
      <c r="E191" s="111">
        <v>30.6</v>
      </c>
      <c r="F191" s="112">
        <v>1.3780000000000001E-2</v>
      </c>
      <c r="G191" s="108">
        <f t="shared" si="14"/>
        <v>30.613780000000002</v>
      </c>
      <c r="H191" s="72">
        <v>491.38</v>
      </c>
      <c r="I191" s="74" t="s">
        <v>45</v>
      </c>
      <c r="J191" s="71">
        <f t="shared" si="17"/>
        <v>491.38</v>
      </c>
      <c r="K191" s="72">
        <v>17.46</v>
      </c>
      <c r="L191" s="74" t="s">
        <v>45</v>
      </c>
      <c r="M191" s="71">
        <f t="shared" si="16"/>
        <v>17.46</v>
      </c>
      <c r="N191" s="72">
        <v>2.31</v>
      </c>
      <c r="O191" s="74" t="s">
        <v>45</v>
      </c>
      <c r="P191" s="71">
        <f t="shared" si="19"/>
        <v>2.31</v>
      </c>
    </row>
    <row r="192" spans="1:16">
      <c r="B192" s="109">
        <v>5.5</v>
      </c>
      <c r="C192" s="110" t="s">
        <v>46</v>
      </c>
      <c r="D192" s="70">
        <f t="shared" si="18"/>
        <v>41.666666666666664</v>
      </c>
      <c r="E192" s="111">
        <v>28.84</v>
      </c>
      <c r="F192" s="112">
        <v>1.2659999999999999E-2</v>
      </c>
      <c r="G192" s="108">
        <f t="shared" si="14"/>
        <v>28.85266</v>
      </c>
      <c r="H192" s="72">
        <v>563.88</v>
      </c>
      <c r="I192" s="74" t="s">
        <v>45</v>
      </c>
      <c r="J192" s="71">
        <f t="shared" si="17"/>
        <v>563.88</v>
      </c>
      <c r="K192" s="72">
        <v>20.25</v>
      </c>
      <c r="L192" s="74" t="s">
        <v>45</v>
      </c>
      <c r="M192" s="71">
        <f t="shared" si="16"/>
        <v>20.25</v>
      </c>
      <c r="N192" s="72">
        <v>2.54</v>
      </c>
      <c r="O192" s="74" t="s">
        <v>45</v>
      </c>
      <c r="P192" s="71">
        <f t="shared" si="19"/>
        <v>2.54</v>
      </c>
    </row>
    <row r="193" spans="2:16">
      <c r="B193" s="109">
        <v>6</v>
      </c>
      <c r="C193" s="110" t="s">
        <v>46</v>
      </c>
      <c r="D193" s="70">
        <f t="shared" si="18"/>
        <v>45.454545454545453</v>
      </c>
      <c r="E193" s="111">
        <v>27.3</v>
      </c>
      <c r="F193" s="112">
        <v>1.171E-2</v>
      </c>
      <c r="G193" s="108">
        <f t="shared" si="14"/>
        <v>27.311710000000001</v>
      </c>
      <c r="H193" s="72">
        <v>640.65</v>
      </c>
      <c r="I193" s="74" t="s">
        <v>45</v>
      </c>
      <c r="J193" s="71">
        <f t="shared" si="17"/>
        <v>640.65</v>
      </c>
      <c r="K193" s="72">
        <v>22.98</v>
      </c>
      <c r="L193" s="74" t="s">
        <v>45</v>
      </c>
      <c r="M193" s="71">
        <f t="shared" si="16"/>
        <v>22.98</v>
      </c>
      <c r="N193" s="72">
        <v>2.78</v>
      </c>
      <c r="O193" s="74" t="s">
        <v>45</v>
      </c>
      <c r="P193" s="71">
        <f t="shared" si="19"/>
        <v>2.78</v>
      </c>
    </row>
    <row r="194" spans="2:16">
      <c r="B194" s="109">
        <v>6.5</v>
      </c>
      <c r="C194" s="110" t="s">
        <v>46</v>
      </c>
      <c r="D194" s="70">
        <f t="shared" si="18"/>
        <v>49.242424242424242</v>
      </c>
      <c r="E194" s="111">
        <v>25.93</v>
      </c>
      <c r="F194" s="112">
        <v>1.091E-2</v>
      </c>
      <c r="G194" s="108">
        <f t="shared" si="14"/>
        <v>25.940909999999999</v>
      </c>
      <c r="H194" s="72">
        <v>721.6</v>
      </c>
      <c r="I194" s="74" t="s">
        <v>45</v>
      </c>
      <c r="J194" s="71">
        <f t="shared" si="17"/>
        <v>721.6</v>
      </c>
      <c r="K194" s="72">
        <v>25.68</v>
      </c>
      <c r="L194" s="74" t="s">
        <v>45</v>
      </c>
      <c r="M194" s="71">
        <f t="shared" si="16"/>
        <v>25.68</v>
      </c>
      <c r="N194" s="72">
        <v>3.04</v>
      </c>
      <c r="O194" s="74" t="s">
        <v>45</v>
      </c>
      <c r="P194" s="71">
        <f t="shared" si="19"/>
        <v>3.04</v>
      </c>
    </row>
    <row r="195" spans="2:16">
      <c r="B195" s="109">
        <v>7</v>
      </c>
      <c r="C195" s="110" t="s">
        <v>46</v>
      </c>
      <c r="D195" s="70">
        <f t="shared" si="18"/>
        <v>53.030303030303031</v>
      </c>
      <c r="E195" s="111">
        <v>24.72</v>
      </c>
      <c r="F195" s="112">
        <v>1.021E-2</v>
      </c>
      <c r="G195" s="108">
        <f t="shared" si="14"/>
        <v>24.73021</v>
      </c>
      <c r="H195" s="72">
        <v>806.66</v>
      </c>
      <c r="I195" s="74" t="s">
        <v>45</v>
      </c>
      <c r="J195" s="71">
        <f t="shared" si="17"/>
        <v>806.66</v>
      </c>
      <c r="K195" s="72">
        <v>28.37</v>
      </c>
      <c r="L195" s="74" t="s">
        <v>45</v>
      </c>
      <c r="M195" s="71">
        <f t="shared" si="16"/>
        <v>28.37</v>
      </c>
      <c r="N195" s="72">
        <v>3.31</v>
      </c>
      <c r="O195" s="74" t="s">
        <v>45</v>
      </c>
      <c r="P195" s="71">
        <f t="shared" si="19"/>
        <v>3.31</v>
      </c>
    </row>
    <row r="196" spans="2:16">
      <c r="B196" s="109">
        <v>8</v>
      </c>
      <c r="C196" s="110" t="s">
        <v>46</v>
      </c>
      <c r="D196" s="70">
        <f t="shared" si="18"/>
        <v>60.606060606060609</v>
      </c>
      <c r="E196" s="111">
        <v>22.66</v>
      </c>
      <c r="F196" s="112">
        <v>9.0570000000000008E-3</v>
      </c>
      <c r="G196" s="108">
        <f t="shared" si="14"/>
        <v>22.669056999999999</v>
      </c>
      <c r="H196" s="72">
        <v>988.72</v>
      </c>
      <c r="I196" s="74" t="s">
        <v>45</v>
      </c>
      <c r="J196" s="71">
        <f t="shared" si="17"/>
        <v>988.72</v>
      </c>
      <c r="K196" s="72">
        <v>38.32</v>
      </c>
      <c r="L196" s="74" t="s">
        <v>45</v>
      </c>
      <c r="M196" s="71">
        <f t="shared" si="16"/>
        <v>38.32</v>
      </c>
      <c r="N196" s="72">
        <v>3.88</v>
      </c>
      <c r="O196" s="74" t="s">
        <v>45</v>
      </c>
      <c r="P196" s="71">
        <f t="shared" si="19"/>
        <v>3.88</v>
      </c>
    </row>
    <row r="197" spans="2:16">
      <c r="B197" s="109">
        <v>9</v>
      </c>
      <c r="C197" s="110" t="s">
        <v>46</v>
      </c>
      <c r="D197" s="70">
        <f t="shared" si="18"/>
        <v>68.181818181818187</v>
      </c>
      <c r="E197" s="111">
        <v>20.96</v>
      </c>
      <c r="F197" s="112">
        <v>8.1499999999999993E-3</v>
      </c>
      <c r="G197" s="108">
        <f t="shared" si="14"/>
        <v>20.968150000000001</v>
      </c>
      <c r="H197" s="72">
        <v>1.19</v>
      </c>
      <c r="I197" s="73" t="s">
        <v>12</v>
      </c>
      <c r="J197" s="75">
        <f t="shared" ref="J197:J228" si="20">H197*1000</f>
        <v>1190</v>
      </c>
      <c r="K197" s="72">
        <v>47.45</v>
      </c>
      <c r="L197" s="74" t="s">
        <v>45</v>
      </c>
      <c r="M197" s="71">
        <f t="shared" si="16"/>
        <v>47.45</v>
      </c>
      <c r="N197" s="72">
        <v>4.49</v>
      </c>
      <c r="O197" s="74" t="s">
        <v>45</v>
      </c>
      <c r="P197" s="71">
        <f t="shared" si="19"/>
        <v>4.49</v>
      </c>
    </row>
    <row r="198" spans="2:16">
      <c r="B198" s="109">
        <v>10</v>
      </c>
      <c r="C198" s="110" t="s">
        <v>46</v>
      </c>
      <c r="D198" s="70">
        <f t="shared" si="18"/>
        <v>75.757575757575751</v>
      </c>
      <c r="E198" s="111">
        <v>19.55</v>
      </c>
      <c r="F198" s="112">
        <v>7.4139999999999996E-3</v>
      </c>
      <c r="G198" s="108">
        <f t="shared" si="14"/>
        <v>19.557414000000001</v>
      </c>
      <c r="H198" s="72">
        <v>1.4</v>
      </c>
      <c r="I198" s="74" t="s">
        <v>12</v>
      </c>
      <c r="J198" s="75">
        <f t="shared" si="20"/>
        <v>1400</v>
      </c>
      <c r="K198" s="72">
        <v>56.21</v>
      </c>
      <c r="L198" s="74" t="s">
        <v>45</v>
      </c>
      <c r="M198" s="71">
        <f t="shared" si="16"/>
        <v>56.21</v>
      </c>
      <c r="N198" s="72">
        <v>5.16</v>
      </c>
      <c r="O198" s="74" t="s">
        <v>45</v>
      </c>
      <c r="P198" s="71">
        <f t="shared" si="19"/>
        <v>5.16</v>
      </c>
    </row>
    <row r="199" spans="2:16">
      <c r="B199" s="109">
        <v>11</v>
      </c>
      <c r="C199" s="110" t="s">
        <v>46</v>
      </c>
      <c r="D199" s="70">
        <f t="shared" si="18"/>
        <v>83.333333333333329</v>
      </c>
      <c r="E199" s="111">
        <v>18.350000000000001</v>
      </c>
      <c r="F199" s="112">
        <v>6.8060000000000004E-3</v>
      </c>
      <c r="G199" s="108">
        <f t="shared" si="14"/>
        <v>18.356806000000002</v>
      </c>
      <c r="H199" s="72">
        <v>1.63</v>
      </c>
      <c r="I199" s="74" t="s">
        <v>12</v>
      </c>
      <c r="J199" s="75">
        <f t="shared" si="20"/>
        <v>1630</v>
      </c>
      <c r="K199" s="72">
        <v>64.78</v>
      </c>
      <c r="L199" s="74" t="s">
        <v>45</v>
      </c>
      <c r="M199" s="71">
        <f t="shared" si="16"/>
        <v>64.78</v>
      </c>
      <c r="N199" s="72">
        <v>5.86</v>
      </c>
      <c r="O199" s="74" t="s">
        <v>45</v>
      </c>
      <c r="P199" s="71">
        <f t="shared" si="19"/>
        <v>5.86</v>
      </c>
    </row>
    <row r="200" spans="2:16">
      <c r="B200" s="109">
        <v>12</v>
      </c>
      <c r="C200" s="110" t="s">
        <v>46</v>
      </c>
      <c r="D200" s="70">
        <f t="shared" si="18"/>
        <v>90.909090909090907</v>
      </c>
      <c r="E200" s="111">
        <v>17.32</v>
      </c>
      <c r="F200" s="112">
        <v>6.293E-3</v>
      </c>
      <c r="G200" s="108">
        <f t="shared" si="14"/>
        <v>17.326293</v>
      </c>
      <c r="H200" s="72">
        <v>1.87</v>
      </c>
      <c r="I200" s="74" t="s">
        <v>12</v>
      </c>
      <c r="J200" s="75">
        <f t="shared" si="20"/>
        <v>1870</v>
      </c>
      <c r="K200" s="72">
        <v>73.25</v>
      </c>
      <c r="L200" s="74" t="s">
        <v>45</v>
      </c>
      <c r="M200" s="71">
        <f t="shared" si="16"/>
        <v>73.25</v>
      </c>
      <c r="N200" s="72">
        <v>6.6</v>
      </c>
      <c r="O200" s="74" t="s">
        <v>45</v>
      </c>
      <c r="P200" s="71">
        <f t="shared" si="19"/>
        <v>6.6</v>
      </c>
    </row>
    <row r="201" spans="2:16">
      <c r="B201" s="109">
        <v>13</v>
      </c>
      <c r="C201" s="110" t="s">
        <v>46</v>
      </c>
      <c r="D201" s="70">
        <f t="shared" si="18"/>
        <v>98.484848484848484</v>
      </c>
      <c r="E201" s="111">
        <v>16.420000000000002</v>
      </c>
      <c r="F201" s="112">
        <v>5.8560000000000001E-3</v>
      </c>
      <c r="G201" s="108">
        <f t="shared" si="14"/>
        <v>16.425856000000003</v>
      </c>
      <c r="H201" s="72">
        <v>2.12</v>
      </c>
      <c r="I201" s="74" t="s">
        <v>12</v>
      </c>
      <c r="J201" s="75">
        <f t="shared" si="20"/>
        <v>2120</v>
      </c>
      <c r="K201" s="72">
        <v>81.69</v>
      </c>
      <c r="L201" s="74" t="s">
        <v>45</v>
      </c>
      <c r="M201" s="71">
        <f t="shared" si="16"/>
        <v>81.69</v>
      </c>
      <c r="N201" s="72">
        <v>7.37</v>
      </c>
      <c r="O201" s="74" t="s">
        <v>45</v>
      </c>
      <c r="P201" s="71">
        <f t="shared" si="19"/>
        <v>7.37</v>
      </c>
    </row>
    <row r="202" spans="2:16">
      <c r="B202" s="109">
        <v>14</v>
      </c>
      <c r="C202" s="110" t="s">
        <v>46</v>
      </c>
      <c r="D202" s="70">
        <f t="shared" si="18"/>
        <v>106.06060606060606</v>
      </c>
      <c r="E202" s="111">
        <v>15.64</v>
      </c>
      <c r="F202" s="112">
        <v>5.4770000000000001E-3</v>
      </c>
      <c r="G202" s="108">
        <f t="shared" si="14"/>
        <v>15.645477000000001</v>
      </c>
      <c r="H202" s="72">
        <v>2.39</v>
      </c>
      <c r="I202" s="74" t="s">
        <v>12</v>
      </c>
      <c r="J202" s="75">
        <f t="shared" si="20"/>
        <v>2390</v>
      </c>
      <c r="K202" s="72">
        <v>90.11</v>
      </c>
      <c r="L202" s="74" t="s">
        <v>45</v>
      </c>
      <c r="M202" s="71">
        <f t="shared" si="16"/>
        <v>90.11</v>
      </c>
      <c r="N202" s="72">
        <v>8.18</v>
      </c>
      <c r="O202" s="74" t="s">
        <v>45</v>
      </c>
      <c r="P202" s="71">
        <f t="shared" si="19"/>
        <v>8.18</v>
      </c>
    </row>
    <row r="203" spans="2:16">
      <c r="B203" s="109">
        <v>15</v>
      </c>
      <c r="C203" s="110" t="s">
        <v>46</v>
      </c>
      <c r="D203" s="70">
        <f t="shared" si="18"/>
        <v>113.63636363636364</v>
      </c>
      <c r="E203" s="111">
        <v>14.95</v>
      </c>
      <c r="F203" s="112">
        <v>5.1469999999999997E-3</v>
      </c>
      <c r="G203" s="108">
        <f t="shared" si="14"/>
        <v>14.955146999999998</v>
      </c>
      <c r="H203" s="72">
        <v>2.67</v>
      </c>
      <c r="I203" s="74" t="s">
        <v>12</v>
      </c>
      <c r="J203" s="75">
        <f t="shared" si="20"/>
        <v>2670</v>
      </c>
      <c r="K203" s="72">
        <v>98.54</v>
      </c>
      <c r="L203" s="74" t="s">
        <v>45</v>
      </c>
      <c r="M203" s="71">
        <f t="shared" si="16"/>
        <v>98.54</v>
      </c>
      <c r="N203" s="72">
        <v>9.0299999999999994</v>
      </c>
      <c r="O203" s="74" t="s">
        <v>45</v>
      </c>
      <c r="P203" s="71">
        <f t="shared" si="19"/>
        <v>9.0299999999999994</v>
      </c>
    </row>
    <row r="204" spans="2:16">
      <c r="B204" s="109">
        <v>16</v>
      </c>
      <c r="C204" s="110" t="s">
        <v>46</v>
      </c>
      <c r="D204" s="70">
        <f t="shared" si="18"/>
        <v>121.21212121212122</v>
      </c>
      <c r="E204" s="111">
        <v>14.33</v>
      </c>
      <c r="F204" s="112">
        <v>4.8560000000000001E-3</v>
      </c>
      <c r="G204" s="108">
        <f t="shared" si="14"/>
        <v>14.334856</v>
      </c>
      <c r="H204" s="72">
        <v>2.97</v>
      </c>
      <c r="I204" s="74" t="s">
        <v>12</v>
      </c>
      <c r="J204" s="75">
        <f t="shared" si="20"/>
        <v>2970</v>
      </c>
      <c r="K204" s="72">
        <v>106.99</v>
      </c>
      <c r="L204" s="74" t="s">
        <v>45</v>
      </c>
      <c r="M204" s="71">
        <f t="shared" si="16"/>
        <v>106.99</v>
      </c>
      <c r="N204" s="72">
        <v>9.91</v>
      </c>
      <c r="O204" s="74" t="s">
        <v>45</v>
      </c>
      <c r="P204" s="71">
        <f t="shared" si="19"/>
        <v>9.91</v>
      </c>
    </row>
    <row r="205" spans="2:16">
      <c r="B205" s="109">
        <v>17</v>
      </c>
      <c r="C205" s="110" t="s">
        <v>46</v>
      </c>
      <c r="D205" s="70">
        <f t="shared" si="18"/>
        <v>128.78787878787878</v>
      </c>
      <c r="E205" s="111">
        <v>13.78</v>
      </c>
      <c r="F205" s="112">
        <v>4.5970000000000004E-3</v>
      </c>
      <c r="G205" s="108">
        <f t="shared" si="14"/>
        <v>13.784597</v>
      </c>
      <c r="H205" s="72">
        <v>3.28</v>
      </c>
      <c r="I205" s="74" t="s">
        <v>12</v>
      </c>
      <c r="J205" s="75">
        <f t="shared" si="20"/>
        <v>3280</v>
      </c>
      <c r="K205" s="72">
        <v>115.45</v>
      </c>
      <c r="L205" s="74" t="s">
        <v>45</v>
      </c>
      <c r="M205" s="71">
        <f t="shared" si="16"/>
        <v>115.45</v>
      </c>
      <c r="N205" s="72">
        <v>10.81</v>
      </c>
      <c r="O205" s="74" t="s">
        <v>45</v>
      </c>
      <c r="P205" s="71">
        <f t="shared" si="19"/>
        <v>10.81</v>
      </c>
    </row>
    <row r="206" spans="2:16">
      <c r="B206" s="109">
        <v>18</v>
      </c>
      <c r="C206" s="110" t="s">
        <v>46</v>
      </c>
      <c r="D206" s="70">
        <f t="shared" si="18"/>
        <v>136.36363636363637</v>
      </c>
      <c r="E206" s="111">
        <v>13.28</v>
      </c>
      <c r="F206" s="112">
        <v>4.365E-3</v>
      </c>
      <c r="G206" s="108">
        <f t="shared" si="14"/>
        <v>13.284364999999999</v>
      </c>
      <c r="H206" s="72">
        <v>3.59</v>
      </c>
      <c r="I206" s="74" t="s">
        <v>12</v>
      </c>
      <c r="J206" s="75">
        <f t="shared" si="20"/>
        <v>3590</v>
      </c>
      <c r="K206" s="72">
        <v>123.94</v>
      </c>
      <c r="L206" s="74" t="s">
        <v>45</v>
      </c>
      <c r="M206" s="71">
        <f t="shared" si="16"/>
        <v>123.94</v>
      </c>
      <c r="N206" s="72">
        <v>11.75</v>
      </c>
      <c r="O206" s="74" t="s">
        <v>45</v>
      </c>
      <c r="P206" s="71">
        <f t="shared" si="19"/>
        <v>11.75</v>
      </c>
    </row>
    <row r="207" spans="2:16">
      <c r="B207" s="109">
        <v>20</v>
      </c>
      <c r="C207" s="110" t="s">
        <v>46</v>
      </c>
      <c r="D207" s="70">
        <f t="shared" si="18"/>
        <v>151.5151515151515</v>
      </c>
      <c r="E207" s="111">
        <v>12.42</v>
      </c>
      <c r="F207" s="112">
        <v>3.9690000000000003E-3</v>
      </c>
      <c r="G207" s="108">
        <f t="shared" si="14"/>
        <v>12.423969</v>
      </c>
      <c r="H207" s="72">
        <v>4.26</v>
      </c>
      <c r="I207" s="74" t="s">
        <v>12</v>
      </c>
      <c r="J207" s="75">
        <f t="shared" si="20"/>
        <v>4260</v>
      </c>
      <c r="K207" s="72">
        <v>156.13</v>
      </c>
      <c r="L207" s="74" t="s">
        <v>45</v>
      </c>
      <c r="M207" s="71">
        <f t="shared" si="16"/>
        <v>156.13</v>
      </c>
      <c r="N207" s="72">
        <v>13.71</v>
      </c>
      <c r="O207" s="74" t="s">
        <v>45</v>
      </c>
      <c r="P207" s="71">
        <f t="shared" si="19"/>
        <v>13.71</v>
      </c>
    </row>
    <row r="208" spans="2:16">
      <c r="B208" s="109">
        <v>22.5</v>
      </c>
      <c r="C208" s="110" t="s">
        <v>46</v>
      </c>
      <c r="D208" s="70">
        <f t="shared" si="18"/>
        <v>170.45454545454547</v>
      </c>
      <c r="E208" s="111">
        <v>11.53</v>
      </c>
      <c r="F208" s="112">
        <v>3.5669999999999999E-3</v>
      </c>
      <c r="G208" s="108">
        <f t="shared" si="14"/>
        <v>11.533567</v>
      </c>
      <c r="H208" s="72">
        <v>5.16</v>
      </c>
      <c r="I208" s="74" t="s">
        <v>12</v>
      </c>
      <c r="J208" s="75">
        <f t="shared" si="20"/>
        <v>5160</v>
      </c>
      <c r="K208" s="72">
        <v>201.5</v>
      </c>
      <c r="L208" s="74" t="s">
        <v>45</v>
      </c>
      <c r="M208" s="71">
        <f t="shared" si="16"/>
        <v>201.5</v>
      </c>
      <c r="N208" s="72">
        <v>16.309999999999999</v>
      </c>
      <c r="O208" s="74" t="s">
        <v>45</v>
      </c>
      <c r="P208" s="71">
        <f t="shared" si="19"/>
        <v>16.309999999999999</v>
      </c>
    </row>
    <row r="209" spans="2:16">
      <c r="B209" s="109">
        <v>25</v>
      </c>
      <c r="C209" s="110" t="s">
        <v>46</v>
      </c>
      <c r="D209" s="70">
        <f t="shared" si="18"/>
        <v>189.39393939393941</v>
      </c>
      <c r="E209" s="111">
        <v>10.8</v>
      </c>
      <c r="F209" s="112">
        <v>3.2420000000000001E-3</v>
      </c>
      <c r="G209" s="108">
        <f t="shared" si="14"/>
        <v>10.803242000000001</v>
      </c>
      <c r="H209" s="72">
        <v>6.13</v>
      </c>
      <c r="I209" s="74" t="s">
        <v>12</v>
      </c>
      <c r="J209" s="75">
        <f t="shared" si="20"/>
        <v>6130</v>
      </c>
      <c r="K209" s="72">
        <v>243.43</v>
      </c>
      <c r="L209" s="74" t="s">
        <v>45</v>
      </c>
      <c r="M209" s="71">
        <f t="shared" si="16"/>
        <v>243.43</v>
      </c>
      <c r="N209" s="72">
        <v>19.059999999999999</v>
      </c>
      <c r="O209" s="74" t="s">
        <v>45</v>
      </c>
      <c r="P209" s="71">
        <f t="shared" si="19"/>
        <v>19.059999999999999</v>
      </c>
    </row>
    <row r="210" spans="2:16">
      <c r="B210" s="109">
        <v>27.5</v>
      </c>
      <c r="C210" s="110" t="s">
        <v>46</v>
      </c>
      <c r="D210" s="70">
        <f t="shared" si="18"/>
        <v>208.33333333333334</v>
      </c>
      <c r="E210" s="111">
        <v>10.199999999999999</v>
      </c>
      <c r="F210" s="112">
        <v>2.9740000000000001E-3</v>
      </c>
      <c r="G210" s="108">
        <f t="shared" si="14"/>
        <v>10.202973999999999</v>
      </c>
      <c r="H210" s="72">
        <v>7.16</v>
      </c>
      <c r="I210" s="74" t="s">
        <v>12</v>
      </c>
      <c r="J210" s="75">
        <f t="shared" si="20"/>
        <v>7160</v>
      </c>
      <c r="K210" s="72">
        <v>283.45999999999998</v>
      </c>
      <c r="L210" s="74" t="s">
        <v>45</v>
      </c>
      <c r="M210" s="71">
        <f t="shared" si="16"/>
        <v>283.45999999999998</v>
      </c>
      <c r="N210" s="72">
        <v>21.94</v>
      </c>
      <c r="O210" s="74" t="s">
        <v>45</v>
      </c>
      <c r="P210" s="71">
        <f t="shared" si="19"/>
        <v>21.94</v>
      </c>
    </row>
    <row r="211" spans="2:16">
      <c r="B211" s="109">
        <v>30</v>
      </c>
      <c r="C211" s="110" t="s">
        <v>46</v>
      </c>
      <c r="D211" s="70">
        <f t="shared" si="18"/>
        <v>227.27272727272728</v>
      </c>
      <c r="E211" s="111">
        <v>9.6850000000000005</v>
      </c>
      <c r="F211" s="112">
        <v>2.748E-3</v>
      </c>
      <c r="G211" s="108">
        <f t="shared" si="14"/>
        <v>9.6877480000000009</v>
      </c>
      <c r="H211" s="72">
        <v>8.24</v>
      </c>
      <c r="I211" s="74" t="s">
        <v>12</v>
      </c>
      <c r="J211" s="75">
        <f t="shared" si="20"/>
        <v>8240</v>
      </c>
      <c r="K211" s="72">
        <v>322.29000000000002</v>
      </c>
      <c r="L211" s="74" t="s">
        <v>45</v>
      </c>
      <c r="M211" s="71">
        <f t="shared" si="16"/>
        <v>322.29000000000002</v>
      </c>
      <c r="N211" s="72">
        <v>24.96</v>
      </c>
      <c r="O211" s="74" t="s">
        <v>45</v>
      </c>
      <c r="P211" s="71">
        <f t="shared" si="19"/>
        <v>24.96</v>
      </c>
    </row>
    <row r="212" spans="2:16">
      <c r="B212" s="109">
        <v>32.5</v>
      </c>
      <c r="C212" s="110" t="s">
        <v>46</v>
      </c>
      <c r="D212" s="70">
        <f t="shared" si="18"/>
        <v>246.21212121212122</v>
      </c>
      <c r="E212" s="111">
        <v>9.2490000000000006</v>
      </c>
      <c r="F212" s="112">
        <v>2.555E-3</v>
      </c>
      <c r="G212" s="108">
        <f t="shared" si="14"/>
        <v>9.2515549999999998</v>
      </c>
      <c r="H212" s="72">
        <v>9.3800000000000008</v>
      </c>
      <c r="I212" s="74" t="s">
        <v>12</v>
      </c>
      <c r="J212" s="75">
        <f t="shared" si="20"/>
        <v>9380</v>
      </c>
      <c r="K212" s="72">
        <v>360.28</v>
      </c>
      <c r="L212" s="74" t="s">
        <v>45</v>
      </c>
      <c r="M212" s="71">
        <f t="shared" si="16"/>
        <v>360.28</v>
      </c>
      <c r="N212" s="72">
        <v>28.08</v>
      </c>
      <c r="O212" s="74" t="s">
        <v>45</v>
      </c>
      <c r="P212" s="71">
        <f t="shared" si="19"/>
        <v>28.08</v>
      </c>
    </row>
    <row r="213" spans="2:16">
      <c r="B213" s="109">
        <v>35</v>
      </c>
      <c r="C213" s="110" t="s">
        <v>46</v>
      </c>
      <c r="D213" s="70">
        <f t="shared" si="18"/>
        <v>265.15151515151513</v>
      </c>
      <c r="E213" s="111">
        <v>8.8719999999999999</v>
      </c>
      <c r="F213" s="112">
        <v>2.3879999999999999E-3</v>
      </c>
      <c r="G213" s="108">
        <f t="shared" ref="G213:G228" si="21">E213+F213</f>
        <v>8.8743879999999997</v>
      </c>
      <c r="H213" s="72">
        <v>10.57</v>
      </c>
      <c r="I213" s="74" t="s">
        <v>12</v>
      </c>
      <c r="J213" s="75">
        <f t="shared" si="20"/>
        <v>10570</v>
      </c>
      <c r="K213" s="72">
        <v>397.64</v>
      </c>
      <c r="L213" s="74" t="s">
        <v>45</v>
      </c>
      <c r="M213" s="71">
        <f t="shared" si="16"/>
        <v>397.64</v>
      </c>
      <c r="N213" s="72">
        <v>31.31</v>
      </c>
      <c r="O213" s="74" t="s">
        <v>45</v>
      </c>
      <c r="P213" s="71">
        <f t="shared" si="19"/>
        <v>31.31</v>
      </c>
    </row>
    <row r="214" spans="2:16">
      <c r="B214" s="109">
        <v>37.5</v>
      </c>
      <c r="C214" s="110" t="s">
        <v>46</v>
      </c>
      <c r="D214" s="70">
        <f t="shared" si="18"/>
        <v>284.09090909090907</v>
      </c>
      <c r="E214" s="111">
        <v>8.5429999999999993</v>
      </c>
      <c r="F214" s="112">
        <v>2.2430000000000002E-3</v>
      </c>
      <c r="G214" s="108">
        <f t="shared" si="21"/>
        <v>8.5452429999999993</v>
      </c>
      <c r="H214" s="72">
        <v>11.8</v>
      </c>
      <c r="I214" s="74" t="s">
        <v>12</v>
      </c>
      <c r="J214" s="75">
        <f t="shared" si="20"/>
        <v>11800</v>
      </c>
      <c r="K214" s="72">
        <v>434.47</v>
      </c>
      <c r="L214" s="74" t="s">
        <v>45</v>
      </c>
      <c r="M214" s="71">
        <f t="shared" si="16"/>
        <v>434.47</v>
      </c>
      <c r="N214" s="72">
        <v>34.64</v>
      </c>
      <c r="O214" s="74" t="s">
        <v>45</v>
      </c>
      <c r="P214" s="71">
        <f t="shared" si="19"/>
        <v>34.64</v>
      </c>
    </row>
    <row r="215" spans="2:16">
      <c r="B215" s="109">
        <v>40</v>
      </c>
      <c r="C215" s="110" t="s">
        <v>46</v>
      </c>
      <c r="D215" s="70">
        <f t="shared" si="18"/>
        <v>303.030303030303</v>
      </c>
      <c r="E215" s="111">
        <v>8.2539999999999996</v>
      </c>
      <c r="F215" s="112">
        <v>2.1150000000000001E-3</v>
      </c>
      <c r="G215" s="108">
        <f t="shared" si="21"/>
        <v>8.2561149999999994</v>
      </c>
      <c r="H215" s="72">
        <v>13.09</v>
      </c>
      <c r="I215" s="74" t="s">
        <v>12</v>
      </c>
      <c r="J215" s="75">
        <f t="shared" si="20"/>
        <v>13090</v>
      </c>
      <c r="K215" s="72">
        <v>470.86</v>
      </c>
      <c r="L215" s="74" t="s">
        <v>45</v>
      </c>
      <c r="M215" s="71">
        <f t="shared" si="16"/>
        <v>470.86</v>
      </c>
      <c r="N215" s="72">
        <v>38.06</v>
      </c>
      <c r="O215" s="74" t="s">
        <v>45</v>
      </c>
      <c r="P215" s="71">
        <f t="shared" si="19"/>
        <v>38.06</v>
      </c>
    </row>
    <row r="216" spans="2:16">
      <c r="B216" s="109">
        <v>45</v>
      </c>
      <c r="C216" s="110" t="s">
        <v>46</v>
      </c>
      <c r="D216" s="70">
        <f t="shared" si="18"/>
        <v>340.90909090909093</v>
      </c>
      <c r="E216" s="111">
        <v>7.7690000000000001</v>
      </c>
      <c r="F216" s="112">
        <v>1.9E-3</v>
      </c>
      <c r="G216" s="108">
        <f t="shared" si="21"/>
        <v>7.7709000000000001</v>
      </c>
      <c r="H216" s="72">
        <v>15.78</v>
      </c>
      <c r="I216" s="74" t="s">
        <v>12</v>
      </c>
      <c r="J216" s="75">
        <f t="shared" si="20"/>
        <v>15780</v>
      </c>
      <c r="K216" s="72">
        <v>605.48</v>
      </c>
      <c r="L216" s="74" t="s">
        <v>45</v>
      </c>
      <c r="M216" s="71">
        <f t="shared" si="16"/>
        <v>605.48</v>
      </c>
      <c r="N216" s="72">
        <v>45.12</v>
      </c>
      <c r="O216" s="74" t="s">
        <v>45</v>
      </c>
      <c r="P216" s="71">
        <f t="shared" si="19"/>
        <v>45.12</v>
      </c>
    </row>
    <row r="217" spans="2:16">
      <c r="B217" s="109">
        <v>50</v>
      </c>
      <c r="C217" s="110" t="s">
        <v>46</v>
      </c>
      <c r="D217" s="70">
        <f t="shared" si="18"/>
        <v>378.78787878787881</v>
      </c>
      <c r="E217" s="111">
        <v>7.3810000000000002</v>
      </c>
      <c r="F217" s="112">
        <v>1.7260000000000001E-3</v>
      </c>
      <c r="G217" s="108">
        <f t="shared" si="21"/>
        <v>7.3827259999999999</v>
      </c>
      <c r="H217" s="72">
        <v>18.62</v>
      </c>
      <c r="I217" s="74" t="s">
        <v>12</v>
      </c>
      <c r="J217" s="75">
        <f t="shared" si="20"/>
        <v>18620</v>
      </c>
      <c r="K217" s="72">
        <v>727.06</v>
      </c>
      <c r="L217" s="74" t="s">
        <v>45</v>
      </c>
      <c r="M217" s="71">
        <f t="shared" si="16"/>
        <v>727.06</v>
      </c>
      <c r="N217" s="72">
        <v>52.44</v>
      </c>
      <c r="O217" s="74" t="s">
        <v>45</v>
      </c>
      <c r="P217" s="71">
        <f t="shared" si="19"/>
        <v>52.44</v>
      </c>
    </row>
    <row r="218" spans="2:16">
      <c r="B218" s="109">
        <v>55</v>
      </c>
      <c r="C218" s="110" t="s">
        <v>46</v>
      </c>
      <c r="D218" s="70">
        <f t="shared" si="18"/>
        <v>416.66666666666669</v>
      </c>
      <c r="E218" s="111">
        <v>7.0629999999999997</v>
      </c>
      <c r="F218" s="112">
        <v>1.5820000000000001E-3</v>
      </c>
      <c r="G218" s="108">
        <f t="shared" si="21"/>
        <v>7.0645819999999997</v>
      </c>
      <c r="H218" s="72">
        <v>21.61</v>
      </c>
      <c r="I218" s="74" t="s">
        <v>12</v>
      </c>
      <c r="J218" s="75">
        <f t="shared" si="20"/>
        <v>21610</v>
      </c>
      <c r="K218" s="72">
        <v>840.72</v>
      </c>
      <c r="L218" s="74" t="s">
        <v>45</v>
      </c>
      <c r="M218" s="71">
        <f t="shared" si="16"/>
        <v>840.72</v>
      </c>
      <c r="N218" s="72">
        <v>59.99</v>
      </c>
      <c r="O218" s="74" t="s">
        <v>45</v>
      </c>
      <c r="P218" s="71">
        <f t="shared" si="19"/>
        <v>59.99</v>
      </c>
    </row>
    <row r="219" spans="2:16">
      <c r="B219" s="109">
        <v>60</v>
      </c>
      <c r="C219" s="110" t="s">
        <v>46</v>
      </c>
      <c r="D219" s="70">
        <f t="shared" si="18"/>
        <v>454.54545454545456</v>
      </c>
      <c r="E219" s="111">
        <v>6.7990000000000004</v>
      </c>
      <c r="F219" s="112">
        <v>1.4610000000000001E-3</v>
      </c>
      <c r="G219" s="108">
        <f t="shared" si="21"/>
        <v>6.8004610000000003</v>
      </c>
      <c r="H219" s="72">
        <v>24.71</v>
      </c>
      <c r="I219" s="74" t="s">
        <v>12</v>
      </c>
      <c r="J219" s="75">
        <f t="shared" si="20"/>
        <v>24710</v>
      </c>
      <c r="K219" s="72">
        <v>948.81</v>
      </c>
      <c r="L219" s="74" t="s">
        <v>45</v>
      </c>
      <c r="M219" s="71">
        <f t="shared" si="16"/>
        <v>948.81</v>
      </c>
      <c r="N219" s="72">
        <v>67.709999999999994</v>
      </c>
      <c r="O219" s="74" t="s">
        <v>45</v>
      </c>
      <c r="P219" s="71">
        <f t="shared" si="19"/>
        <v>67.709999999999994</v>
      </c>
    </row>
    <row r="220" spans="2:16">
      <c r="B220" s="109">
        <v>65</v>
      </c>
      <c r="C220" s="110" t="s">
        <v>46</v>
      </c>
      <c r="D220" s="70">
        <f t="shared" si="18"/>
        <v>492.42424242424244</v>
      </c>
      <c r="E220" s="111">
        <v>6.577</v>
      </c>
      <c r="F220" s="112">
        <v>1.358E-3</v>
      </c>
      <c r="G220" s="108">
        <f t="shared" si="21"/>
        <v>6.5783579999999997</v>
      </c>
      <c r="H220" s="72">
        <v>27.94</v>
      </c>
      <c r="I220" s="74" t="s">
        <v>12</v>
      </c>
      <c r="J220" s="75">
        <f t="shared" si="20"/>
        <v>27940</v>
      </c>
      <c r="K220" s="72">
        <v>1.05</v>
      </c>
      <c r="L220" s="73" t="s">
        <v>12</v>
      </c>
      <c r="M220" s="75">
        <f t="shared" ref="M220:M228" si="22">K220*1000</f>
        <v>1050</v>
      </c>
      <c r="N220" s="72">
        <v>75.58</v>
      </c>
      <c r="O220" s="74" t="s">
        <v>45</v>
      </c>
      <c r="P220" s="71">
        <f t="shared" si="19"/>
        <v>75.58</v>
      </c>
    </row>
    <row r="221" spans="2:16">
      <c r="B221" s="109">
        <v>70</v>
      </c>
      <c r="C221" s="110" t="s">
        <v>46</v>
      </c>
      <c r="D221" s="70">
        <f t="shared" si="18"/>
        <v>530.30303030303025</v>
      </c>
      <c r="E221" s="111">
        <v>6.3879999999999999</v>
      </c>
      <c r="F221" s="112">
        <v>1.2689999999999999E-3</v>
      </c>
      <c r="G221" s="108">
        <f t="shared" si="21"/>
        <v>6.3892689999999996</v>
      </c>
      <c r="H221" s="72">
        <v>31.26</v>
      </c>
      <c r="I221" s="74" t="s">
        <v>12</v>
      </c>
      <c r="J221" s="75">
        <f t="shared" si="20"/>
        <v>31260</v>
      </c>
      <c r="K221" s="72">
        <v>1.1499999999999999</v>
      </c>
      <c r="L221" s="74" t="s">
        <v>12</v>
      </c>
      <c r="M221" s="75">
        <f t="shared" si="22"/>
        <v>1150</v>
      </c>
      <c r="N221" s="72">
        <v>83.56</v>
      </c>
      <c r="O221" s="74" t="s">
        <v>45</v>
      </c>
      <c r="P221" s="71">
        <f t="shared" si="19"/>
        <v>83.56</v>
      </c>
    </row>
    <row r="222" spans="2:16">
      <c r="B222" s="109">
        <v>80</v>
      </c>
      <c r="C222" s="110" t="s">
        <v>46</v>
      </c>
      <c r="D222" s="70">
        <f t="shared" si="18"/>
        <v>606.06060606060601</v>
      </c>
      <c r="E222" s="111">
        <v>6.085</v>
      </c>
      <c r="F222" s="112">
        <v>1.1230000000000001E-3</v>
      </c>
      <c r="G222" s="108">
        <f t="shared" si="21"/>
        <v>6.0861229999999997</v>
      </c>
      <c r="H222" s="72">
        <v>38.17</v>
      </c>
      <c r="I222" s="74" t="s">
        <v>12</v>
      </c>
      <c r="J222" s="75">
        <f t="shared" si="20"/>
        <v>38170</v>
      </c>
      <c r="K222" s="72">
        <v>1.51</v>
      </c>
      <c r="L222" s="74" t="s">
        <v>12</v>
      </c>
      <c r="M222" s="75">
        <f t="shared" si="22"/>
        <v>1510</v>
      </c>
      <c r="N222" s="72">
        <v>99.78</v>
      </c>
      <c r="O222" s="74" t="s">
        <v>45</v>
      </c>
      <c r="P222" s="71">
        <f t="shared" si="19"/>
        <v>99.78</v>
      </c>
    </row>
    <row r="223" spans="2:16">
      <c r="B223" s="109">
        <v>90</v>
      </c>
      <c r="C223" s="110" t="s">
        <v>46</v>
      </c>
      <c r="D223" s="70">
        <f t="shared" si="18"/>
        <v>681.81818181818187</v>
      </c>
      <c r="E223" s="111">
        <v>5.8540000000000001</v>
      </c>
      <c r="F223" s="112">
        <v>1.008E-3</v>
      </c>
      <c r="G223" s="108">
        <f t="shared" si="21"/>
        <v>5.8550079999999998</v>
      </c>
      <c r="H223" s="72">
        <v>45.39</v>
      </c>
      <c r="I223" s="74" t="s">
        <v>12</v>
      </c>
      <c r="J223" s="75">
        <f t="shared" si="20"/>
        <v>45390</v>
      </c>
      <c r="K223" s="72">
        <v>1.82</v>
      </c>
      <c r="L223" s="74" t="s">
        <v>12</v>
      </c>
      <c r="M223" s="75">
        <f t="shared" si="22"/>
        <v>1820</v>
      </c>
      <c r="N223" s="72">
        <v>116.22</v>
      </c>
      <c r="O223" s="74" t="s">
        <v>45</v>
      </c>
      <c r="P223" s="71">
        <f t="shared" si="19"/>
        <v>116.22</v>
      </c>
    </row>
    <row r="224" spans="2:16">
      <c r="B224" s="109">
        <v>100</v>
      </c>
      <c r="C224" s="110" t="s">
        <v>46</v>
      </c>
      <c r="D224" s="70">
        <f t="shared" si="18"/>
        <v>757.57575757575762</v>
      </c>
      <c r="E224" s="111">
        <v>5.6749999999999998</v>
      </c>
      <c r="F224" s="112">
        <v>9.1489999999999996E-4</v>
      </c>
      <c r="G224" s="108">
        <f t="shared" si="21"/>
        <v>5.6759148999999995</v>
      </c>
      <c r="H224" s="72">
        <v>52.86</v>
      </c>
      <c r="I224" s="74" t="s">
        <v>12</v>
      </c>
      <c r="J224" s="75">
        <f t="shared" si="20"/>
        <v>52860</v>
      </c>
      <c r="K224" s="72">
        <v>2.11</v>
      </c>
      <c r="L224" s="74" t="s">
        <v>12</v>
      </c>
      <c r="M224" s="75">
        <f t="shared" si="22"/>
        <v>2110</v>
      </c>
      <c r="N224" s="72">
        <v>132.75</v>
      </c>
      <c r="O224" s="74" t="s">
        <v>45</v>
      </c>
      <c r="P224" s="71">
        <f t="shared" si="19"/>
        <v>132.75</v>
      </c>
    </row>
    <row r="225" spans="1:16">
      <c r="B225" s="109">
        <v>110</v>
      </c>
      <c r="C225" s="110" t="s">
        <v>46</v>
      </c>
      <c r="D225" s="70">
        <f t="shared" si="18"/>
        <v>833.33333333333337</v>
      </c>
      <c r="E225" s="111">
        <v>5.5339999999999998</v>
      </c>
      <c r="F225" s="112">
        <v>8.3830000000000005E-4</v>
      </c>
      <c r="G225" s="108">
        <f t="shared" si="21"/>
        <v>5.5348382999999997</v>
      </c>
      <c r="H225" s="72">
        <v>60.55</v>
      </c>
      <c r="I225" s="74" t="s">
        <v>12</v>
      </c>
      <c r="J225" s="75">
        <f t="shared" si="20"/>
        <v>60550</v>
      </c>
      <c r="K225" s="72">
        <v>2.37</v>
      </c>
      <c r="L225" s="74" t="s">
        <v>12</v>
      </c>
      <c r="M225" s="75">
        <f t="shared" si="22"/>
        <v>2370</v>
      </c>
      <c r="N225" s="72">
        <v>149.29</v>
      </c>
      <c r="O225" s="74" t="s">
        <v>45</v>
      </c>
      <c r="P225" s="71">
        <f t="shared" si="19"/>
        <v>149.29</v>
      </c>
    </row>
    <row r="226" spans="1:16">
      <c r="B226" s="109">
        <v>120</v>
      </c>
      <c r="C226" s="110" t="s">
        <v>46</v>
      </c>
      <c r="D226" s="70">
        <f t="shared" si="18"/>
        <v>909.09090909090912</v>
      </c>
      <c r="E226" s="111">
        <v>5.42</v>
      </c>
      <c r="F226" s="112">
        <v>7.739E-4</v>
      </c>
      <c r="G226" s="108">
        <f t="shared" si="21"/>
        <v>5.4207739000000004</v>
      </c>
      <c r="H226" s="72">
        <v>68.42</v>
      </c>
      <c r="I226" s="74" t="s">
        <v>12</v>
      </c>
      <c r="J226" s="75">
        <f t="shared" si="20"/>
        <v>68420</v>
      </c>
      <c r="K226" s="72">
        <v>2.62</v>
      </c>
      <c r="L226" s="74" t="s">
        <v>12</v>
      </c>
      <c r="M226" s="75">
        <f t="shared" si="22"/>
        <v>2620</v>
      </c>
      <c r="N226" s="72">
        <v>165.77</v>
      </c>
      <c r="O226" s="74" t="s">
        <v>45</v>
      </c>
      <c r="P226" s="71">
        <f t="shared" si="19"/>
        <v>165.77</v>
      </c>
    </row>
    <row r="227" spans="1:16">
      <c r="B227" s="109">
        <v>130</v>
      </c>
      <c r="C227" s="110" t="s">
        <v>46</v>
      </c>
      <c r="D227" s="70">
        <f t="shared" si="18"/>
        <v>984.84848484848487</v>
      </c>
      <c r="E227" s="111">
        <v>5.3280000000000003</v>
      </c>
      <c r="F227" s="112">
        <v>7.1900000000000002E-4</v>
      </c>
      <c r="G227" s="108">
        <f t="shared" si="21"/>
        <v>5.3287190000000004</v>
      </c>
      <c r="H227" s="72">
        <v>76.430000000000007</v>
      </c>
      <c r="I227" s="74" t="s">
        <v>12</v>
      </c>
      <c r="J227" s="75">
        <f t="shared" si="20"/>
        <v>76430</v>
      </c>
      <c r="K227" s="72">
        <v>2.86</v>
      </c>
      <c r="L227" s="74" t="s">
        <v>12</v>
      </c>
      <c r="M227" s="75">
        <f t="shared" si="22"/>
        <v>2860</v>
      </c>
      <c r="N227" s="72">
        <v>182.15</v>
      </c>
      <c r="O227" s="74" t="s">
        <v>45</v>
      </c>
      <c r="P227" s="71">
        <f t="shared" si="19"/>
        <v>182.15</v>
      </c>
    </row>
    <row r="228" spans="1:16">
      <c r="A228" s="4">
        <v>228</v>
      </c>
      <c r="B228" s="109">
        <v>132</v>
      </c>
      <c r="C228" s="110" t="s">
        <v>46</v>
      </c>
      <c r="D228" s="70">
        <f t="shared" si="18"/>
        <v>1000</v>
      </c>
      <c r="E228" s="111">
        <v>5.3129999999999997</v>
      </c>
      <c r="F228" s="112">
        <v>7.0890000000000005E-4</v>
      </c>
      <c r="G228" s="108">
        <f t="shared" si="21"/>
        <v>5.3137089</v>
      </c>
      <c r="H228" s="72">
        <v>78.05</v>
      </c>
      <c r="I228" s="74" t="s">
        <v>12</v>
      </c>
      <c r="J228" s="75">
        <f t="shared" si="20"/>
        <v>78050</v>
      </c>
      <c r="K228" s="72">
        <v>2.86</v>
      </c>
      <c r="L228" s="74" t="s">
        <v>12</v>
      </c>
      <c r="M228" s="75">
        <f t="shared" si="22"/>
        <v>2860</v>
      </c>
      <c r="N228" s="72">
        <v>185.4</v>
      </c>
      <c r="O228" s="74" t="s">
        <v>45</v>
      </c>
      <c r="P228" s="71">
        <f t="shared" si="19"/>
        <v>185.4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92</v>
      </c>
      <c r="F2" s="7"/>
      <c r="G2" s="7"/>
      <c r="L2" s="5" t="s">
        <v>93</v>
      </c>
      <c r="M2" s="8"/>
      <c r="N2" s="9" t="s">
        <v>94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95</v>
      </c>
      <c r="C3" s="13" t="s">
        <v>13</v>
      </c>
      <c r="E3" s="12" t="s">
        <v>253</v>
      </c>
      <c r="F3" s="184"/>
      <c r="G3" s="14" t="s">
        <v>14</v>
      </c>
      <c r="H3" s="14"/>
      <c r="I3" s="14"/>
      <c r="K3" s="15"/>
      <c r="L3" s="5" t="s">
        <v>96</v>
      </c>
      <c r="M3" s="16"/>
      <c r="N3" s="9" t="s">
        <v>97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98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99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100</v>
      </c>
      <c r="C5" s="20">
        <v>132</v>
      </c>
      <c r="D5" s="21" t="s">
        <v>101</v>
      </c>
      <c r="F5" s="14" t="s">
        <v>0</v>
      </c>
      <c r="G5" s="14" t="s">
        <v>16</v>
      </c>
      <c r="H5" s="14" t="s">
        <v>102</v>
      </c>
      <c r="I5" s="14" t="s">
        <v>102</v>
      </c>
      <c r="J5" s="24" t="s">
        <v>103</v>
      </c>
      <c r="K5" s="5" t="s">
        <v>104</v>
      </c>
      <c r="L5" s="14"/>
      <c r="M5" s="14"/>
      <c r="N5" s="9"/>
      <c r="O5" s="15" t="s">
        <v>250</v>
      </c>
      <c r="P5" s="1" t="str">
        <f ca="1">RIGHT(CELL("filename",A1),LEN(CELL("filename",A1))-FIND("]",CELL("filename",A1)))</f>
        <v>srim132Xe_Al</v>
      </c>
      <c r="R5" s="46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105</v>
      </c>
      <c r="C6" s="26" t="s">
        <v>106</v>
      </c>
      <c r="D6" s="21" t="s">
        <v>107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108</v>
      </c>
      <c r="M6" s="9"/>
      <c r="N6" s="9"/>
      <c r="O6" s="15" t="s">
        <v>249</v>
      </c>
      <c r="P6" s="130" t="s">
        <v>251</v>
      </c>
      <c r="R6" s="46"/>
      <c r="S6" s="23"/>
      <c r="T6" s="58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109</v>
      </c>
      <c r="F7" s="32"/>
      <c r="G7" s="33"/>
      <c r="H7" s="33"/>
      <c r="I7" s="34"/>
      <c r="J7" s="4">
        <v>2</v>
      </c>
      <c r="K7" s="35">
        <v>270.19</v>
      </c>
      <c r="L7" s="22" t="s">
        <v>110</v>
      </c>
      <c r="M7" s="9"/>
      <c r="N7" s="9"/>
      <c r="O7" s="9"/>
      <c r="R7" s="46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111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112</v>
      </c>
      <c r="M8" s="9"/>
      <c r="N8" s="9"/>
      <c r="O8" s="9"/>
      <c r="R8" s="46"/>
      <c r="S8" s="23"/>
      <c r="T8" s="25"/>
      <c r="U8" s="120"/>
      <c r="V8" s="100"/>
      <c r="W8" s="25"/>
      <c r="X8" s="40"/>
      <c r="Y8" s="124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113</v>
      </c>
      <c r="M9" s="9"/>
      <c r="N9" s="9"/>
      <c r="O9" s="9"/>
      <c r="R9" s="46"/>
      <c r="S9" s="41"/>
      <c r="T9" s="125"/>
      <c r="U9" s="120"/>
      <c r="V9" s="100"/>
      <c r="W9" s="25"/>
      <c r="X9" s="40"/>
      <c r="Y9" s="124"/>
    </row>
    <row r="10" spans="1:25">
      <c r="A10" s="1">
        <v>10</v>
      </c>
      <c r="B10" s="12" t="s">
        <v>114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115</v>
      </c>
      <c r="M10" s="9"/>
      <c r="N10" s="9"/>
      <c r="O10" s="9"/>
      <c r="R10" s="46"/>
      <c r="S10" s="41"/>
      <c r="T10" s="58"/>
      <c r="U10" s="120"/>
      <c r="V10" s="100"/>
      <c r="W10" s="25"/>
      <c r="X10" s="40"/>
      <c r="Y10" s="124"/>
    </row>
    <row r="11" spans="1:25">
      <c r="A11" s="1">
        <v>11</v>
      </c>
      <c r="C11" s="43" t="s">
        <v>116</v>
      </c>
      <c r="D11" s="7" t="s">
        <v>117</v>
      </c>
      <c r="F11" s="32"/>
      <c r="G11" s="33"/>
      <c r="H11" s="33"/>
      <c r="I11" s="34"/>
      <c r="J11" s="4">
        <v>6</v>
      </c>
      <c r="K11" s="35">
        <v>1000</v>
      </c>
      <c r="L11" s="22" t="s">
        <v>118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119</v>
      </c>
      <c r="C12" s="44">
        <v>20</v>
      </c>
      <c r="D12" s="45">
        <f>$C$5/100</f>
        <v>1.32</v>
      </c>
      <c r="E12" s="21" t="s">
        <v>52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120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121</v>
      </c>
      <c r="C13" s="48">
        <v>228</v>
      </c>
      <c r="D13" s="45">
        <f>$C$5*1000000</f>
        <v>132000000</v>
      </c>
      <c r="E13" s="21" t="s">
        <v>54</v>
      </c>
      <c r="F13" s="49"/>
      <c r="G13" s="50"/>
      <c r="H13" s="50"/>
      <c r="I13" s="51"/>
      <c r="J13" s="4">
        <v>8</v>
      </c>
      <c r="K13" s="52">
        <v>4.0439999999999997E-2</v>
      </c>
      <c r="L13" s="22" t="s">
        <v>122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354</v>
      </c>
      <c r="C14" s="81"/>
      <c r="D14" s="21" t="s">
        <v>358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27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356</v>
      </c>
      <c r="C15" s="82"/>
      <c r="D15" s="80" t="s">
        <v>359</v>
      </c>
      <c r="E15" s="115"/>
      <c r="F15" s="115"/>
      <c r="G15" s="115"/>
      <c r="H15" s="58"/>
      <c r="I15" s="58"/>
      <c r="J15" s="116"/>
      <c r="K15" s="59"/>
      <c r="L15" s="60"/>
      <c r="M15" s="116"/>
      <c r="N15" s="21"/>
      <c r="O15" s="21"/>
      <c r="P15" s="116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28</v>
      </c>
      <c r="G16" s="115"/>
      <c r="H16" s="62"/>
      <c r="I16" s="58"/>
      <c r="J16" s="117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30</v>
      </c>
      <c r="F17" s="64" t="s">
        <v>31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98" t="s">
        <v>37</v>
      </c>
      <c r="E18" s="181" t="s">
        <v>38</v>
      </c>
      <c r="F18" s="182"/>
      <c r="G18" s="183"/>
      <c r="H18" s="68" t="s">
        <v>39</v>
      </c>
      <c r="I18" s="25"/>
      <c r="J18" s="98" t="s">
        <v>40</v>
      </c>
      <c r="K18" s="68" t="s">
        <v>41</v>
      </c>
      <c r="L18" s="69"/>
      <c r="M18" s="98" t="s">
        <v>40</v>
      </c>
      <c r="N18" s="68" t="s">
        <v>41</v>
      </c>
      <c r="O18" s="25"/>
      <c r="P18" s="98" t="s">
        <v>40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1.4</v>
      </c>
      <c r="C20" s="105" t="s">
        <v>42</v>
      </c>
      <c r="D20" s="118">
        <f>B20/1000/$C$5</f>
        <v>1.0606060606060606E-5</v>
      </c>
      <c r="E20" s="106">
        <v>0.16139999999999999</v>
      </c>
      <c r="F20" s="107">
        <v>2.2989999999999999</v>
      </c>
      <c r="G20" s="108">
        <f>E20+F20</f>
        <v>2.4603999999999999</v>
      </c>
      <c r="H20" s="104">
        <v>39</v>
      </c>
      <c r="I20" s="105" t="s">
        <v>43</v>
      </c>
      <c r="J20" s="76">
        <f>H20/1000/10</f>
        <v>3.8999999999999998E-3</v>
      </c>
      <c r="K20" s="104">
        <v>13</v>
      </c>
      <c r="L20" s="105" t="s">
        <v>43</v>
      </c>
      <c r="M20" s="76">
        <f t="shared" ref="M20:M83" si="0">K20/1000/10</f>
        <v>1.2999999999999999E-3</v>
      </c>
      <c r="N20" s="104">
        <v>10</v>
      </c>
      <c r="O20" s="105" t="s">
        <v>43</v>
      </c>
      <c r="P20" s="76">
        <f t="shared" ref="P20:P83" si="1">N20/1000/10</f>
        <v>1E-3</v>
      </c>
    </row>
    <row r="21" spans="1:16">
      <c r="B21" s="109">
        <v>1.5</v>
      </c>
      <c r="C21" s="110" t="s">
        <v>42</v>
      </c>
      <c r="D21" s="95">
        <f t="shared" ref="D21:D84" si="2">B21/1000/$C$5</f>
        <v>1.1363636363636365E-5</v>
      </c>
      <c r="E21" s="111">
        <v>0.16700000000000001</v>
      </c>
      <c r="F21" s="112">
        <v>2.3769999999999998</v>
      </c>
      <c r="G21" s="108">
        <f t="shared" ref="G21:G84" si="3">E21+F21</f>
        <v>2.5439999999999996</v>
      </c>
      <c r="H21" s="109">
        <v>40</v>
      </c>
      <c r="I21" s="110" t="s">
        <v>43</v>
      </c>
      <c r="J21" s="70">
        <f t="shared" ref="J21:J84" si="4">H21/1000/10</f>
        <v>4.0000000000000001E-3</v>
      </c>
      <c r="K21" s="109">
        <v>14</v>
      </c>
      <c r="L21" s="110" t="s">
        <v>43</v>
      </c>
      <c r="M21" s="70">
        <f t="shared" si="0"/>
        <v>1.4E-3</v>
      </c>
      <c r="N21" s="109">
        <v>10</v>
      </c>
      <c r="O21" s="110" t="s">
        <v>43</v>
      </c>
      <c r="P21" s="70">
        <f t="shared" si="1"/>
        <v>1E-3</v>
      </c>
    </row>
    <row r="22" spans="1:16">
      <c r="B22" s="109">
        <v>1.6</v>
      </c>
      <c r="C22" s="110" t="s">
        <v>42</v>
      </c>
      <c r="D22" s="95">
        <f t="shared" si="2"/>
        <v>1.2121212121212122E-5</v>
      </c>
      <c r="E22" s="111">
        <v>0.17249999999999999</v>
      </c>
      <c r="F22" s="112">
        <v>2.452</v>
      </c>
      <c r="G22" s="108">
        <f t="shared" si="3"/>
        <v>2.6244999999999998</v>
      </c>
      <c r="H22" s="109">
        <v>41</v>
      </c>
      <c r="I22" s="110" t="s">
        <v>43</v>
      </c>
      <c r="J22" s="70">
        <f t="shared" si="4"/>
        <v>4.1000000000000003E-3</v>
      </c>
      <c r="K22" s="109">
        <v>14</v>
      </c>
      <c r="L22" s="110" t="s">
        <v>43</v>
      </c>
      <c r="M22" s="70">
        <f t="shared" si="0"/>
        <v>1.4E-3</v>
      </c>
      <c r="N22" s="109">
        <v>10</v>
      </c>
      <c r="O22" s="110" t="s">
        <v>43</v>
      </c>
      <c r="P22" s="70">
        <f t="shared" si="1"/>
        <v>1E-3</v>
      </c>
    </row>
    <row r="23" spans="1:16">
      <c r="B23" s="109">
        <v>1.7</v>
      </c>
      <c r="C23" s="110" t="s">
        <v>42</v>
      </c>
      <c r="D23" s="95">
        <f t="shared" si="2"/>
        <v>1.2878787878787878E-5</v>
      </c>
      <c r="E23" s="111">
        <v>0.17780000000000001</v>
      </c>
      <c r="F23" s="112">
        <v>2.524</v>
      </c>
      <c r="G23" s="108">
        <f t="shared" si="3"/>
        <v>2.7018</v>
      </c>
      <c r="H23" s="109">
        <v>42</v>
      </c>
      <c r="I23" s="110" t="s">
        <v>43</v>
      </c>
      <c r="J23" s="70">
        <f t="shared" si="4"/>
        <v>4.2000000000000006E-3</v>
      </c>
      <c r="K23" s="109">
        <v>14</v>
      </c>
      <c r="L23" s="110" t="s">
        <v>43</v>
      </c>
      <c r="M23" s="70">
        <f t="shared" si="0"/>
        <v>1.4E-3</v>
      </c>
      <c r="N23" s="109">
        <v>10</v>
      </c>
      <c r="O23" s="110" t="s">
        <v>43</v>
      </c>
      <c r="P23" s="70">
        <f t="shared" si="1"/>
        <v>1E-3</v>
      </c>
    </row>
    <row r="24" spans="1:16">
      <c r="B24" s="109">
        <v>1.8</v>
      </c>
      <c r="C24" s="110" t="s">
        <v>42</v>
      </c>
      <c r="D24" s="95">
        <f t="shared" si="2"/>
        <v>1.3636363636363637E-5</v>
      </c>
      <c r="E24" s="111">
        <v>0.183</v>
      </c>
      <c r="F24" s="112">
        <v>2.593</v>
      </c>
      <c r="G24" s="108">
        <f t="shared" si="3"/>
        <v>2.7759999999999998</v>
      </c>
      <c r="H24" s="109">
        <v>44</v>
      </c>
      <c r="I24" s="110" t="s">
        <v>43</v>
      </c>
      <c r="J24" s="70">
        <f t="shared" si="4"/>
        <v>4.3999999999999994E-3</v>
      </c>
      <c r="K24" s="109">
        <v>15</v>
      </c>
      <c r="L24" s="110" t="s">
        <v>43</v>
      </c>
      <c r="M24" s="70">
        <f t="shared" si="0"/>
        <v>1.5E-3</v>
      </c>
      <c r="N24" s="109">
        <v>11</v>
      </c>
      <c r="O24" s="110" t="s">
        <v>43</v>
      </c>
      <c r="P24" s="70">
        <f t="shared" si="1"/>
        <v>1.0999999999999998E-3</v>
      </c>
    </row>
    <row r="25" spans="1:16">
      <c r="B25" s="109">
        <v>2</v>
      </c>
      <c r="C25" s="110" t="s">
        <v>42</v>
      </c>
      <c r="D25" s="95">
        <f t="shared" si="2"/>
        <v>1.5151515151515151E-5</v>
      </c>
      <c r="E25" s="111">
        <v>0.19289999999999999</v>
      </c>
      <c r="F25" s="112">
        <v>2.7240000000000002</v>
      </c>
      <c r="G25" s="108">
        <f t="shared" si="3"/>
        <v>2.9169</v>
      </c>
      <c r="H25" s="109">
        <v>46</v>
      </c>
      <c r="I25" s="110" t="s">
        <v>43</v>
      </c>
      <c r="J25" s="70">
        <f t="shared" si="4"/>
        <v>4.5999999999999999E-3</v>
      </c>
      <c r="K25" s="109">
        <v>15</v>
      </c>
      <c r="L25" s="110" t="s">
        <v>43</v>
      </c>
      <c r="M25" s="70">
        <f t="shared" si="0"/>
        <v>1.5E-3</v>
      </c>
      <c r="N25" s="109">
        <v>11</v>
      </c>
      <c r="O25" s="110" t="s">
        <v>43</v>
      </c>
      <c r="P25" s="70">
        <f t="shared" si="1"/>
        <v>1.0999999999999998E-3</v>
      </c>
    </row>
    <row r="26" spans="1:16">
      <c r="B26" s="109">
        <v>2.25</v>
      </c>
      <c r="C26" s="110" t="s">
        <v>42</v>
      </c>
      <c r="D26" s="95">
        <f t="shared" si="2"/>
        <v>1.7045454545454543E-5</v>
      </c>
      <c r="E26" s="111">
        <v>0.2046</v>
      </c>
      <c r="F26" s="112">
        <v>2.875</v>
      </c>
      <c r="G26" s="108">
        <f t="shared" si="3"/>
        <v>3.0796000000000001</v>
      </c>
      <c r="H26" s="109">
        <v>48</v>
      </c>
      <c r="I26" s="110" t="s">
        <v>43</v>
      </c>
      <c r="J26" s="70">
        <f t="shared" si="4"/>
        <v>4.8000000000000004E-3</v>
      </c>
      <c r="K26" s="109">
        <v>16</v>
      </c>
      <c r="L26" s="110" t="s">
        <v>43</v>
      </c>
      <c r="M26" s="70">
        <f t="shared" si="0"/>
        <v>1.6000000000000001E-3</v>
      </c>
      <c r="N26" s="109">
        <v>12</v>
      </c>
      <c r="O26" s="110" t="s">
        <v>43</v>
      </c>
      <c r="P26" s="70">
        <f t="shared" si="1"/>
        <v>1.2000000000000001E-3</v>
      </c>
    </row>
    <row r="27" spans="1:16">
      <c r="B27" s="109">
        <v>2.5</v>
      </c>
      <c r="C27" s="110" t="s">
        <v>42</v>
      </c>
      <c r="D27" s="95">
        <f t="shared" si="2"/>
        <v>1.8939393939393939E-5</v>
      </c>
      <c r="E27" s="111">
        <v>0.21560000000000001</v>
      </c>
      <c r="F27" s="112">
        <v>3.0150000000000001</v>
      </c>
      <c r="G27" s="108">
        <f t="shared" si="3"/>
        <v>3.2305999999999999</v>
      </c>
      <c r="H27" s="109">
        <v>51</v>
      </c>
      <c r="I27" s="110" t="s">
        <v>43</v>
      </c>
      <c r="J27" s="70">
        <f t="shared" si="4"/>
        <v>5.0999999999999995E-3</v>
      </c>
      <c r="K27" s="109">
        <v>17</v>
      </c>
      <c r="L27" s="110" t="s">
        <v>43</v>
      </c>
      <c r="M27" s="70">
        <f t="shared" si="0"/>
        <v>1.7000000000000001E-3</v>
      </c>
      <c r="N27" s="109">
        <v>12</v>
      </c>
      <c r="O27" s="110" t="s">
        <v>43</v>
      </c>
      <c r="P27" s="70">
        <f t="shared" si="1"/>
        <v>1.2000000000000001E-3</v>
      </c>
    </row>
    <row r="28" spans="1:16">
      <c r="B28" s="109">
        <v>2.75</v>
      </c>
      <c r="C28" s="110" t="s">
        <v>42</v>
      </c>
      <c r="D28" s="95">
        <f t="shared" si="2"/>
        <v>2.0833333333333333E-5</v>
      </c>
      <c r="E28" s="111">
        <v>0.2261</v>
      </c>
      <c r="F28" s="112">
        <v>3.1459999999999999</v>
      </c>
      <c r="G28" s="108">
        <f t="shared" si="3"/>
        <v>3.3721000000000001</v>
      </c>
      <c r="H28" s="109">
        <v>53</v>
      </c>
      <c r="I28" s="110" t="s">
        <v>43</v>
      </c>
      <c r="J28" s="70">
        <f t="shared" si="4"/>
        <v>5.3E-3</v>
      </c>
      <c r="K28" s="109">
        <v>18</v>
      </c>
      <c r="L28" s="110" t="s">
        <v>43</v>
      </c>
      <c r="M28" s="70">
        <f t="shared" si="0"/>
        <v>1.8E-3</v>
      </c>
      <c r="N28" s="109">
        <v>13</v>
      </c>
      <c r="O28" s="110" t="s">
        <v>43</v>
      </c>
      <c r="P28" s="70">
        <f t="shared" si="1"/>
        <v>1.2999999999999999E-3</v>
      </c>
    </row>
    <row r="29" spans="1:16">
      <c r="B29" s="109">
        <v>3</v>
      </c>
      <c r="C29" s="110" t="s">
        <v>42</v>
      </c>
      <c r="D29" s="95">
        <f t="shared" si="2"/>
        <v>2.2727272727272729E-5</v>
      </c>
      <c r="E29" s="111">
        <v>0.23619999999999999</v>
      </c>
      <c r="F29" s="112">
        <v>3.2690000000000001</v>
      </c>
      <c r="G29" s="108">
        <f t="shared" si="3"/>
        <v>3.5052000000000003</v>
      </c>
      <c r="H29" s="109">
        <v>55</v>
      </c>
      <c r="I29" s="110" t="s">
        <v>43</v>
      </c>
      <c r="J29" s="70">
        <f t="shared" si="4"/>
        <v>5.4999999999999997E-3</v>
      </c>
      <c r="K29" s="109">
        <v>18</v>
      </c>
      <c r="L29" s="110" t="s">
        <v>43</v>
      </c>
      <c r="M29" s="70">
        <f t="shared" si="0"/>
        <v>1.8E-3</v>
      </c>
      <c r="N29" s="109">
        <v>13</v>
      </c>
      <c r="O29" s="110" t="s">
        <v>43</v>
      </c>
      <c r="P29" s="70">
        <f t="shared" si="1"/>
        <v>1.2999999999999999E-3</v>
      </c>
    </row>
    <row r="30" spans="1:16">
      <c r="B30" s="109">
        <v>3.25</v>
      </c>
      <c r="C30" s="110" t="s">
        <v>42</v>
      </c>
      <c r="D30" s="95">
        <f t="shared" si="2"/>
        <v>2.4621212121212119E-5</v>
      </c>
      <c r="E30" s="111">
        <v>0.24579999999999999</v>
      </c>
      <c r="F30" s="112">
        <v>3.3839999999999999</v>
      </c>
      <c r="G30" s="108">
        <f t="shared" si="3"/>
        <v>3.6297999999999999</v>
      </c>
      <c r="H30" s="109">
        <v>57</v>
      </c>
      <c r="I30" s="110" t="s">
        <v>43</v>
      </c>
      <c r="J30" s="70">
        <f t="shared" si="4"/>
        <v>5.7000000000000002E-3</v>
      </c>
      <c r="K30" s="109">
        <v>19</v>
      </c>
      <c r="L30" s="110" t="s">
        <v>43</v>
      </c>
      <c r="M30" s="70">
        <f t="shared" si="0"/>
        <v>1.9E-3</v>
      </c>
      <c r="N30" s="109">
        <v>14</v>
      </c>
      <c r="O30" s="110" t="s">
        <v>43</v>
      </c>
      <c r="P30" s="70">
        <f t="shared" si="1"/>
        <v>1.4E-3</v>
      </c>
    </row>
    <row r="31" spans="1:16">
      <c r="B31" s="109">
        <v>3.5</v>
      </c>
      <c r="C31" s="110" t="s">
        <v>42</v>
      </c>
      <c r="D31" s="95">
        <f t="shared" si="2"/>
        <v>2.6515151515151516E-5</v>
      </c>
      <c r="E31" s="111">
        <v>0.25509999999999999</v>
      </c>
      <c r="F31" s="112">
        <v>3.4929999999999999</v>
      </c>
      <c r="G31" s="108">
        <f t="shared" si="3"/>
        <v>3.7481</v>
      </c>
      <c r="H31" s="109">
        <v>60</v>
      </c>
      <c r="I31" s="110" t="s">
        <v>43</v>
      </c>
      <c r="J31" s="70">
        <f t="shared" si="4"/>
        <v>6.0000000000000001E-3</v>
      </c>
      <c r="K31" s="109">
        <v>19</v>
      </c>
      <c r="L31" s="110" t="s">
        <v>43</v>
      </c>
      <c r="M31" s="70">
        <f t="shared" si="0"/>
        <v>1.9E-3</v>
      </c>
      <c r="N31" s="109">
        <v>14</v>
      </c>
      <c r="O31" s="110" t="s">
        <v>43</v>
      </c>
      <c r="P31" s="70">
        <f t="shared" si="1"/>
        <v>1.4E-3</v>
      </c>
    </row>
    <row r="32" spans="1:16">
      <c r="B32" s="109">
        <v>3.75</v>
      </c>
      <c r="C32" s="110" t="s">
        <v>42</v>
      </c>
      <c r="D32" s="95">
        <f t="shared" si="2"/>
        <v>2.8409090909090909E-5</v>
      </c>
      <c r="E32" s="111">
        <v>0.2641</v>
      </c>
      <c r="F32" s="112">
        <v>3.5960000000000001</v>
      </c>
      <c r="G32" s="108">
        <f t="shared" si="3"/>
        <v>3.8601000000000001</v>
      </c>
      <c r="H32" s="109">
        <v>62</v>
      </c>
      <c r="I32" s="110" t="s">
        <v>43</v>
      </c>
      <c r="J32" s="70">
        <f t="shared" si="4"/>
        <v>6.1999999999999998E-3</v>
      </c>
      <c r="K32" s="109">
        <v>20</v>
      </c>
      <c r="L32" s="110" t="s">
        <v>43</v>
      </c>
      <c r="M32" s="70">
        <f t="shared" si="0"/>
        <v>2E-3</v>
      </c>
      <c r="N32" s="109">
        <v>15</v>
      </c>
      <c r="O32" s="110" t="s">
        <v>43</v>
      </c>
      <c r="P32" s="70">
        <f t="shared" si="1"/>
        <v>1.5E-3</v>
      </c>
    </row>
    <row r="33" spans="2:16">
      <c r="B33" s="109">
        <v>4</v>
      </c>
      <c r="C33" s="110" t="s">
        <v>42</v>
      </c>
      <c r="D33" s="95">
        <f t="shared" si="2"/>
        <v>3.0303030303030302E-5</v>
      </c>
      <c r="E33" s="111">
        <v>0.2727</v>
      </c>
      <c r="F33" s="112">
        <v>3.6949999999999998</v>
      </c>
      <c r="G33" s="108">
        <f t="shared" si="3"/>
        <v>3.9676999999999998</v>
      </c>
      <c r="H33" s="109">
        <v>64</v>
      </c>
      <c r="I33" s="110" t="s">
        <v>43</v>
      </c>
      <c r="J33" s="70">
        <f t="shared" si="4"/>
        <v>6.4000000000000003E-3</v>
      </c>
      <c r="K33" s="109">
        <v>21</v>
      </c>
      <c r="L33" s="110" t="s">
        <v>43</v>
      </c>
      <c r="M33" s="70">
        <f t="shared" si="0"/>
        <v>2.1000000000000003E-3</v>
      </c>
      <c r="N33" s="109">
        <v>15</v>
      </c>
      <c r="O33" s="110" t="s">
        <v>43</v>
      </c>
      <c r="P33" s="70">
        <f t="shared" si="1"/>
        <v>1.5E-3</v>
      </c>
    </row>
    <row r="34" spans="2:16">
      <c r="B34" s="109">
        <v>4.5</v>
      </c>
      <c r="C34" s="110" t="s">
        <v>42</v>
      </c>
      <c r="D34" s="95">
        <f t="shared" si="2"/>
        <v>3.4090909090909085E-5</v>
      </c>
      <c r="E34" s="111">
        <v>0.2893</v>
      </c>
      <c r="F34" s="112">
        <v>3.8780000000000001</v>
      </c>
      <c r="G34" s="108">
        <f t="shared" si="3"/>
        <v>4.1673</v>
      </c>
      <c r="H34" s="109">
        <v>67</v>
      </c>
      <c r="I34" s="110" t="s">
        <v>43</v>
      </c>
      <c r="J34" s="70">
        <f t="shared" si="4"/>
        <v>6.7000000000000002E-3</v>
      </c>
      <c r="K34" s="109">
        <v>22</v>
      </c>
      <c r="L34" s="110" t="s">
        <v>43</v>
      </c>
      <c r="M34" s="70">
        <f t="shared" si="0"/>
        <v>2.1999999999999997E-3</v>
      </c>
      <c r="N34" s="109">
        <v>16</v>
      </c>
      <c r="O34" s="110" t="s">
        <v>43</v>
      </c>
      <c r="P34" s="70">
        <f t="shared" si="1"/>
        <v>1.6000000000000001E-3</v>
      </c>
    </row>
    <row r="35" spans="2:16">
      <c r="B35" s="109">
        <v>5</v>
      </c>
      <c r="C35" s="110" t="s">
        <v>42</v>
      </c>
      <c r="D35" s="95">
        <f t="shared" si="2"/>
        <v>3.7878787878787879E-5</v>
      </c>
      <c r="E35" s="111">
        <v>0.3049</v>
      </c>
      <c r="F35" s="112">
        <v>4.0460000000000003</v>
      </c>
      <c r="G35" s="108">
        <f t="shared" si="3"/>
        <v>4.3509000000000002</v>
      </c>
      <c r="H35" s="109">
        <v>71</v>
      </c>
      <c r="I35" s="110" t="s">
        <v>43</v>
      </c>
      <c r="J35" s="70">
        <f t="shared" si="4"/>
        <v>7.0999999999999995E-3</v>
      </c>
      <c r="K35" s="109">
        <v>23</v>
      </c>
      <c r="L35" s="110" t="s">
        <v>43</v>
      </c>
      <c r="M35" s="70">
        <f t="shared" si="0"/>
        <v>2.3E-3</v>
      </c>
      <c r="N35" s="109">
        <v>17</v>
      </c>
      <c r="O35" s="110" t="s">
        <v>43</v>
      </c>
      <c r="P35" s="70">
        <f t="shared" si="1"/>
        <v>1.7000000000000001E-3</v>
      </c>
    </row>
    <row r="36" spans="2:16">
      <c r="B36" s="109">
        <v>5.5</v>
      </c>
      <c r="C36" s="110" t="s">
        <v>42</v>
      </c>
      <c r="D36" s="95">
        <f t="shared" si="2"/>
        <v>4.1666666666666665E-5</v>
      </c>
      <c r="E36" s="111">
        <v>0.31979999999999997</v>
      </c>
      <c r="F36" s="112">
        <v>4.2009999999999996</v>
      </c>
      <c r="G36" s="108">
        <f t="shared" si="3"/>
        <v>4.5207999999999995</v>
      </c>
      <c r="H36" s="109">
        <v>75</v>
      </c>
      <c r="I36" s="110" t="s">
        <v>43</v>
      </c>
      <c r="J36" s="70">
        <f t="shared" si="4"/>
        <v>7.4999999999999997E-3</v>
      </c>
      <c r="K36" s="109">
        <v>24</v>
      </c>
      <c r="L36" s="110" t="s">
        <v>43</v>
      </c>
      <c r="M36" s="70">
        <f t="shared" si="0"/>
        <v>2.4000000000000002E-3</v>
      </c>
      <c r="N36" s="109">
        <v>17</v>
      </c>
      <c r="O36" s="110" t="s">
        <v>43</v>
      </c>
      <c r="P36" s="70">
        <f t="shared" si="1"/>
        <v>1.7000000000000001E-3</v>
      </c>
    </row>
    <row r="37" spans="2:16">
      <c r="B37" s="109">
        <v>6</v>
      </c>
      <c r="C37" s="110" t="s">
        <v>42</v>
      </c>
      <c r="D37" s="95">
        <f t="shared" si="2"/>
        <v>4.5454545454545459E-5</v>
      </c>
      <c r="E37" s="111">
        <v>0.33400000000000002</v>
      </c>
      <c r="F37" s="112">
        <v>4.3449999999999998</v>
      </c>
      <c r="G37" s="108">
        <f t="shared" si="3"/>
        <v>4.6789999999999994</v>
      </c>
      <c r="H37" s="109">
        <v>78</v>
      </c>
      <c r="I37" s="110" t="s">
        <v>43</v>
      </c>
      <c r="J37" s="70">
        <f t="shared" si="4"/>
        <v>7.7999999999999996E-3</v>
      </c>
      <c r="K37" s="109">
        <v>25</v>
      </c>
      <c r="L37" s="110" t="s">
        <v>43</v>
      </c>
      <c r="M37" s="70">
        <f t="shared" si="0"/>
        <v>2.5000000000000001E-3</v>
      </c>
      <c r="N37" s="109">
        <v>18</v>
      </c>
      <c r="O37" s="110" t="s">
        <v>43</v>
      </c>
      <c r="P37" s="70">
        <f t="shared" si="1"/>
        <v>1.8E-3</v>
      </c>
    </row>
    <row r="38" spans="2:16">
      <c r="B38" s="109">
        <v>6.5</v>
      </c>
      <c r="C38" s="110" t="s">
        <v>42</v>
      </c>
      <c r="D38" s="95">
        <f t="shared" si="2"/>
        <v>4.9242424242424238E-5</v>
      </c>
      <c r="E38" s="111">
        <v>0.34770000000000001</v>
      </c>
      <c r="F38" s="112">
        <v>4.4790000000000001</v>
      </c>
      <c r="G38" s="108">
        <f t="shared" si="3"/>
        <v>4.8266999999999998</v>
      </c>
      <c r="H38" s="109">
        <v>81</v>
      </c>
      <c r="I38" s="110" t="s">
        <v>43</v>
      </c>
      <c r="J38" s="70">
        <f t="shared" si="4"/>
        <v>8.0999999999999996E-3</v>
      </c>
      <c r="K38" s="109">
        <v>25</v>
      </c>
      <c r="L38" s="110" t="s">
        <v>43</v>
      </c>
      <c r="M38" s="70">
        <f t="shared" si="0"/>
        <v>2.5000000000000001E-3</v>
      </c>
      <c r="N38" s="109">
        <v>19</v>
      </c>
      <c r="O38" s="110" t="s">
        <v>43</v>
      </c>
      <c r="P38" s="70">
        <f t="shared" si="1"/>
        <v>1.9E-3</v>
      </c>
    </row>
    <row r="39" spans="2:16">
      <c r="B39" s="109">
        <v>7</v>
      </c>
      <c r="C39" s="110" t="s">
        <v>42</v>
      </c>
      <c r="D39" s="95">
        <f t="shared" si="2"/>
        <v>5.3030303030303032E-5</v>
      </c>
      <c r="E39" s="111">
        <v>0.36080000000000001</v>
      </c>
      <c r="F39" s="112">
        <v>4.6050000000000004</v>
      </c>
      <c r="G39" s="108">
        <f t="shared" si="3"/>
        <v>4.9658000000000007</v>
      </c>
      <c r="H39" s="109">
        <v>84</v>
      </c>
      <c r="I39" s="110" t="s">
        <v>43</v>
      </c>
      <c r="J39" s="70">
        <f t="shared" si="4"/>
        <v>8.4000000000000012E-3</v>
      </c>
      <c r="K39" s="109">
        <v>26</v>
      </c>
      <c r="L39" s="110" t="s">
        <v>43</v>
      </c>
      <c r="M39" s="70">
        <f t="shared" si="0"/>
        <v>2.5999999999999999E-3</v>
      </c>
      <c r="N39" s="109">
        <v>20</v>
      </c>
      <c r="O39" s="110" t="s">
        <v>43</v>
      </c>
      <c r="P39" s="70">
        <f t="shared" si="1"/>
        <v>2E-3</v>
      </c>
    </row>
    <row r="40" spans="2:16">
      <c r="B40" s="109">
        <v>8</v>
      </c>
      <c r="C40" s="110" t="s">
        <v>42</v>
      </c>
      <c r="D40" s="95">
        <f t="shared" si="2"/>
        <v>6.0606060606060605E-5</v>
      </c>
      <c r="E40" s="111">
        <v>0.38569999999999999</v>
      </c>
      <c r="F40" s="112">
        <v>4.835</v>
      </c>
      <c r="G40" s="108">
        <f t="shared" si="3"/>
        <v>5.2206999999999999</v>
      </c>
      <c r="H40" s="109">
        <v>91</v>
      </c>
      <c r="I40" s="110" t="s">
        <v>43</v>
      </c>
      <c r="J40" s="70">
        <f t="shared" si="4"/>
        <v>9.1000000000000004E-3</v>
      </c>
      <c r="K40" s="109">
        <v>28</v>
      </c>
      <c r="L40" s="110" t="s">
        <v>43</v>
      </c>
      <c r="M40" s="70">
        <f t="shared" si="0"/>
        <v>2.8E-3</v>
      </c>
      <c r="N40" s="109">
        <v>21</v>
      </c>
      <c r="O40" s="110" t="s">
        <v>43</v>
      </c>
      <c r="P40" s="70">
        <f t="shared" si="1"/>
        <v>2.1000000000000003E-3</v>
      </c>
    </row>
    <row r="41" spans="2:16">
      <c r="B41" s="109">
        <v>9</v>
      </c>
      <c r="C41" s="110" t="s">
        <v>42</v>
      </c>
      <c r="D41" s="95">
        <f t="shared" si="2"/>
        <v>6.8181818181818171E-5</v>
      </c>
      <c r="E41" s="111">
        <v>0.40910000000000002</v>
      </c>
      <c r="F41" s="112">
        <v>5.0419999999999998</v>
      </c>
      <c r="G41" s="108">
        <f t="shared" si="3"/>
        <v>5.4511000000000003</v>
      </c>
      <c r="H41" s="109">
        <v>96</v>
      </c>
      <c r="I41" s="110" t="s">
        <v>43</v>
      </c>
      <c r="J41" s="70">
        <f t="shared" si="4"/>
        <v>9.6000000000000009E-3</v>
      </c>
      <c r="K41" s="109">
        <v>29</v>
      </c>
      <c r="L41" s="110" t="s">
        <v>43</v>
      </c>
      <c r="M41" s="70">
        <f t="shared" si="0"/>
        <v>2.9000000000000002E-3</v>
      </c>
      <c r="N41" s="109">
        <v>22</v>
      </c>
      <c r="O41" s="110" t="s">
        <v>43</v>
      </c>
      <c r="P41" s="70">
        <f t="shared" si="1"/>
        <v>2.1999999999999997E-3</v>
      </c>
    </row>
    <row r="42" spans="2:16">
      <c r="B42" s="109">
        <v>10</v>
      </c>
      <c r="C42" s="110" t="s">
        <v>42</v>
      </c>
      <c r="D42" s="95">
        <f t="shared" si="2"/>
        <v>7.5757575757575758E-5</v>
      </c>
      <c r="E42" s="111">
        <v>0.43120000000000003</v>
      </c>
      <c r="F42" s="112">
        <v>5.2290000000000001</v>
      </c>
      <c r="G42" s="108">
        <f t="shared" si="3"/>
        <v>5.6601999999999997</v>
      </c>
      <c r="H42" s="109">
        <v>102</v>
      </c>
      <c r="I42" s="110" t="s">
        <v>43</v>
      </c>
      <c r="J42" s="70">
        <f t="shared" si="4"/>
        <v>1.0199999999999999E-2</v>
      </c>
      <c r="K42" s="109">
        <v>31</v>
      </c>
      <c r="L42" s="110" t="s">
        <v>43</v>
      </c>
      <c r="M42" s="70">
        <f t="shared" si="0"/>
        <v>3.0999999999999999E-3</v>
      </c>
      <c r="N42" s="109">
        <v>23</v>
      </c>
      <c r="O42" s="110" t="s">
        <v>43</v>
      </c>
      <c r="P42" s="70">
        <f t="shared" si="1"/>
        <v>2.3E-3</v>
      </c>
    </row>
    <row r="43" spans="2:16">
      <c r="B43" s="109">
        <v>11</v>
      </c>
      <c r="C43" s="110" t="s">
        <v>42</v>
      </c>
      <c r="D43" s="95">
        <f t="shared" si="2"/>
        <v>8.3333333333333331E-5</v>
      </c>
      <c r="E43" s="111">
        <v>0.45229999999999998</v>
      </c>
      <c r="F43" s="112">
        <v>5.399</v>
      </c>
      <c r="G43" s="108">
        <f t="shared" si="3"/>
        <v>5.8513000000000002</v>
      </c>
      <c r="H43" s="109">
        <v>108</v>
      </c>
      <c r="I43" s="110" t="s">
        <v>43</v>
      </c>
      <c r="J43" s="70">
        <f t="shared" si="4"/>
        <v>1.0800000000000001E-2</v>
      </c>
      <c r="K43" s="109">
        <v>32</v>
      </c>
      <c r="L43" s="110" t="s">
        <v>43</v>
      </c>
      <c r="M43" s="70">
        <f t="shared" si="0"/>
        <v>3.2000000000000002E-3</v>
      </c>
      <c r="N43" s="109">
        <v>24</v>
      </c>
      <c r="O43" s="110" t="s">
        <v>43</v>
      </c>
      <c r="P43" s="70">
        <f t="shared" si="1"/>
        <v>2.4000000000000002E-3</v>
      </c>
    </row>
    <row r="44" spans="2:16">
      <c r="B44" s="109">
        <v>12</v>
      </c>
      <c r="C44" s="110" t="s">
        <v>42</v>
      </c>
      <c r="D44" s="95">
        <f t="shared" si="2"/>
        <v>9.0909090909090917E-5</v>
      </c>
      <c r="E44" s="111">
        <v>0.47239999999999999</v>
      </c>
      <c r="F44" s="112">
        <v>5.556</v>
      </c>
      <c r="G44" s="108">
        <f t="shared" si="3"/>
        <v>6.0284000000000004</v>
      </c>
      <c r="H44" s="109">
        <v>113</v>
      </c>
      <c r="I44" s="110" t="s">
        <v>43</v>
      </c>
      <c r="J44" s="70">
        <f t="shared" si="4"/>
        <v>1.1300000000000001E-2</v>
      </c>
      <c r="K44" s="109">
        <v>34</v>
      </c>
      <c r="L44" s="110" t="s">
        <v>43</v>
      </c>
      <c r="M44" s="70">
        <f t="shared" si="0"/>
        <v>3.4000000000000002E-3</v>
      </c>
      <c r="N44" s="109">
        <v>25</v>
      </c>
      <c r="O44" s="110" t="s">
        <v>43</v>
      </c>
      <c r="P44" s="70">
        <f t="shared" si="1"/>
        <v>2.5000000000000001E-3</v>
      </c>
    </row>
    <row r="45" spans="2:16">
      <c r="B45" s="109">
        <v>13</v>
      </c>
      <c r="C45" s="110" t="s">
        <v>42</v>
      </c>
      <c r="D45" s="95">
        <f t="shared" si="2"/>
        <v>9.8484848484848477E-5</v>
      </c>
      <c r="E45" s="111">
        <v>0.49170000000000003</v>
      </c>
      <c r="F45" s="112">
        <v>5.7</v>
      </c>
      <c r="G45" s="108">
        <f t="shared" si="3"/>
        <v>6.1917</v>
      </c>
      <c r="H45" s="109">
        <v>118</v>
      </c>
      <c r="I45" s="110" t="s">
        <v>43</v>
      </c>
      <c r="J45" s="70">
        <f t="shared" si="4"/>
        <v>1.18E-2</v>
      </c>
      <c r="K45" s="109">
        <v>35</v>
      </c>
      <c r="L45" s="110" t="s">
        <v>43</v>
      </c>
      <c r="M45" s="70">
        <f t="shared" si="0"/>
        <v>3.5000000000000005E-3</v>
      </c>
      <c r="N45" s="109">
        <v>27</v>
      </c>
      <c r="O45" s="110" t="s">
        <v>43</v>
      </c>
      <c r="P45" s="70">
        <f t="shared" si="1"/>
        <v>2.7000000000000001E-3</v>
      </c>
    </row>
    <row r="46" spans="2:16">
      <c r="B46" s="109">
        <v>14</v>
      </c>
      <c r="C46" s="110" t="s">
        <v>42</v>
      </c>
      <c r="D46" s="95">
        <f t="shared" si="2"/>
        <v>1.0606060606060606E-4</v>
      </c>
      <c r="E46" s="111">
        <v>0.51029999999999998</v>
      </c>
      <c r="F46" s="112">
        <v>5.8339999999999996</v>
      </c>
      <c r="G46" s="108">
        <f t="shared" si="3"/>
        <v>6.3442999999999996</v>
      </c>
      <c r="H46" s="109">
        <v>123</v>
      </c>
      <c r="I46" s="110" t="s">
        <v>43</v>
      </c>
      <c r="J46" s="70">
        <f t="shared" si="4"/>
        <v>1.23E-2</v>
      </c>
      <c r="K46" s="109">
        <v>36</v>
      </c>
      <c r="L46" s="110" t="s">
        <v>43</v>
      </c>
      <c r="M46" s="70">
        <f t="shared" si="0"/>
        <v>3.5999999999999999E-3</v>
      </c>
      <c r="N46" s="109">
        <v>28</v>
      </c>
      <c r="O46" s="110" t="s">
        <v>43</v>
      </c>
      <c r="P46" s="70">
        <f t="shared" si="1"/>
        <v>2.8E-3</v>
      </c>
    </row>
    <row r="47" spans="2:16">
      <c r="B47" s="109">
        <v>15</v>
      </c>
      <c r="C47" s="110" t="s">
        <v>42</v>
      </c>
      <c r="D47" s="95">
        <f t="shared" si="2"/>
        <v>1.1363636363636364E-4</v>
      </c>
      <c r="E47" s="111">
        <v>0.5282</v>
      </c>
      <c r="F47" s="112">
        <v>5.9589999999999996</v>
      </c>
      <c r="G47" s="108">
        <f t="shared" si="3"/>
        <v>6.4871999999999996</v>
      </c>
      <c r="H47" s="109">
        <v>128</v>
      </c>
      <c r="I47" s="110" t="s">
        <v>43</v>
      </c>
      <c r="J47" s="70">
        <f t="shared" si="4"/>
        <v>1.2800000000000001E-2</v>
      </c>
      <c r="K47" s="109">
        <v>37</v>
      </c>
      <c r="L47" s="110" t="s">
        <v>43</v>
      </c>
      <c r="M47" s="70">
        <f t="shared" si="0"/>
        <v>3.6999999999999997E-3</v>
      </c>
      <c r="N47" s="109">
        <v>29</v>
      </c>
      <c r="O47" s="110" t="s">
        <v>43</v>
      </c>
      <c r="P47" s="70">
        <f t="shared" si="1"/>
        <v>2.9000000000000002E-3</v>
      </c>
    </row>
    <row r="48" spans="2:16">
      <c r="B48" s="109">
        <v>16</v>
      </c>
      <c r="C48" s="110" t="s">
        <v>42</v>
      </c>
      <c r="D48" s="95">
        <f t="shared" si="2"/>
        <v>1.2121212121212121E-4</v>
      </c>
      <c r="E48" s="111">
        <v>0.54549999999999998</v>
      </c>
      <c r="F48" s="112">
        <v>6.0759999999999996</v>
      </c>
      <c r="G48" s="108">
        <f t="shared" si="3"/>
        <v>6.6214999999999993</v>
      </c>
      <c r="H48" s="109">
        <v>133</v>
      </c>
      <c r="I48" s="110" t="s">
        <v>43</v>
      </c>
      <c r="J48" s="70">
        <f t="shared" si="4"/>
        <v>1.3300000000000001E-2</v>
      </c>
      <c r="K48" s="109">
        <v>39</v>
      </c>
      <c r="L48" s="110" t="s">
        <v>43</v>
      </c>
      <c r="M48" s="70">
        <f t="shared" si="0"/>
        <v>3.8999999999999998E-3</v>
      </c>
      <c r="N48" s="109">
        <v>30</v>
      </c>
      <c r="O48" s="110" t="s">
        <v>43</v>
      </c>
      <c r="P48" s="70">
        <f t="shared" si="1"/>
        <v>3.0000000000000001E-3</v>
      </c>
    </row>
    <row r="49" spans="2:16">
      <c r="B49" s="109">
        <v>17</v>
      </c>
      <c r="C49" s="110" t="s">
        <v>42</v>
      </c>
      <c r="D49" s="95">
        <f t="shared" si="2"/>
        <v>1.2878787878787881E-4</v>
      </c>
      <c r="E49" s="111">
        <v>0.56230000000000002</v>
      </c>
      <c r="F49" s="112">
        <v>6.1859999999999999</v>
      </c>
      <c r="G49" s="108">
        <f t="shared" si="3"/>
        <v>6.7483000000000004</v>
      </c>
      <c r="H49" s="109">
        <v>138</v>
      </c>
      <c r="I49" s="110" t="s">
        <v>43</v>
      </c>
      <c r="J49" s="70">
        <f t="shared" si="4"/>
        <v>1.3800000000000002E-2</v>
      </c>
      <c r="K49" s="109">
        <v>40</v>
      </c>
      <c r="L49" s="110" t="s">
        <v>43</v>
      </c>
      <c r="M49" s="70">
        <f t="shared" si="0"/>
        <v>4.0000000000000001E-3</v>
      </c>
      <c r="N49" s="109">
        <v>30</v>
      </c>
      <c r="O49" s="110" t="s">
        <v>43</v>
      </c>
      <c r="P49" s="70">
        <f t="shared" si="1"/>
        <v>3.0000000000000001E-3</v>
      </c>
    </row>
    <row r="50" spans="2:16">
      <c r="B50" s="109">
        <v>18</v>
      </c>
      <c r="C50" s="110" t="s">
        <v>42</v>
      </c>
      <c r="D50" s="95">
        <f t="shared" si="2"/>
        <v>1.3636363636363634E-4</v>
      </c>
      <c r="E50" s="111">
        <v>0.5786</v>
      </c>
      <c r="F50" s="112">
        <v>6.2889999999999997</v>
      </c>
      <c r="G50" s="108">
        <f t="shared" si="3"/>
        <v>6.8675999999999995</v>
      </c>
      <c r="H50" s="109">
        <v>143</v>
      </c>
      <c r="I50" s="110" t="s">
        <v>43</v>
      </c>
      <c r="J50" s="70">
        <f t="shared" si="4"/>
        <v>1.4299999999999998E-2</v>
      </c>
      <c r="K50" s="109">
        <v>41</v>
      </c>
      <c r="L50" s="110" t="s">
        <v>43</v>
      </c>
      <c r="M50" s="70">
        <f t="shared" si="0"/>
        <v>4.1000000000000003E-3</v>
      </c>
      <c r="N50" s="109">
        <v>31</v>
      </c>
      <c r="O50" s="110" t="s">
        <v>43</v>
      </c>
      <c r="P50" s="70">
        <f t="shared" si="1"/>
        <v>3.0999999999999999E-3</v>
      </c>
    </row>
    <row r="51" spans="2:16">
      <c r="B51" s="109">
        <v>20</v>
      </c>
      <c r="C51" s="110" t="s">
        <v>42</v>
      </c>
      <c r="D51" s="95">
        <f t="shared" si="2"/>
        <v>1.5151515151515152E-4</v>
      </c>
      <c r="E51" s="111">
        <v>0.6099</v>
      </c>
      <c r="F51" s="112">
        <v>6.4790000000000001</v>
      </c>
      <c r="G51" s="108">
        <f t="shared" si="3"/>
        <v>7.0888999999999998</v>
      </c>
      <c r="H51" s="109">
        <v>152</v>
      </c>
      <c r="I51" s="110" t="s">
        <v>43</v>
      </c>
      <c r="J51" s="70">
        <f t="shared" si="4"/>
        <v>1.52E-2</v>
      </c>
      <c r="K51" s="109">
        <v>43</v>
      </c>
      <c r="L51" s="110" t="s">
        <v>43</v>
      </c>
      <c r="M51" s="70">
        <f t="shared" si="0"/>
        <v>4.3E-3</v>
      </c>
      <c r="N51" s="109">
        <v>33</v>
      </c>
      <c r="O51" s="110" t="s">
        <v>43</v>
      </c>
      <c r="P51" s="70">
        <f t="shared" si="1"/>
        <v>3.3E-3</v>
      </c>
    </row>
    <row r="52" spans="2:16">
      <c r="B52" s="109">
        <v>22.5</v>
      </c>
      <c r="C52" s="110" t="s">
        <v>42</v>
      </c>
      <c r="D52" s="95">
        <f t="shared" si="2"/>
        <v>1.7045454545454544E-4</v>
      </c>
      <c r="E52" s="111">
        <v>0.64690000000000003</v>
      </c>
      <c r="F52" s="112">
        <v>6.6890000000000001</v>
      </c>
      <c r="G52" s="108">
        <f t="shared" si="3"/>
        <v>7.3359000000000005</v>
      </c>
      <c r="H52" s="109">
        <v>163</v>
      </c>
      <c r="I52" s="110" t="s">
        <v>43</v>
      </c>
      <c r="J52" s="70">
        <f t="shared" si="4"/>
        <v>1.6300000000000002E-2</v>
      </c>
      <c r="K52" s="109">
        <v>46</v>
      </c>
      <c r="L52" s="110" t="s">
        <v>43</v>
      </c>
      <c r="M52" s="70">
        <f t="shared" si="0"/>
        <v>4.5999999999999999E-3</v>
      </c>
      <c r="N52" s="109">
        <v>35</v>
      </c>
      <c r="O52" s="110" t="s">
        <v>43</v>
      </c>
      <c r="P52" s="70">
        <f t="shared" si="1"/>
        <v>3.5000000000000005E-3</v>
      </c>
    </row>
    <row r="53" spans="2:16">
      <c r="B53" s="109">
        <v>25</v>
      </c>
      <c r="C53" s="110" t="s">
        <v>42</v>
      </c>
      <c r="D53" s="95">
        <f t="shared" si="2"/>
        <v>1.8939393939393939E-4</v>
      </c>
      <c r="E53" s="111">
        <v>0.68189999999999995</v>
      </c>
      <c r="F53" s="112">
        <v>6.8739999999999997</v>
      </c>
      <c r="G53" s="108">
        <f t="shared" si="3"/>
        <v>7.5558999999999994</v>
      </c>
      <c r="H53" s="109">
        <v>174</v>
      </c>
      <c r="I53" s="110" t="s">
        <v>43</v>
      </c>
      <c r="J53" s="70">
        <f t="shared" si="4"/>
        <v>1.7399999999999999E-2</v>
      </c>
      <c r="K53" s="109">
        <v>48</v>
      </c>
      <c r="L53" s="110" t="s">
        <v>43</v>
      </c>
      <c r="M53" s="70">
        <f t="shared" si="0"/>
        <v>4.8000000000000004E-3</v>
      </c>
      <c r="N53" s="109">
        <v>38</v>
      </c>
      <c r="O53" s="110" t="s">
        <v>43</v>
      </c>
      <c r="P53" s="70">
        <f t="shared" si="1"/>
        <v>3.8E-3</v>
      </c>
    </row>
    <row r="54" spans="2:16">
      <c r="B54" s="109">
        <v>27.5</v>
      </c>
      <c r="C54" s="110" t="s">
        <v>42</v>
      </c>
      <c r="D54" s="95">
        <f t="shared" si="2"/>
        <v>2.0833333333333335E-4</v>
      </c>
      <c r="E54" s="111">
        <v>0.71509999999999996</v>
      </c>
      <c r="F54" s="112">
        <v>7.0389999999999997</v>
      </c>
      <c r="G54" s="108">
        <f t="shared" si="3"/>
        <v>7.7540999999999993</v>
      </c>
      <c r="H54" s="109">
        <v>184</v>
      </c>
      <c r="I54" s="110" t="s">
        <v>43</v>
      </c>
      <c r="J54" s="70">
        <f t="shared" si="4"/>
        <v>1.84E-2</v>
      </c>
      <c r="K54" s="109">
        <v>51</v>
      </c>
      <c r="L54" s="110" t="s">
        <v>43</v>
      </c>
      <c r="M54" s="70">
        <f t="shared" si="0"/>
        <v>5.0999999999999995E-3</v>
      </c>
      <c r="N54" s="109">
        <v>40</v>
      </c>
      <c r="O54" s="110" t="s">
        <v>43</v>
      </c>
      <c r="P54" s="70">
        <f t="shared" si="1"/>
        <v>4.0000000000000001E-3</v>
      </c>
    </row>
    <row r="55" spans="2:16">
      <c r="B55" s="109">
        <v>30</v>
      </c>
      <c r="C55" s="110" t="s">
        <v>42</v>
      </c>
      <c r="D55" s="95">
        <f t="shared" si="2"/>
        <v>2.2727272727272727E-4</v>
      </c>
      <c r="E55" s="111">
        <v>0.74690000000000001</v>
      </c>
      <c r="F55" s="112">
        <v>7.1879999999999997</v>
      </c>
      <c r="G55" s="108">
        <f t="shared" si="3"/>
        <v>7.9348999999999998</v>
      </c>
      <c r="H55" s="109">
        <v>195</v>
      </c>
      <c r="I55" s="110" t="s">
        <v>43</v>
      </c>
      <c r="J55" s="70">
        <f t="shared" si="4"/>
        <v>1.95E-2</v>
      </c>
      <c r="K55" s="109">
        <v>53</v>
      </c>
      <c r="L55" s="110" t="s">
        <v>43</v>
      </c>
      <c r="M55" s="70">
        <f t="shared" si="0"/>
        <v>5.3E-3</v>
      </c>
      <c r="N55" s="109">
        <v>42</v>
      </c>
      <c r="O55" s="110" t="s">
        <v>43</v>
      </c>
      <c r="P55" s="70">
        <f t="shared" si="1"/>
        <v>4.2000000000000006E-3</v>
      </c>
    </row>
    <row r="56" spans="2:16">
      <c r="B56" s="109">
        <v>32.5</v>
      </c>
      <c r="C56" s="110" t="s">
        <v>42</v>
      </c>
      <c r="D56" s="95">
        <f t="shared" si="2"/>
        <v>2.4621212121212123E-4</v>
      </c>
      <c r="E56" s="111">
        <v>0.77739999999999998</v>
      </c>
      <c r="F56" s="112">
        <v>7.3220000000000001</v>
      </c>
      <c r="G56" s="108">
        <f t="shared" si="3"/>
        <v>8.0993999999999993</v>
      </c>
      <c r="H56" s="109">
        <v>205</v>
      </c>
      <c r="I56" s="110" t="s">
        <v>43</v>
      </c>
      <c r="J56" s="70">
        <f t="shared" si="4"/>
        <v>2.0499999999999997E-2</v>
      </c>
      <c r="K56" s="109">
        <v>55</v>
      </c>
      <c r="L56" s="110" t="s">
        <v>43</v>
      </c>
      <c r="M56" s="70">
        <f t="shared" si="0"/>
        <v>5.4999999999999997E-3</v>
      </c>
      <c r="N56" s="109">
        <v>44</v>
      </c>
      <c r="O56" s="110" t="s">
        <v>43</v>
      </c>
      <c r="P56" s="70">
        <f t="shared" si="1"/>
        <v>4.3999999999999994E-3</v>
      </c>
    </row>
    <row r="57" spans="2:16">
      <c r="B57" s="109">
        <v>35</v>
      </c>
      <c r="C57" s="110" t="s">
        <v>42</v>
      </c>
      <c r="D57" s="95">
        <f t="shared" si="2"/>
        <v>2.6515151515151518E-4</v>
      </c>
      <c r="E57" s="111">
        <v>0.80679999999999996</v>
      </c>
      <c r="F57" s="112">
        <v>7.444</v>
      </c>
      <c r="G57" s="108">
        <f t="shared" si="3"/>
        <v>8.2507999999999999</v>
      </c>
      <c r="H57" s="109">
        <v>215</v>
      </c>
      <c r="I57" s="110" t="s">
        <v>43</v>
      </c>
      <c r="J57" s="70">
        <f t="shared" si="4"/>
        <v>2.1499999999999998E-2</v>
      </c>
      <c r="K57" s="109">
        <v>57</v>
      </c>
      <c r="L57" s="110" t="s">
        <v>43</v>
      </c>
      <c r="M57" s="70">
        <f t="shared" si="0"/>
        <v>5.7000000000000002E-3</v>
      </c>
      <c r="N57" s="109">
        <v>45</v>
      </c>
      <c r="O57" s="110" t="s">
        <v>43</v>
      </c>
      <c r="P57" s="70">
        <f t="shared" si="1"/>
        <v>4.4999999999999997E-3</v>
      </c>
    </row>
    <row r="58" spans="2:16">
      <c r="B58" s="109">
        <v>37.5</v>
      </c>
      <c r="C58" s="110" t="s">
        <v>42</v>
      </c>
      <c r="D58" s="95">
        <f t="shared" si="2"/>
        <v>2.8409090909090908E-4</v>
      </c>
      <c r="E58" s="111">
        <v>0.83509999999999995</v>
      </c>
      <c r="F58" s="112">
        <v>7.5549999999999997</v>
      </c>
      <c r="G58" s="108">
        <f t="shared" si="3"/>
        <v>8.3901000000000003</v>
      </c>
      <c r="H58" s="109">
        <v>224</v>
      </c>
      <c r="I58" s="110" t="s">
        <v>43</v>
      </c>
      <c r="J58" s="70">
        <f t="shared" si="4"/>
        <v>2.24E-2</v>
      </c>
      <c r="K58" s="109">
        <v>60</v>
      </c>
      <c r="L58" s="110" t="s">
        <v>43</v>
      </c>
      <c r="M58" s="70">
        <f t="shared" si="0"/>
        <v>6.0000000000000001E-3</v>
      </c>
      <c r="N58" s="109">
        <v>47</v>
      </c>
      <c r="O58" s="110" t="s">
        <v>43</v>
      </c>
      <c r="P58" s="70">
        <f t="shared" si="1"/>
        <v>4.7000000000000002E-3</v>
      </c>
    </row>
    <row r="59" spans="2:16">
      <c r="B59" s="109">
        <v>40</v>
      </c>
      <c r="C59" s="110" t="s">
        <v>42</v>
      </c>
      <c r="D59" s="95">
        <f t="shared" si="2"/>
        <v>3.0303030303030303E-4</v>
      </c>
      <c r="E59" s="111">
        <v>0.86250000000000004</v>
      </c>
      <c r="F59" s="112">
        <v>7.657</v>
      </c>
      <c r="G59" s="108">
        <f t="shared" si="3"/>
        <v>8.5195000000000007</v>
      </c>
      <c r="H59" s="109">
        <v>234</v>
      </c>
      <c r="I59" s="110" t="s">
        <v>43</v>
      </c>
      <c r="J59" s="70">
        <f t="shared" si="4"/>
        <v>2.3400000000000001E-2</v>
      </c>
      <c r="K59" s="109">
        <v>62</v>
      </c>
      <c r="L59" s="110" t="s">
        <v>43</v>
      </c>
      <c r="M59" s="70">
        <f t="shared" si="0"/>
        <v>6.1999999999999998E-3</v>
      </c>
      <c r="N59" s="109">
        <v>49</v>
      </c>
      <c r="O59" s="110" t="s">
        <v>43</v>
      </c>
      <c r="P59" s="70">
        <f t="shared" si="1"/>
        <v>4.8999999999999998E-3</v>
      </c>
    </row>
    <row r="60" spans="2:16">
      <c r="B60" s="109">
        <v>45</v>
      </c>
      <c r="C60" s="110" t="s">
        <v>42</v>
      </c>
      <c r="D60" s="95">
        <f t="shared" si="2"/>
        <v>3.4090909090909088E-4</v>
      </c>
      <c r="E60" s="111">
        <v>0.91479999999999995</v>
      </c>
      <c r="F60" s="112">
        <v>7.8369999999999997</v>
      </c>
      <c r="G60" s="108">
        <f t="shared" si="3"/>
        <v>8.7517999999999994</v>
      </c>
      <c r="H60" s="109">
        <v>253</v>
      </c>
      <c r="I60" s="110" t="s">
        <v>43</v>
      </c>
      <c r="J60" s="70">
        <f t="shared" si="4"/>
        <v>2.53E-2</v>
      </c>
      <c r="K60" s="109">
        <v>66</v>
      </c>
      <c r="L60" s="110" t="s">
        <v>43</v>
      </c>
      <c r="M60" s="70">
        <f t="shared" si="0"/>
        <v>6.6E-3</v>
      </c>
      <c r="N60" s="109">
        <v>53</v>
      </c>
      <c r="O60" s="110" t="s">
        <v>43</v>
      </c>
      <c r="P60" s="70">
        <f t="shared" si="1"/>
        <v>5.3E-3</v>
      </c>
    </row>
    <row r="61" spans="2:16">
      <c r="B61" s="109">
        <v>50</v>
      </c>
      <c r="C61" s="110" t="s">
        <v>42</v>
      </c>
      <c r="D61" s="95">
        <f t="shared" si="2"/>
        <v>3.7878787878787879E-4</v>
      </c>
      <c r="E61" s="111">
        <v>0.96430000000000005</v>
      </c>
      <c r="F61" s="112">
        <v>7.9909999999999997</v>
      </c>
      <c r="G61" s="108">
        <f t="shared" si="3"/>
        <v>8.9552999999999994</v>
      </c>
      <c r="H61" s="109">
        <v>271</v>
      </c>
      <c r="I61" s="110" t="s">
        <v>43</v>
      </c>
      <c r="J61" s="70">
        <f t="shared" si="4"/>
        <v>2.7100000000000003E-2</v>
      </c>
      <c r="K61" s="109">
        <v>70</v>
      </c>
      <c r="L61" s="110" t="s">
        <v>43</v>
      </c>
      <c r="M61" s="70">
        <f t="shared" si="0"/>
        <v>7.000000000000001E-3</v>
      </c>
      <c r="N61" s="109">
        <v>56</v>
      </c>
      <c r="O61" s="110" t="s">
        <v>43</v>
      </c>
      <c r="P61" s="70">
        <f t="shared" si="1"/>
        <v>5.5999999999999999E-3</v>
      </c>
    </row>
    <row r="62" spans="2:16">
      <c r="B62" s="109">
        <v>55</v>
      </c>
      <c r="C62" s="110" t="s">
        <v>42</v>
      </c>
      <c r="D62" s="95">
        <f t="shared" si="2"/>
        <v>4.1666666666666669E-4</v>
      </c>
      <c r="E62" s="111">
        <v>1.0109999999999999</v>
      </c>
      <c r="F62" s="112">
        <v>8.1229999999999993</v>
      </c>
      <c r="G62" s="108">
        <f t="shared" si="3"/>
        <v>9.1339999999999986</v>
      </c>
      <c r="H62" s="109">
        <v>289</v>
      </c>
      <c r="I62" s="110" t="s">
        <v>43</v>
      </c>
      <c r="J62" s="70">
        <f t="shared" si="4"/>
        <v>2.8899999999999999E-2</v>
      </c>
      <c r="K62" s="109">
        <v>74</v>
      </c>
      <c r="L62" s="110" t="s">
        <v>43</v>
      </c>
      <c r="M62" s="70">
        <f t="shared" si="0"/>
        <v>7.3999999999999995E-3</v>
      </c>
      <c r="N62" s="109">
        <v>59</v>
      </c>
      <c r="O62" s="110" t="s">
        <v>43</v>
      </c>
      <c r="P62" s="70">
        <f t="shared" si="1"/>
        <v>5.8999999999999999E-3</v>
      </c>
    </row>
    <row r="63" spans="2:16">
      <c r="B63" s="109">
        <v>60</v>
      </c>
      <c r="C63" s="110" t="s">
        <v>42</v>
      </c>
      <c r="D63" s="95">
        <f t="shared" si="2"/>
        <v>4.5454545454545455E-4</v>
      </c>
      <c r="E63" s="111">
        <v>1.056</v>
      </c>
      <c r="F63" s="112">
        <v>8.2390000000000008</v>
      </c>
      <c r="G63" s="108">
        <f t="shared" si="3"/>
        <v>9.2950000000000017</v>
      </c>
      <c r="H63" s="109">
        <v>307</v>
      </c>
      <c r="I63" s="110" t="s">
        <v>43</v>
      </c>
      <c r="J63" s="70">
        <f t="shared" si="4"/>
        <v>3.0699999999999998E-2</v>
      </c>
      <c r="K63" s="109">
        <v>77</v>
      </c>
      <c r="L63" s="110" t="s">
        <v>43</v>
      </c>
      <c r="M63" s="70">
        <f t="shared" si="0"/>
        <v>7.7000000000000002E-3</v>
      </c>
      <c r="N63" s="109">
        <v>63</v>
      </c>
      <c r="O63" s="110" t="s">
        <v>43</v>
      </c>
      <c r="P63" s="70">
        <f t="shared" si="1"/>
        <v>6.3E-3</v>
      </c>
    </row>
    <row r="64" spans="2:16">
      <c r="B64" s="109">
        <v>65</v>
      </c>
      <c r="C64" s="110" t="s">
        <v>42</v>
      </c>
      <c r="D64" s="95">
        <f t="shared" si="2"/>
        <v>4.9242424242424245E-4</v>
      </c>
      <c r="E64" s="111">
        <v>1.099</v>
      </c>
      <c r="F64" s="112">
        <v>8.3390000000000004</v>
      </c>
      <c r="G64" s="108">
        <f t="shared" si="3"/>
        <v>9.4380000000000006</v>
      </c>
      <c r="H64" s="109">
        <v>325</v>
      </c>
      <c r="I64" s="110" t="s">
        <v>43</v>
      </c>
      <c r="J64" s="70">
        <f t="shared" si="4"/>
        <v>3.2500000000000001E-2</v>
      </c>
      <c r="K64" s="109">
        <v>81</v>
      </c>
      <c r="L64" s="110" t="s">
        <v>43</v>
      </c>
      <c r="M64" s="70">
        <f t="shared" si="0"/>
        <v>8.0999999999999996E-3</v>
      </c>
      <c r="N64" s="109">
        <v>66</v>
      </c>
      <c r="O64" s="110" t="s">
        <v>43</v>
      </c>
      <c r="P64" s="70">
        <f t="shared" si="1"/>
        <v>6.6E-3</v>
      </c>
    </row>
    <row r="65" spans="2:16">
      <c r="B65" s="109">
        <v>70</v>
      </c>
      <c r="C65" s="110" t="s">
        <v>42</v>
      </c>
      <c r="D65" s="95">
        <f t="shared" si="2"/>
        <v>5.3030303030303036E-4</v>
      </c>
      <c r="E65" s="111">
        <v>1.141</v>
      </c>
      <c r="F65" s="112">
        <v>8.4269999999999996</v>
      </c>
      <c r="G65" s="108">
        <f t="shared" si="3"/>
        <v>9.5679999999999996</v>
      </c>
      <c r="H65" s="109">
        <v>342</v>
      </c>
      <c r="I65" s="110" t="s">
        <v>43</v>
      </c>
      <c r="J65" s="70">
        <f t="shared" si="4"/>
        <v>3.4200000000000001E-2</v>
      </c>
      <c r="K65" s="109">
        <v>85</v>
      </c>
      <c r="L65" s="110" t="s">
        <v>43</v>
      </c>
      <c r="M65" s="70">
        <f t="shared" si="0"/>
        <v>8.5000000000000006E-3</v>
      </c>
      <c r="N65" s="109">
        <v>69</v>
      </c>
      <c r="O65" s="110" t="s">
        <v>43</v>
      </c>
      <c r="P65" s="70">
        <f t="shared" si="1"/>
        <v>6.9000000000000008E-3</v>
      </c>
    </row>
    <row r="66" spans="2:16">
      <c r="B66" s="109">
        <v>80</v>
      </c>
      <c r="C66" s="110" t="s">
        <v>42</v>
      </c>
      <c r="D66" s="95">
        <f t="shared" si="2"/>
        <v>6.0606060606060606E-4</v>
      </c>
      <c r="E66" s="111">
        <v>1.22</v>
      </c>
      <c r="F66" s="112">
        <v>8.5739999999999998</v>
      </c>
      <c r="G66" s="108">
        <f t="shared" si="3"/>
        <v>9.7940000000000005</v>
      </c>
      <c r="H66" s="109">
        <v>376</v>
      </c>
      <c r="I66" s="110" t="s">
        <v>43</v>
      </c>
      <c r="J66" s="70">
        <f t="shared" si="4"/>
        <v>3.7600000000000001E-2</v>
      </c>
      <c r="K66" s="109">
        <v>92</v>
      </c>
      <c r="L66" s="110" t="s">
        <v>43</v>
      </c>
      <c r="M66" s="70">
        <f t="shared" si="0"/>
        <v>9.1999999999999998E-3</v>
      </c>
      <c r="N66" s="109">
        <v>75</v>
      </c>
      <c r="O66" s="110" t="s">
        <v>43</v>
      </c>
      <c r="P66" s="70">
        <f t="shared" si="1"/>
        <v>7.4999999999999997E-3</v>
      </c>
    </row>
    <row r="67" spans="2:16">
      <c r="B67" s="109">
        <v>90</v>
      </c>
      <c r="C67" s="110" t="s">
        <v>42</v>
      </c>
      <c r="D67" s="95">
        <f t="shared" si="2"/>
        <v>6.8181818181818176E-4</v>
      </c>
      <c r="E67" s="111">
        <v>1.294</v>
      </c>
      <c r="F67" s="112">
        <v>8.6869999999999994</v>
      </c>
      <c r="G67" s="108">
        <f t="shared" si="3"/>
        <v>9.9809999999999999</v>
      </c>
      <c r="H67" s="109">
        <v>410</v>
      </c>
      <c r="I67" s="110" t="s">
        <v>43</v>
      </c>
      <c r="J67" s="70">
        <f t="shared" si="4"/>
        <v>4.0999999999999995E-2</v>
      </c>
      <c r="K67" s="109">
        <v>99</v>
      </c>
      <c r="L67" s="110" t="s">
        <v>43</v>
      </c>
      <c r="M67" s="70">
        <f t="shared" si="0"/>
        <v>9.9000000000000008E-3</v>
      </c>
      <c r="N67" s="109">
        <v>81</v>
      </c>
      <c r="O67" s="110" t="s">
        <v>43</v>
      </c>
      <c r="P67" s="70">
        <f t="shared" si="1"/>
        <v>8.0999999999999996E-3</v>
      </c>
    </row>
    <row r="68" spans="2:16">
      <c r="B68" s="109">
        <v>100</v>
      </c>
      <c r="C68" s="110" t="s">
        <v>42</v>
      </c>
      <c r="D68" s="95">
        <f t="shared" si="2"/>
        <v>7.5757575757575758E-4</v>
      </c>
      <c r="E68" s="111">
        <v>1.3640000000000001</v>
      </c>
      <c r="F68" s="112">
        <v>8.7769999999999992</v>
      </c>
      <c r="G68" s="108">
        <f t="shared" si="3"/>
        <v>10.141</v>
      </c>
      <c r="H68" s="109">
        <v>443</v>
      </c>
      <c r="I68" s="110" t="s">
        <v>43</v>
      </c>
      <c r="J68" s="70">
        <f t="shared" si="4"/>
        <v>4.4299999999999999E-2</v>
      </c>
      <c r="K68" s="109">
        <v>105</v>
      </c>
      <c r="L68" s="110" t="s">
        <v>43</v>
      </c>
      <c r="M68" s="70">
        <f t="shared" si="0"/>
        <v>1.0499999999999999E-2</v>
      </c>
      <c r="N68" s="109">
        <v>86</v>
      </c>
      <c r="O68" s="110" t="s">
        <v>43</v>
      </c>
      <c r="P68" s="70">
        <f t="shared" si="1"/>
        <v>8.6E-3</v>
      </c>
    </row>
    <row r="69" spans="2:16">
      <c r="B69" s="109">
        <v>110</v>
      </c>
      <c r="C69" s="110" t="s">
        <v>42</v>
      </c>
      <c r="D69" s="95">
        <f t="shared" si="2"/>
        <v>8.3333333333333339E-4</v>
      </c>
      <c r="E69" s="111">
        <v>1.43</v>
      </c>
      <c r="F69" s="112">
        <v>8.8460000000000001</v>
      </c>
      <c r="G69" s="108">
        <f t="shared" si="3"/>
        <v>10.276</v>
      </c>
      <c r="H69" s="109">
        <v>475</v>
      </c>
      <c r="I69" s="110" t="s">
        <v>43</v>
      </c>
      <c r="J69" s="70">
        <f t="shared" si="4"/>
        <v>4.7500000000000001E-2</v>
      </c>
      <c r="K69" s="109">
        <v>112</v>
      </c>
      <c r="L69" s="110" t="s">
        <v>43</v>
      </c>
      <c r="M69" s="70">
        <f t="shared" si="0"/>
        <v>1.12E-2</v>
      </c>
      <c r="N69" s="109">
        <v>92</v>
      </c>
      <c r="O69" s="110" t="s">
        <v>43</v>
      </c>
      <c r="P69" s="70">
        <f t="shared" si="1"/>
        <v>9.1999999999999998E-3</v>
      </c>
    </row>
    <row r="70" spans="2:16">
      <c r="B70" s="109">
        <v>120</v>
      </c>
      <c r="C70" s="110" t="s">
        <v>42</v>
      </c>
      <c r="D70" s="95">
        <f t="shared" si="2"/>
        <v>9.0909090909090909E-4</v>
      </c>
      <c r="E70" s="111">
        <v>1.494</v>
      </c>
      <c r="F70" s="112">
        <v>8.9</v>
      </c>
      <c r="G70" s="108">
        <f t="shared" si="3"/>
        <v>10.394</v>
      </c>
      <c r="H70" s="109">
        <v>508</v>
      </c>
      <c r="I70" s="110" t="s">
        <v>43</v>
      </c>
      <c r="J70" s="70">
        <f t="shared" si="4"/>
        <v>5.0799999999999998E-2</v>
      </c>
      <c r="K70" s="109">
        <v>118</v>
      </c>
      <c r="L70" s="110" t="s">
        <v>43</v>
      </c>
      <c r="M70" s="70">
        <f t="shared" si="0"/>
        <v>1.18E-2</v>
      </c>
      <c r="N70" s="109">
        <v>97</v>
      </c>
      <c r="O70" s="110" t="s">
        <v>43</v>
      </c>
      <c r="P70" s="70">
        <f t="shared" si="1"/>
        <v>9.7000000000000003E-3</v>
      </c>
    </row>
    <row r="71" spans="2:16">
      <c r="B71" s="109">
        <v>130</v>
      </c>
      <c r="C71" s="110" t="s">
        <v>42</v>
      </c>
      <c r="D71" s="95">
        <f t="shared" si="2"/>
        <v>9.848484848484849E-4</v>
      </c>
      <c r="E71" s="111">
        <v>1.5549999999999999</v>
      </c>
      <c r="F71" s="112">
        <v>8.94</v>
      </c>
      <c r="G71" s="108">
        <f t="shared" si="3"/>
        <v>10.494999999999999</v>
      </c>
      <c r="H71" s="109">
        <v>539</v>
      </c>
      <c r="I71" s="110" t="s">
        <v>43</v>
      </c>
      <c r="J71" s="70">
        <f t="shared" si="4"/>
        <v>5.3900000000000003E-2</v>
      </c>
      <c r="K71" s="109">
        <v>124</v>
      </c>
      <c r="L71" s="110" t="s">
        <v>43</v>
      </c>
      <c r="M71" s="70">
        <f t="shared" si="0"/>
        <v>1.24E-2</v>
      </c>
      <c r="N71" s="109">
        <v>103</v>
      </c>
      <c r="O71" s="110" t="s">
        <v>43</v>
      </c>
      <c r="P71" s="70">
        <f t="shared" si="1"/>
        <v>1.03E-2</v>
      </c>
    </row>
    <row r="72" spans="2:16">
      <c r="B72" s="109">
        <v>140</v>
      </c>
      <c r="C72" s="110" t="s">
        <v>42</v>
      </c>
      <c r="D72" s="95">
        <f t="shared" si="2"/>
        <v>1.0606060606060607E-3</v>
      </c>
      <c r="E72" s="111">
        <v>1.6140000000000001</v>
      </c>
      <c r="F72" s="112">
        <v>8.9710000000000001</v>
      </c>
      <c r="G72" s="108">
        <f t="shared" si="3"/>
        <v>10.585000000000001</v>
      </c>
      <c r="H72" s="109">
        <v>571</v>
      </c>
      <c r="I72" s="110" t="s">
        <v>43</v>
      </c>
      <c r="J72" s="70">
        <f t="shared" si="4"/>
        <v>5.7099999999999998E-2</v>
      </c>
      <c r="K72" s="109">
        <v>130</v>
      </c>
      <c r="L72" s="110" t="s">
        <v>43</v>
      </c>
      <c r="M72" s="70">
        <f t="shared" si="0"/>
        <v>1.3000000000000001E-2</v>
      </c>
      <c r="N72" s="109">
        <v>108</v>
      </c>
      <c r="O72" s="110" t="s">
        <v>43</v>
      </c>
      <c r="P72" s="70">
        <f t="shared" si="1"/>
        <v>1.0800000000000001E-2</v>
      </c>
    </row>
    <row r="73" spans="2:16">
      <c r="B73" s="109">
        <v>150</v>
      </c>
      <c r="C73" s="110" t="s">
        <v>42</v>
      </c>
      <c r="D73" s="95">
        <f t="shared" si="2"/>
        <v>1.1363636363636363E-3</v>
      </c>
      <c r="E73" s="111">
        <v>1.67</v>
      </c>
      <c r="F73" s="112">
        <v>8.9920000000000009</v>
      </c>
      <c r="G73" s="108">
        <f t="shared" si="3"/>
        <v>10.662000000000001</v>
      </c>
      <c r="H73" s="109">
        <v>603</v>
      </c>
      <c r="I73" s="110" t="s">
        <v>43</v>
      </c>
      <c r="J73" s="70">
        <f t="shared" si="4"/>
        <v>6.0299999999999999E-2</v>
      </c>
      <c r="K73" s="109">
        <v>137</v>
      </c>
      <c r="L73" s="110" t="s">
        <v>43</v>
      </c>
      <c r="M73" s="70">
        <f t="shared" si="0"/>
        <v>1.37E-2</v>
      </c>
      <c r="N73" s="109">
        <v>113</v>
      </c>
      <c r="O73" s="110" t="s">
        <v>43</v>
      </c>
      <c r="P73" s="70">
        <f t="shared" si="1"/>
        <v>1.1300000000000001E-2</v>
      </c>
    </row>
    <row r="74" spans="2:16">
      <c r="B74" s="109">
        <v>160</v>
      </c>
      <c r="C74" s="110" t="s">
        <v>42</v>
      </c>
      <c r="D74" s="95">
        <f t="shared" si="2"/>
        <v>1.2121212121212121E-3</v>
      </c>
      <c r="E74" s="111">
        <v>1.7250000000000001</v>
      </c>
      <c r="F74" s="112">
        <v>9.0060000000000002</v>
      </c>
      <c r="G74" s="108">
        <f t="shared" si="3"/>
        <v>10.731</v>
      </c>
      <c r="H74" s="109">
        <v>634</v>
      </c>
      <c r="I74" s="110" t="s">
        <v>43</v>
      </c>
      <c r="J74" s="70">
        <f t="shared" si="4"/>
        <v>6.3399999999999998E-2</v>
      </c>
      <c r="K74" s="109">
        <v>143</v>
      </c>
      <c r="L74" s="110" t="s">
        <v>43</v>
      </c>
      <c r="M74" s="70">
        <f t="shared" si="0"/>
        <v>1.4299999999999998E-2</v>
      </c>
      <c r="N74" s="109">
        <v>118</v>
      </c>
      <c r="O74" s="110" t="s">
        <v>43</v>
      </c>
      <c r="P74" s="70">
        <f t="shared" si="1"/>
        <v>1.18E-2</v>
      </c>
    </row>
    <row r="75" spans="2:16">
      <c r="B75" s="109">
        <v>170</v>
      </c>
      <c r="C75" s="110" t="s">
        <v>42</v>
      </c>
      <c r="D75" s="95">
        <f t="shared" si="2"/>
        <v>1.2878787878787879E-3</v>
      </c>
      <c r="E75" s="111">
        <v>1.778</v>
      </c>
      <c r="F75" s="112">
        <v>9.0129999999999999</v>
      </c>
      <c r="G75" s="108">
        <f t="shared" si="3"/>
        <v>10.791</v>
      </c>
      <c r="H75" s="109">
        <v>665</v>
      </c>
      <c r="I75" s="110" t="s">
        <v>43</v>
      </c>
      <c r="J75" s="70">
        <f t="shared" si="4"/>
        <v>6.6500000000000004E-2</v>
      </c>
      <c r="K75" s="109">
        <v>148</v>
      </c>
      <c r="L75" s="110" t="s">
        <v>43</v>
      </c>
      <c r="M75" s="70">
        <f t="shared" si="0"/>
        <v>1.4799999999999999E-2</v>
      </c>
      <c r="N75" s="109">
        <v>123</v>
      </c>
      <c r="O75" s="110" t="s">
        <v>43</v>
      </c>
      <c r="P75" s="70">
        <f t="shared" si="1"/>
        <v>1.23E-2</v>
      </c>
    </row>
    <row r="76" spans="2:16">
      <c r="B76" s="109">
        <v>180</v>
      </c>
      <c r="C76" s="110" t="s">
        <v>42</v>
      </c>
      <c r="D76" s="95">
        <f t="shared" si="2"/>
        <v>1.3636363636363635E-3</v>
      </c>
      <c r="E76" s="111">
        <v>1.83</v>
      </c>
      <c r="F76" s="112">
        <v>9.0150000000000006</v>
      </c>
      <c r="G76" s="108">
        <f t="shared" si="3"/>
        <v>10.845000000000001</v>
      </c>
      <c r="H76" s="109">
        <v>696</v>
      </c>
      <c r="I76" s="110" t="s">
        <v>43</v>
      </c>
      <c r="J76" s="70">
        <f t="shared" si="4"/>
        <v>6.9599999999999995E-2</v>
      </c>
      <c r="K76" s="109">
        <v>154</v>
      </c>
      <c r="L76" s="110" t="s">
        <v>43</v>
      </c>
      <c r="M76" s="70">
        <f t="shared" si="0"/>
        <v>1.54E-2</v>
      </c>
      <c r="N76" s="109">
        <v>128</v>
      </c>
      <c r="O76" s="110" t="s">
        <v>43</v>
      </c>
      <c r="P76" s="70">
        <f t="shared" si="1"/>
        <v>1.2800000000000001E-2</v>
      </c>
    </row>
    <row r="77" spans="2:16">
      <c r="B77" s="109">
        <v>200</v>
      </c>
      <c r="C77" s="110" t="s">
        <v>42</v>
      </c>
      <c r="D77" s="95">
        <f t="shared" si="2"/>
        <v>1.5151515151515152E-3</v>
      </c>
      <c r="E77" s="111">
        <v>1.929</v>
      </c>
      <c r="F77" s="112">
        <v>9.0060000000000002</v>
      </c>
      <c r="G77" s="108">
        <f t="shared" si="3"/>
        <v>10.935</v>
      </c>
      <c r="H77" s="109">
        <v>758</v>
      </c>
      <c r="I77" s="110" t="s">
        <v>43</v>
      </c>
      <c r="J77" s="70">
        <f t="shared" si="4"/>
        <v>7.5800000000000006E-2</v>
      </c>
      <c r="K77" s="109">
        <v>166</v>
      </c>
      <c r="L77" s="110" t="s">
        <v>43</v>
      </c>
      <c r="M77" s="70">
        <f t="shared" si="0"/>
        <v>1.66E-2</v>
      </c>
      <c r="N77" s="109">
        <v>138</v>
      </c>
      <c r="O77" s="110" t="s">
        <v>43</v>
      </c>
      <c r="P77" s="70">
        <f t="shared" si="1"/>
        <v>1.3800000000000002E-2</v>
      </c>
    </row>
    <row r="78" spans="2:16">
      <c r="B78" s="109">
        <v>225</v>
      </c>
      <c r="C78" s="110" t="s">
        <v>42</v>
      </c>
      <c r="D78" s="95">
        <f t="shared" si="2"/>
        <v>1.7045454545454547E-3</v>
      </c>
      <c r="E78" s="111">
        <v>2.0459999999999998</v>
      </c>
      <c r="F78" s="112">
        <v>8.9760000000000009</v>
      </c>
      <c r="G78" s="108">
        <f t="shared" si="3"/>
        <v>11.022</v>
      </c>
      <c r="H78" s="109">
        <v>835</v>
      </c>
      <c r="I78" s="110" t="s">
        <v>43</v>
      </c>
      <c r="J78" s="70">
        <f t="shared" si="4"/>
        <v>8.3499999999999991E-2</v>
      </c>
      <c r="K78" s="109">
        <v>180</v>
      </c>
      <c r="L78" s="110" t="s">
        <v>43</v>
      </c>
      <c r="M78" s="70">
        <f t="shared" si="0"/>
        <v>1.7999999999999999E-2</v>
      </c>
      <c r="N78" s="109">
        <v>150</v>
      </c>
      <c r="O78" s="110" t="s">
        <v>43</v>
      </c>
      <c r="P78" s="70">
        <f t="shared" si="1"/>
        <v>1.4999999999999999E-2</v>
      </c>
    </row>
    <row r="79" spans="2:16">
      <c r="B79" s="109">
        <v>250</v>
      </c>
      <c r="C79" s="110" t="s">
        <v>42</v>
      </c>
      <c r="D79" s="95">
        <f t="shared" si="2"/>
        <v>1.893939393939394E-3</v>
      </c>
      <c r="E79" s="111">
        <v>2.1560000000000001</v>
      </c>
      <c r="F79" s="112">
        <v>8.93</v>
      </c>
      <c r="G79" s="108">
        <f t="shared" si="3"/>
        <v>11.086</v>
      </c>
      <c r="H79" s="109">
        <v>912</v>
      </c>
      <c r="I79" s="110" t="s">
        <v>43</v>
      </c>
      <c r="J79" s="70">
        <f t="shared" si="4"/>
        <v>9.1200000000000003E-2</v>
      </c>
      <c r="K79" s="109">
        <v>194</v>
      </c>
      <c r="L79" s="110" t="s">
        <v>43</v>
      </c>
      <c r="M79" s="70">
        <f t="shared" si="0"/>
        <v>1.9400000000000001E-2</v>
      </c>
      <c r="N79" s="109">
        <v>162</v>
      </c>
      <c r="O79" s="110" t="s">
        <v>43</v>
      </c>
      <c r="P79" s="70">
        <f t="shared" si="1"/>
        <v>1.6199999999999999E-2</v>
      </c>
    </row>
    <row r="80" spans="2:16">
      <c r="B80" s="109">
        <v>275</v>
      </c>
      <c r="C80" s="110" t="s">
        <v>42</v>
      </c>
      <c r="D80" s="95">
        <f t="shared" si="2"/>
        <v>2.0833333333333333E-3</v>
      </c>
      <c r="E80" s="111">
        <v>2.2909999999999999</v>
      </c>
      <c r="F80" s="112">
        <v>8.8729999999999993</v>
      </c>
      <c r="G80" s="108">
        <f t="shared" si="3"/>
        <v>11.164</v>
      </c>
      <c r="H80" s="109">
        <v>988</v>
      </c>
      <c r="I80" s="110" t="s">
        <v>43</v>
      </c>
      <c r="J80" s="70">
        <f t="shared" si="4"/>
        <v>9.8799999999999999E-2</v>
      </c>
      <c r="K80" s="109">
        <v>208</v>
      </c>
      <c r="L80" s="110" t="s">
        <v>43</v>
      </c>
      <c r="M80" s="70">
        <f t="shared" si="0"/>
        <v>2.0799999999999999E-2</v>
      </c>
      <c r="N80" s="109">
        <v>174</v>
      </c>
      <c r="O80" s="110" t="s">
        <v>43</v>
      </c>
      <c r="P80" s="70">
        <f t="shared" si="1"/>
        <v>1.7399999999999999E-2</v>
      </c>
    </row>
    <row r="81" spans="2:16">
      <c r="B81" s="109">
        <v>300</v>
      </c>
      <c r="C81" s="110" t="s">
        <v>42</v>
      </c>
      <c r="D81" s="95">
        <f t="shared" si="2"/>
        <v>2.2727272727272726E-3</v>
      </c>
      <c r="E81" s="111">
        <v>2.448</v>
      </c>
      <c r="F81" s="112">
        <v>8.8089999999999993</v>
      </c>
      <c r="G81" s="108">
        <f t="shared" si="3"/>
        <v>11.257</v>
      </c>
      <c r="H81" s="109">
        <v>1064</v>
      </c>
      <c r="I81" s="110" t="s">
        <v>43</v>
      </c>
      <c r="J81" s="70">
        <f t="shared" si="4"/>
        <v>0.10640000000000001</v>
      </c>
      <c r="K81" s="109">
        <v>221</v>
      </c>
      <c r="L81" s="110" t="s">
        <v>43</v>
      </c>
      <c r="M81" s="70">
        <f t="shared" si="0"/>
        <v>2.2100000000000002E-2</v>
      </c>
      <c r="N81" s="109">
        <v>185</v>
      </c>
      <c r="O81" s="110" t="s">
        <v>43</v>
      </c>
      <c r="P81" s="70">
        <f t="shared" si="1"/>
        <v>1.8499999999999999E-2</v>
      </c>
    </row>
    <row r="82" spans="2:16">
      <c r="B82" s="109">
        <v>325</v>
      </c>
      <c r="C82" s="110" t="s">
        <v>42</v>
      </c>
      <c r="D82" s="95">
        <f t="shared" si="2"/>
        <v>2.4621212121212124E-3</v>
      </c>
      <c r="E82" s="111">
        <v>2.5880000000000001</v>
      </c>
      <c r="F82" s="112">
        <v>8.74</v>
      </c>
      <c r="G82" s="108">
        <f t="shared" si="3"/>
        <v>11.327999999999999</v>
      </c>
      <c r="H82" s="109">
        <v>1139</v>
      </c>
      <c r="I82" s="110" t="s">
        <v>43</v>
      </c>
      <c r="J82" s="70">
        <f t="shared" si="4"/>
        <v>0.1139</v>
      </c>
      <c r="K82" s="109">
        <v>234</v>
      </c>
      <c r="L82" s="110" t="s">
        <v>43</v>
      </c>
      <c r="M82" s="70">
        <f t="shared" si="0"/>
        <v>2.3400000000000001E-2</v>
      </c>
      <c r="N82" s="109">
        <v>196</v>
      </c>
      <c r="O82" s="110" t="s">
        <v>43</v>
      </c>
      <c r="P82" s="70">
        <f t="shared" si="1"/>
        <v>1.9599999999999999E-2</v>
      </c>
    </row>
    <row r="83" spans="2:16">
      <c r="B83" s="109">
        <v>350</v>
      </c>
      <c r="C83" s="110" t="s">
        <v>42</v>
      </c>
      <c r="D83" s="95">
        <f t="shared" si="2"/>
        <v>2.6515151515151512E-3</v>
      </c>
      <c r="E83" s="111">
        <v>2.7130000000000001</v>
      </c>
      <c r="F83" s="112">
        <v>8.6660000000000004</v>
      </c>
      <c r="G83" s="108">
        <f t="shared" si="3"/>
        <v>11.379000000000001</v>
      </c>
      <c r="H83" s="109">
        <v>1214</v>
      </c>
      <c r="I83" s="110" t="s">
        <v>43</v>
      </c>
      <c r="J83" s="70">
        <f t="shared" si="4"/>
        <v>0.12139999999999999</v>
      </c>
      <c r="K83" s="109">
        <v>247</v>
      </c>
      <c r="L83" s="110" t="s">
        <v>43</v>
      </c>
      <c r="M83" s="70">
        <f t="shared" si="0"/>
        <v>2.47E-2</v>
      </c>
      <c r="N83" s="109">
        <v>208</v>
      </c>
      <c r="O83" s="110" t="s">
        <v>43</v>
      </c>
      <c r="P83" s="70">
        <f t="shared" si="1"/>
        <v>2.0799999999999999E-2</v>
      </c>
    </row>
    <row r="84" spans="2:16">
      <c r="B84" s="109">
        <v>375</v>
      </c>
      <c r="C84" s="110" t="s">
        <v>42</v>
      </c>
      <c r="D84" s="95">
        <f t="shared" si="2"/>
        <v>2.840909090909091E-3</v>
      </c>
      <c r="E84" s="111">
        <v>2.823</v>
      </c>
      <c r="F84" s="112">
        <v>8.59</v>
      </c>
      <c r="G84" s="108">
        <f t="shared" si="3"/>
        <v>11.413</v>
      </c>
      <c r="H84" s="109">
        <v>1289</v>
      </c>
      <c r="I84" s="110" t="s">
        <v>43</v>
      </c>
      <c r="J84" s="70">
        <f t="shared" si="4"/>
        <v>0.12889999999999999</v>
      </c>
      <c r="K84" s="109">
        <v>260</v>
      </c>
      <c r="L84" s="110" t="s">
        <v>43</v>
      </c>
      <c r="M84" s="70">
        <f t="shared" ref="M84:M147" si="5">K84/1000/10</f>
        <v>2.6000000000000002E-2</v>
      </c>
      <c r="N84" s="109">
        <v>218</v>
      </c>
      <c r="O84" s="110" t="s">
        <v>43</v>
      </c>
      <c r="P84" s="70">
        <f t="shared" ref="P84:P147" si="6">N84/1000/10</f>
        <v>2.18E-2</v>
      </c>
    </row>
    <row r="85" spans="2:16">
      <c r="B85" s="109">
        <v>400</v>
      </c>
      <c r="C85" s="110" t="s">
        <v>42</v>
      </c>
      <c r="D85" s="95">
        <f t="shared" ref="D85:D93" si="7">B85/1000/$C$5</f>
        <v>3.0303030303030303E-3</v>
      </c>
      <c r="E85" s="111">
        <v>2.9220000000000002</v>
      </c>
      <c r="F85" s="112">
        <v>8.5120000000000005</v>
      </c>
      <c r="G85" s="108">
        <f t="shared" ref="G85:G148" si="8">E85+F85</f>
        <v>11.434000000000001</v>
      </c>
      <c r="H85" s="109">
        <v>1364</v>
      </c>
      <c r="I85" s="110" t="s">
        <v>43</v>
      </c>
      <c r="J85" s="70">
        <f t="shared" ref="J85:J107" si="9">H85/1000/10</f>
        <v>0.13640000000000002</v>
      </c>
      <c r="K85" s="109">
        <v>272</v>
      </c>
      <c r="L85" s="110" t="s">
        <v>43</v>
      </c>
      <c r="M85" s="70">
        <f t="shared" si="5"/>
        <v>2.7200000000000002E-2</v>
      </c>
      <c r="N85" s="109">
        <v>229</v>
      </c>
      <c r="O85" s="110" t="s">
        <v>43</v>
      </c>
      <c r="P85" s="70">
        <f t="shared" si="6"/>
        <v>2.29E-2</v>
      </c>
    </row>
    <row r="86" spans="2:16">
      <c r="B86" s="109">
        <v>450</v>
      </c>
      <c r="C86" s="110" t="s">
        <v>42</v>
      </c>
      <c r="D86" s="95">
        <f t="shared" si="7"/>
        <v>3.4090909090909094E-3</v>
      </c>
      <c r="E86" s="111">
        <v>3.09</v>
      </c>
      <c r="F86" s="112">
        <v>8.3550000000000004</v>
      </c>
      <c r="G86" s="108">
        <f t="shared" si="8"/>
        <v>11.445</v>
      </c>
      <c r="H86" s="109">
        <v>1514</v>
      </c>
      <c r="I86" s="110" t="s">
        <v>43</v>
      </c>
      <c r="J86" s="70">
        <f t="shared" si="9"/>
        <v>0.15140000000000001</v>
      </c>
      <c r="K86" s="109">
        <v>297</v>
      </c>
      <c r="L86" s="110" t="s">
        <v>43</v>
      </c>
      <c r="M86" s="70">
        <f t="shared" si="5"/>
        <v>2.9699999999999997E-2</v>
      </c>
      <c r="N86" s="109">
        <v>251</v>
      </c>
      <c r="O86" s="110" t="s">
        <v>43</v>
      </c>
      <c r="P86" s="70">
        <f t="shared" si="6"/>
        <v>2.5100000000000001E-2</v>
      </c>
    </row>
    <row r="87" spans="2:16">
      <c r="B87" s="109">
        <v>500</v>
      </c>
      <c r="C87" s="110" t="s">
        <v>42</v>
      </c>
      <c r="D87" s="95">
        <f t="shared" si="7"/>
        <v>3.787878787878788E-3</v>
      </c>
      <c r="E87" s="111">
        <v>3.226</v>
      </c>
      <c r="F87" s="112">
        <v>8.1969999999999992</v>
      </c>
      <c r="G87" s="108">
        <f t="shared" si="8"/>
        <v>11.422999999999998</v>
      </c>
      <c r="H87" s="109">
        <v>1664</v>
      </c>
      <c r="I87" s="110" t="s">
        <v>43</v>
      </c>
      <c r="J87" s="70">
        <f t="shared" si="9"/>
        <v>0.16639999999999999</v>
      </c>
      <c r="K87" s="109">
        <v>321</v>
      </c>
      <c r="L87" s="110" t="s">
        <v>43</v>
      </c>
      <c r="M87" s="70">
        <f t="shared" si="5"/>
        <v>3.2100000000000004E-2</v>
      </c>
      <c r="N87" s="109">
        <v>272</v>
      </c>
      <c r="O87" s="110" t="s">
        <v>43</v>
      </c>
      <c r="P87" s="70">
        <f t="shared" si="6"/>
        <v>2.7200000000000002E-2</v>
      </c>
    </row>
    <row r="88" spans="2:16">
      <c r="B88" s="109">
        <v>550</v>
      </c>
      <c r="C88" s="110" t="s">
        <v>42</v>
      </c>
      <c r="D88" s="95">
        <f t="shared" si="7"/>
        <v>4.1666666666666666E-3</v>
      </c>
      <c r="E88" s="111">
        <v>3.339</v>
      </c>
      <c r="F88" s="112">
        <v>8.0410000000000004</v>
      </c>
      <c r="G88" s="108">
        <f t="shared" si="8"/>
        <v>11.38</v>
      </c>
      <c r="H88" s="109">
        <v>1815</v>
      </c>
      <c r="I88" s="110" t="s">
        <v>43</v>
      </c>
      <c r="J88" s="70">
        <f t="shared" si="9"/>
        <v>0.18149999999999999</v>
      </c>
      <c r="K88" s="109">
        <v>345</v>
      </c>
      <c r="L88" s="110" t="s">
        <v>43</v>
      </c>
      <c r="M88" s="70">
        <f t="shared" si="5"/>
        <v>3.4499999999999996E-2</v>
      </c>
      <c r="N88" s="109">
        <v>293</v>
      </c>
      <c r="O88" s="110" t="s">
        <v>43</v>
      </c>
      <c r="P88" s="70">
        <f t="shared" si="6"/>
        <v>2.93E-2</v>
      </c>
    </row>
    <row r="89" spans="2:16">
      <c r="B89" s="109">
        <v>600</v>
      </c>
      <c r="C89" s="110" t="s">
        <v>42</v>
      </c>
      <c r="D89" s="95">
        <f t="shared" si="7"/>
        <v>4.5454545454545452E-3</v>
      </c>
      <c r="E89" s="111">
        <v>3.4369999999999998</v>
      </c>
      <c r="F89" s="112">
        <v>7.8890000000000002</v>
      </c>
      <c r="G89" s="108">
        <f t="shared" si="8"/>
        <v>11.326000000000001</v>
      </c>
      <c r="H89" s="109">
        <v>1967</v>
      </c>
      <c r="I89" s="110" t="s">
        <v>43</v>
      </c>
      <c r="J89" s="70">
        <f t="shared" si="9"/>
        <v>0.19670000000000001</v>
      </c>
      <c r="K89" s="109">
        <v>369</v>
      </c>
      <c r="L89" s="110" t="s">
        <v>43</v>
      </c>
      <c r="M89" s="70">
        <f t="shared" si="5"/>
        <v>3.6900000000000002E-2</v>
      </c>
      <c r="N89" s="109">
        <v>313</v>
      </c>
      <c r="O89" s="110" t="s">
        <v>43</v>
      </c>
      <c r="P89" s="70">
        <f t="shared" si="6"/>
        <v>3.1300000000000001E-2</v>
      </c>
    </row>
    <row r="90" spans="2:16">
      <c r="B90" s="109">
        <v>650</v>
      </c>
      <c r="C90" s="110" t="s">
        <v>42</v>
      </c>
      <c r="D90" s="95">
        <f t="shared" si="7"/>
        <v>4.9242424242424247E-3</v>
      </c>
      <c r="E90" s="111">
        <v>3.5230000000000001</v>
      </c>
      <c r="F90" s="112">
        <v>7.7409999999999997</v>
      </c>
      <c r="G90" s="108">
        <f t="shared" si="8"/>
        <v>11.263999999999999</v>
      </c>
      <c r="H90" s="109">
        <v>2120</v>
      </c>
      <c r="I90" s="110" t="s">
        <v>43</v>
      </c>
      <c r="J90" s="70">
        <f t="shared" si="9"/>
        <v>0.21200000000000002</v>
      </c>
      <c r="K90" s="109">
        <v>392</v>
      </c>
      <c r="L90" s="110" t="s">
        <v>43</v>
      </c>
      <c r="M90" s="70">
        <f t="shared" si="5"/>
        <v>3.9199999999999999E-2</v>
      </c>
      <c r="N90" s="109">
        <v>334</v>
      </c>
      <c r="O90" s="110" t="s">
        <v>43</v>
      </c>
      <c r="P90" s="70">
        <f t="shared" si="6"/>
        <v>3.3399999999999999E-2</v>
      </c>
    </row>
    <row r="91" spans="2:16">
      <c r="B91" s="109">
        <v>700</v>
      </c>
      <c r="C91" s="110" t="s">
        <v>42</v>
      </c>
      <c r="D91" s="95">
        <f t="shared" si="7"/>
        <v>5.3030303030303025E-3</v>
      </c>
      <c r="E91" s="111">
        <v>3.6019999999999999</v>
      </c>
      <c r="F91" s="112">
        <v>7.5979999999999999</v>
      </c>
      <c r="G91" s="108">
        <f t="shared" si="8"/>
        <v>11.2</v>
      </c>
      <c r="H91" s="109">
        <v>2275</v>
      </c>
      <c r="I91" s="110" t="s">
        <v>43</v>
      </c>
      <c r="J91" s="70">
        <f t="shared" si="9"/>
        <v>0.22749999999999998</v>
      </c>
      <c r="K91" s="109">
        <v>415</v>
      </c>
      <c r="L91" s="110" t="s">
        <v>43</v>
      </c>
      <c r="M91" s="70">
        <f t="shared" si="5"/>
        <v>4.1499999999999995E-2</v>
      </c>
      <c r="N91" s="109">
        <v>354</v>
      </c>
      <c r="O91" s="110" t="s">
        <v>43</v>
      </c>
      <c r="P91" s="70">
        <f t="shared" si="6"/>
        <v>3.5400000000000001E-2</v>
      </c>
    </row>
    <row r="92" spans="2:16">
      <c r="B92" s="109">
        <v>800</v>
      </c>
      <c r="C92" s="110" t="s">
        <v>42</v>
      </c>
      <c r="D92" s="95">
        <f t="shared" si="7"/>
        <v>6.0606060606060606E-3</v>
      </c>
      <c r="E92" s="111">
        <v>3.7450000000000001</v>
      </c>
      <c r="F92" s="112">
        <v>7.3250000000000002</v>
      </c>
      <c r="G92" s="108">
        <f t="shared" si="8"/>
        <v>11.07</v>
      </c>
      <c r="H92" s="109">
        <v>2587</v>
      </c>
      <c r="I92" s="110" t="s">
        <v>43</v>
      </c>
      <c r="J92" s="70">
        <f t="shared" si="9"/>
        <v>0.25870000000000004</v>
      </c>
      <c r="K92" s="109">
        <v>462</v>
      </c>
      <c r="L92" s="110" t="s">
        <v>43</v>
      </c>
      <c r="M92" s="70">
        <f t="shared" si="5"/>
        <v>4.6200000000000005E-2</v>
      </c>
      <c r="N92" s="109">
        <v>395</v>
      </c>
      <c r="O92" s="110" t="s">
        <v>43</v>
      </c>
      <c r="P92" s="70">
        <f t="shared" si="6"/>
        <v>3.95E-2</v>
      </c>
    </row>
    <row r="93" spans="2:16">
      <c r="B93" s="109">
        <v>900</v>
      </c>
      <c r="C93" s="110" t="s">
        <v>42</v>
      </c>
      <c r="D93" s="95">
        <f t="shared" si="7"/>
        <v>6.8181818181818187E-3</v>
      </c>
      <c r="E93" s="111">
        <v>3.879</v>
      </c>
      <c r="F93" s="112">
        <v>7.0720000000000001</v>
      </c>
      <c r="G93" s="108">
        <f t="shared" si="8"/>
        <v>10.951000000000001</v>
      </c>
      <c r="H93" s="109">
        <v>2903</v>
      </c>
      <c r="I93" s="110" t="s">
        <v>43</v>
      </c>
      <c r="J93" s="70">
        <f t="shared" si="9"/>
        <v>0.2903</v>
      </c>
      <c r="K93" s="109">
        <v>507</v>
      </c>
      <c r="L93" s="110" t="s">
        <v>43</v>
      </c>
      <c r="M93" s="70">
        <f t="shared" si="5"/>
        <v>5.0700000000000002E-2</v>
      </c>
      <c r="N93" s="109">
        <v>435</v>
      </c>
      <c r="O93" s="110" t="s">
        <v>43</v>
      </c>
      <c r="P93" s="70">
        <f t="shared" si="6"/>
        <v>4.3499999999999997E-2</v>
      </c>
    </row>
    <row r="94" spans="2:16">
      <c r="B94" s="109">
        <v>1</v>
      </c>
      <c r="C94" s="119" t="s">
        <v>44</v>
      </c>
      <c r="D94" s="70">
        <f t="shared" ref="D94:D157" si="10">B94/$C$5</f>
        <v>7.575757575757576E-3</v>
      </c>
      <c r="E94" s="111">
        <v>4.01</v>
      </c>
      <c r="F94" s="112">
        <v>6.8369999999999997</v>
      </c>
      <c r="G94" s="108">
        <f t="shared" si="8"/>
        <v>10.847</v>
      </c>
      <c r="H94" s="109">
        <v>3223</v>
      </c>
      <c r="I94" s="110" t="s">
        <v>43</v>
      </c>
      <c r="J94" s="70">
        <f t="shared" si="9"/>
        <v>0.32229999999999998</v>
      </c>
      <c r="K94" s="109">
        <v>552</v>
      </c>
      <c r="L94" s="110" t="s">
        <v>43</v>
      </c>
      <c r="M94" s="70">
        <f t="shared" si="5"/>
        <v>5.5200000000000006E-2</v>
      </c>
      <c r="N94" s="109">
        <v>476</v>
      </c>
      <c r="O94" s="110" t="s">
        <v>43</v>
      </c>
      <c r="P94" s="70">
        <f t="shared" si="6"/>
        <v>4.7599999999999996E-2</v>
      </c>
    </row>
    <row r="95" spans="2:16">
      <c r="B95" s="109">
        <v>1.1000000000000001</v>
      </c>
      <c r="C95" s="110" t="s">
        <v>44</v>
      </c>
      <c r="D95" s="70">
        <f t="shared" si="10"/>
        <v>8.3333333333333332E-3</v>
      </c>
      <c r="E95" s="111">
        <v>4.141</v>
      </c>
      <c r="F95" s="112">
        <v>6.6189999999999998</v>
      </c>
      <c r="G95" s="108">
        <f t="shared" si="8"/>
        <v>10.76</v>
      </c>
      <c r="H95" s="109">
        <v>3547</v>
      </c>
      <c r="I95" s="110" t="s">
        <v>43</v>
      </c>
      <c r="J95" s="70">
        <f t="shared" si="9"/>
        <v>0.35470000000000002</v>
      </c>
      <c r="K95" s="109">
        <v>596</v>
      </c>
      <c r="L95" s="110" t="s">
        <v>43</v>
      </c>
      <c r="M95" s="70">
        <f t="shared" si="5"/>
        <v>5.96E-2</v>
      </c>
      <c r="N95" s="109">
        <v>516</v>
      </c>
      <c r="O95" s="110" t="s">
        <v>43</v>
      </c>
      <c r="P95" s="70">
        <f t="shared" si="6"/>
        <v>5.16E-2</v>
      </c>
    </row>
    <row r="96" spans="2:16">
      <c r="B96" s="109">
        <v>1.2</v>
      </c>
      <c r="C96" s="110" t="s">
        <v>44</v>
      </c>
      <c r="D96" s="70">
        <f t="shared" si="10"/>
        <v>9.0909090909090905E-3</v>
      </c>
      <c r="E96" s="111">
        <v>4.274</v>
      </c>
      <c r="F96" s="112">
        <v>6.4160000000000004</v>
      </c>
      <c r="G96" s="108">
        <f t="shared" si="8"/>
        <v>10.690000000000001</v>
      </c>
      <c r="H96" s="109">
        <v>3874</v>
      </c>
      <c r="I96" s="110" t="s">
        <v>43</v>
      </c>
      <c r="J96" s="70">
        <f t="shared" si="9"/>
        <v>0.38740000000000002</v>
      </c>
      <c r="K96" s="109">
        <v>639</v>
      </c>
      <c r="L96" s="110" t="s">
        <v>43</v>
      </c>
      <c r="M96" s="70">
        <f t="shared" si="5"/>
        <v>6.3899999999999998E-2</v>
      </c>
      <c r="N96" s="109">
        <v>556</v>
      </c>
      <c r="O96" s="110" t="s">
        <v>43</v>
      </c>
      <c r="P96" s="70">
        <f t="shared" si="6"/>
        <v>5.5600000000000004E-2</v>
      </c>
    </row>
    <row r="97" spans="2:16">
      <c r="B97" s="109">
        <v>1.3</v>
      </c>
      <c r="C97" s="110" t="s">
        <v>44</v>
      </c>
      <c r="D97" s="70">
        <f t="shared" si="10"/>
        <v>9.8484848484848495E-3</v>
      </c>
      <c r="E97" s="111">
        <v>4.4089999999999998</v>
      </c>
      <c r="F97" s="112">
        <v>6.2270000000000003</v>
      </c>
      <c r="G97" s="108">
        <f t="shared" si="8"/>
        <v>10.635999999999999</v>
      </c>
      <c r="H97" s="109">
        <v>4203</v>
      </c>
      <c r="I97" s="110" t="s">
        <v>43</v>
      </c>
      <c r="J97" s="70">
        <f t="shared" si="9"/>
        <v>0.42030000000000001</v>
      </c>
      <c r="K97" s="109">
        <v>682</v>
      </c>
      <c r="L97" s="110" t="s">
        <v>43</v>
      </c>
      <c r="M97" s="70">
        <f t="shared" si="5"/>
        <v>6.8200000000000011E-2</v>
      </c>
      <c r="N97" s="109">
        <v>596</v>
      </c>
      <c r="O97" s="110" t="s">
        <v>43</v>
      </c>
      <c r="P97" s="70">
        <f t="shared" si="6"/>
        <v>5.96E-2</v>
      </c>
    </row>
    <row r="98" spans="2:16">
      <c r="B98" s="109">
        <v>1.4</v>
      </c>
      <c r="C98" s="110" t="s">
        <v>44</v>
      </c>
      <c r="D98" s="70">
        <f t="shared" si="10"/>
        <v>1.0606060606060605E-2</v>
      </c>
      <c r="E98" s="111">
        <v>4.5449999999999999</v>
      </c>
      <c r="F98" s="112">
        <v>6.05</v>
      </c>
      <c r="G98" s="108">
        <f t="shared" si="8"/>
        <v>10.594999999999999</v>
      </c>
      <c r="H98" s="109">
        <v>4534</v>
      </c>
      <c r="I98" s="110" t="s">
        <v>43</v>
      </c>
      <c r="J98" s="70">
        <f t="shared" si="9"/>
        <v>0.45339999999999997</v>
      </c>
      <c r="K98" s="109">
        <v>723</v>
      </c>
      <c r="L98" s="110" t="s">
        <v>43</v>
      </c>
      <c r="M98" s="70">
        <f t="shared" si="5"/>
        <v>7.2300000000000003E-2</v>
      </c>
      <c r="N98" s="109">
        <v>636</v>
      </c>
      <c r="O98" s="110" t="s">
        <v>43</v>
      </c>
      <c r="P98" s="70">
        <f t="shared" si="6"/>
        <v>6.3600000000000004E-2</v>
      </c>
    </row>
    <row r="99" spans="2:16">
      <c r="B99" s="109">
        <v>1.5</v>
      </c>
      <c r="C99" s="110" t="s">
        <v>44</v>
      </c>
      <c r="D99" s="70">
        <f t="shared" si="10"/>
        <v>1.1363636363636364E-2</v>
      </c>
      <c r="E99" s="111">
        <v>4.6840000000000002</v>
      </c>
      <c r="F99" s="112">
        <v>5.8849999999999998</v>
      </c>
      <c r="G99" s="108">
        <f t="shared" si="8"/>
        <v>10.568999999999999</v>
      </c>
      <c r="H99" s="109">
        <v>4866</v>
      </c>
      <c r="I99" s="110" t="s">
        <v>43</v>
      </c>
      <c r="J99" s="70">
        <f t="shared" si="9"/>
        <v>0.48659999999999998</v>
      </c>
      <c r="K99" s="109">
        <v>764</v>
      </c>
      <c r="L99" s="110" t="s">
        <v>43</v>
      </c>
      <c r="M99" s="70">
        <f t="shared" si="5"/>
        <v>7.6399999999999996E-2</v>
      </c>
      <c r="N99" s="109">
        <v>675</v>
      </c>
      <c r="O99" s="110" t="s">
        <v>43</v>
      </c>
      <c r="P99" s="70">
        <f t="shared" si="6"/>
        <v>6.7500000000000004E-2</v>
      </c>
    </row>
    <row r="100" spans="2:16">
      <c r="B100" s="109">
        <v>1.6</v>
      </c>
      <c r="C100" s="110" t="s">
        <v>44</v>
      </c>
      <c r="D100" s="70">
        <f t="shared" si="10"/>
        <v>1.2121212121212121E-2</v>
      </c>
      <c r="E100" s="111">
        <v>4.8239999999999998</v>
      </c>
      <c r="F100" s="112">
        <v>5.7290000000000001</v>
      </c>
      <c r="G100" s="108">
        <f t="shared" si="8"/>
        <v>10.553000000000001</v>
      </c>
      <c r="H100" s="109">
        <v>5200</v>
      </c>
      <c r="I100" s="110" t="s">
        <v>43</v>
      </c>
      <c r="J100" s="70">
        <f t="shared" si="9"/>
        <v>0.52</v>
      </c>
      <c r="K100" s="109">
        <v>804</v>
      </c>
      <c r="L100" s="110" t="s">
        <v>43</v>
      </c>
      <c r="M100" s="70">
        <f t="shared" si="5"/>
        <v>8.0399999999999999E-2</v>
      </c>
      <c r="N100" s="109">
        <v>715</v>
      </c>
      <c r="O100" s="110" t="s">
        <v>43</v>
      </c>
      <c r="P100" s="70">
        <f t="shared" si="6"/>
        <v>7.1499999999999994E-2</v>
      </c>
    </row>
    <row r="101" spans="2:16">
      <c r="B101" s="109">
        <v>1.7</v>
      </c>
      <c r="C101" s="110" t="s">
        <v>44</v>
      </c>
      <c r="D101" s="70">
        <f t="shared" si="10"/>
        <v>1.2878787878787878E-2</v>
      </c>
      <c r="E101" s="111">
        <v>4.9649999999999999</v>
      </c>
      <c r="F101" s="112">
        <v>5.5839999999999996</v>
      </c>
      <c r="G101" s="108">
        <f t="shared" si="8"/>
        <v>10.548999999999999</v>
      </c>
      <c r="H101" s="109">
        <v>5534</v>
      </c>
      <c r="I101" s="110" t="s">
        <v>43</v>
      </c>
      <c r="J101" s="70">
        <f t="shared" si="9"/>
        <v>0.5534</v>
      </c>
      <c r="K101" s="109">
        <v>843</v>
      </c>
      <c r="L101" s="110" t="s">
        <v>43</v>
      </c>
      <c r="M101" s="70">
        <f t="shared" si="5"/>
        <v>8.43E-2</v>
      </c>
      <c r="N101" s="109">
        <v>754</v>
      </c>
      <c r="O101" s="110" t="s">
        <v>43</v>
      </c>
      <c r="P101" s="70">
        <f t="shared" si="6"/>
        <v>7.5399999999999995E-2</v>
      </c>
    </row>
    <row r="102" spans="2:16">
      <c r="B102" s="109">
        <v>1.8</v>
      </c>
      <c r="C102" s="110" t="s">
        <v>44</v>
      </c>
      <c r="D102" s="70">
        <f t="shared" si="10"/>
        <v>1.3636363636363637E-2</v>
      </c>
      <c r="E102" s="111">
        <v>5.1070000000000002</v>
      </c>
      <c r="F102" s="112">
        <v>5.4459999999999997</v>
      </c>
      <c r="G102" s="108">
        <f t="shared" si="8"/>
        <v>10.553000000000001</v>
      </c>
      <c r="H102" s="109">
        <v>5869</v>
      </c>
      <c r="I102" s="110" t="s">
        <v>43</v>
      </c>
      <c r="J102" s="70">
        <f t="shared" si="9"/>
        <v>0.58689999999999998</v>
      </c>
      <c r="K102" s="109">
        <v>881</v>
      </c>
      <c r="L102" s="110" t="s">
        <v>43</v>
      </c>
      <c r="M102" s="70">
        <f t="shared" si="5"/>
        <v>8.8099999999999998E-2</v>
      </c>
      <c r="N102" s="109">
        <v>793</v>
      </c>
      <c r="O102" s="110" t="s">
        <v>43</v>
      </c>
      <c r="P102" s="70">
        <f t="shared" si="6"/>
        <v>7.9300000000000009E-2</v>
      </c>
    </row>
    <row r="103" spans="2:16">
      <c r="B103" s="109">
        <v>2</v>
      </c>
      <c r="C103" s="110" t="s">
        <v>44</v>
      </c>
      <c r="D103" s="70">
        <f t="shared" si="10"/>
        <v>1.5151515151515152E-2</v>
      </c>
      <c r="E103" s="111">
        <v>5.391</v>
      </c>
      <c r="F103" s="112">
        <v>5.194</v>
      </c>
      <c r="G103" s="108">
        <f t="shared" si="8"/>
        <v>10.585000000000001</v>
      </c>
      <c r="H103" s="109">
        <v>6538</v>
      </c>
      <c r="I103" s="110" t="s">
        <v>43</v>
      </c>
      <c r="J103" s="70">
        <f t="shared" si="9"/>
        <v>0.65380000000000005</v>
      </c>
      <c r="K103" s="109">
        <v>957</v>
      </c>
      <c r="L103" s="110" t="s">
        <v>43</v>
      </c>
      <c r="M103" s="70">
        <f t="shared" si="5"/>
        <v>9.5699999999999993E-2</v>
      </c>
      <c r="N103" s="109">
        <v>870</v>
      </c>
      <c r="O103" s="110" t="s">
        <v>43</v>
      </c>
      <c r="P103" s="70">
        <f t="shared" si="6"/>
        <v>8.6999999999999994E-2</v>
      </c>
    </row>
    <row r="104" spans="2:16">
      <c r="B104" s="109">
        <v>2.25</v>
      </c>
      <c r="C104" s="110" t="s">
        <v>44</v>
      </c>
      <c r="D104" s="70">
        <f t="shared" si="10"/>
        <v>1.7045454545454544E-2</v>
      </c>
      <c r="E104" s="111">
        <v>5.7460000000000004</v>
      </c>
      <c r="F104" s="112">
        <v>4.915</v>
      </c>
      <c r="G104" s="108">
        <f t="shared" si="8"/>
        <v>10.661000000000001</v>
      </c>
      <c r="H104" s="109">
        <v>7372</v>
      </c>
      <c r="I104" s="110" t="s">
        <v>43</v>
      </c>
      <c r="J104" s="70">
        <f t="shared" si="9"/>
        <v>0.73719999999999997</v>
      </c>
      <c r="K104" s="109">
        <v>1049</v>
      </c>
      <c r="L104" s="110" t="s">
        <v>43</v>
      </c>
      <c r="M104" s="70">
        <f t="shared" si="5"/>
        <v>0.10489999999999999</v>
      </c>
      <c r="N104" s="109">
        <v>964</v>
      </c>
      <c r="O104" s="110" t="s">
        <v>43</v>
      </c>
      <c r="P104" s="70">
        <f t="shared" si="6"/>
        <v>9.64E-2</v>
      </c>
    </row>
    <row r="105" spans="2:16">
      <c r="B105" s="109">
        <v>2.5</v>
      </c>
      <c r="C105" s="110" t="s">
        <v>44</v>
      </c>
      <c r="D105" s="70">
        <f t="shared" si="10"/>
        <v>1.893939393939394E-2</v>
      </c>
      <c r="E105" s="111">
        <v>6.0970000000000004</v>
      </c>
      <c r="F105" s="112">
        <v>4.6689999999999996</v>
      </c>
      <c r="G105" s="108">
        <f t="shared" si="8"/>
        <v>10.766</v>
      </c>
      <c r="H105" s="109">
        <v>8201</v>
      </c>
      <c r="I105" s="110" t="s">
        <v>43</v>
      </c>
      <c r="J105" s="70">
        <f t="shared" si="9"/>
        <v>0.82010000000000005</v>
      </c>
      <c r="K105" s="109">
        <v>1134</v>
      </c>
      <c r="L105" s="110" t="s">
        <v>43</v>
      </c>
      <c r="M105" s="70">
        <f t="shared" si="5"/>
        <v>0.11339999999999999</v>
      </c>
      <c r="N105" s="109">
        <v>1055</v>
      </c>
      <c r="O105" s="110" t="s">
        <v>43</v>
      </c>
      <c r="P105" s="70">
        <f t="shared" si="6"/>
        <v>0.1055</v>
      </c>
    </row>
    <row r="106" spans="2:16">
      <c r="B106" s="109">
        <v>2.75</v>
      </c>
      <c r="C106" s="110" t="s">
        <v>44</v>
      </c>
      <c r="D106" s="70">
        <f t="shared" si="10"/>
        <v>2.0833333333333332E-2</v>
      </c>
      <c r="E106" s="111">
        <v>6.4409999999999998</v>
      </c>
      <c r="F106" s="112">
        <v>4.4509999999999996</v>
      </c>
      <c r="G106" s="108">
        <f t="shared" si="8"/>
        <v>10.891999999999999</v>
      </c>
      <c r="H106" s="109">
        <v>9023</v>
      </c>
      <c r="I106" s="110" t="s">
        <v>43</v>
      </c>
      <c r="J106" s="70">
        <f t="shared" si="9"/>
        <v>0.90229999999999999</v>
      </c>
      <c r="K106" s="109">
        <v>1215</v>
      </c>
      <c r="L106" s="110" t="s">
        <v>43</v>
      </c>
      <c r="M106" s="70">
        <f t="shared" si="5"/>
        <v>0.12150000000000001</v>
      </c>
      <c r="N106" s="109">
        <v>1145</v>
      </c>
      <c r="O106" s="110" t="s">
        <v>43</v>
      </c>
      <c r="P106" s="70">
        <f t="shared" si="6"/>
        <v>0.1145</v>
      </c>
    </row>
    <row r="107" spans="2:16">
      <c r="B107" s="109">
        <v>3</v>
      </c>
      <c r="C107" s="110" t="s">
        <v>44</v>
      </c>
      <c r="D107" s="70">
        <f t="shared" si="10"/>
        <v>2.2727272727272728E-2</v>
      </c>
      <c r="E107" s="111">
        <v>6.7770000000000001</v>
      </c>
      <c r="F107" s="112">
        <v>4.2549999999999999</v>
      </c>
      <c r="G107" s="108">
        <f t="shared" si="8"/>
        <v>11.032</v>
      </c>
      <c r="H107" s="109">
        <v>9836</v>
      </c>
      <c r="I107" s="110" t="s">
        <v>43</v>
      </c>
      <c r="J107" s="70">
        <f t="shared" si="9"/>
        <v>0.98360000000000003</v>
      </c>
      <c r="K107" s="109">
        <v>1291</v>
      </c>
      <c r="L107" s="110" t="s">
        <v>43</v>
      </c>
      <c r="M107" s="70">
        <f t="shared" si="5"/>
        <v>0.12909999999999999</v>
      </c>
      <c r="N107" s="109">
        <v>1231</v>
      </c>
      <c r="O107" s="110" t="s">
        <v>43</v>
      </c>
      <c r="P107" s="70">
        <f t="shared" si="6"/>
        <v>0.12310000000000001</v>
      </c>
    </row>
    <row r="108" spans="2:16">
      <c r="B108" s="109">
        <v>3.25</v>
      </c>
      <c r="C108" s="110" t="s">
        <v>44</v>
      </c>
      <c r="D108" s="70">
        <f t="shared" si="10"/>
        <v>2.462121212121212E-2</v>
      </c>
      <c r="E108" s="111">
        <v>7.1040000000000001</v>
      </c>
      <c r="F108" s="112">
        <v>4.0780000000000003</v>
      </c>
      <c r="G108" s="108">
        <f t="shared" si="8"/>
        <v>11.182</v>
      </c>
      <c r="H108" s="109">
        <v>1.06</v>
      </c>
      <c r="I108" s="119" t="s">
        <v>45</v>
      </c>
      <c r="J108" s="71">
        <f t="shared" ref="J108:J171" si="11">H108</f>
        <v>1.06</v>
      </c>
      <c r="K108" s="109">
        <v>1363</v>
      </c>
      <c r="L108" s="110" t="s">
        <v>43</v>
      </c>
      <c r="M108" s="70">
        <f t="shared" si="5"/>
        <v>0.1363</v>
      </c>
      <c r="N108" s="109">
        <v>1315</v>
      </c>
      <c r="O108" s="110" t="s">
        <v>43</v>
      </c>
      <c r="P108" s="70">
        <f t="shared" si="6"/>
        <v>0.13150000000000001</v>
      </c>
    </row>
    <row r="109" spans="2:16">
      <c r="B109" s="109">
        <v>3.5</v>
      </c>
      <c r="C109" s="110" t="s">
        <v>44</v>
      </c>
      <c r="D109" s="70">
        <f t="shared" si="10"/>
        <v>2.6515151515151516E-2</v>
      </c>
      <c r="E109" s="111">
        <v>7.4219999999999997</v>
      </c>
      <c r="F109" s="112">
        <v>3.9180000000000001</v>
      </c>
      <c r="G109" s="108">
        <f t="shared" si="8"/>
        <v>11.34</v>
      </c>
      <c r="H109" s="109">
        <v>1.1399999999999999</v>
      </c>
      <c r="I109" s="110" t="s">
        <v>45</v>
      </c>
      <c r="J109" s="71">
        <f t="shared" si="11"/>
        <v>1.1399999999999999</v>
      </c>
      <c r="K109" s="109">
        <v>1431</v>
      </c>
      <c r="L109" s="110" t="s">
        <v>43</v>
      </c>
      <c r="M109" s="70">
        <f t="shared" si="5"/>
        <v>0.1431</v>
      </c>
      <c r="N109" s="109">
        <v>1396</v>
      </c>
      <c r="O109" s="110" t="s">
        <v>43</v>
      </c>
      <c r="P109" s="70">
        <f t="shared" si="6"/>
        <v>0.1396</v>
      </c>
    </row>
    <row r="110" spans="2:16">
      <c r="B110" s="109">
        <v>3.75</v>
      </c>
      <c r="C110" s="110" t="s">
        <v>44</v>
      </c>
      <c r="D110" s="70">
        <f t="shared" si="10"/>
        <v>2.8409090909090908E-2</v>
      </c>
      <c r="E110" s="111">
        <v>7.7309999999999999</v>
      </c>
      <c r="F110" s="112">
        <v>3.7719999999999998</v>
      </c>
      <c r="G110" s="108">
        <f t="shared" si="8"/>
        <v>11.503</v>
      </c>
      <c r="H110" s="109">
        <v>1.22</v>
      </c>
      <c r="I110" s="110" t="s">
        <v>45</v>
      </c>
      <c r="J110" s="71">
        <f t="shared" si="11"/>
        <v>1.22</v>
      </c>
      <c r="K110" s="109">
        <v>1496</v>
      </c>
      <c r="L110" s="110" t="s">
        <v>43</v>
      </c>
      <c r="M110" s="70">
        <f t="shared" si="5"/>
        <v>0.14960000000000001</v>
      </c>
      <c r="N110" s="109">
        <v>1475</v>
      </c>
      <c r="O110" s="110" t="s">
        <v>43</v>
      </c>
      <c r="P110" s="70">
        <f t="shared" si="6"/>
        <v>0.14750000000000002</v>
      </c>
    </row>
    <row r="111" spans="2:16">
      <c r="B111" s="109">
        <v>4</v>
      </c>
      <c r="C111" s="110" t="s">
        <v>44</v>
      </c>
      <c r="D111" s="70">
        <f t="shared" si="10"/>
        <v>3.0303030303030304E-2</v>
      </c>
      <c r="E111" s="111">
        <v>8.0299999999999994</v>
      </c>
      <c r="F111" s="112">
        <v>3.6379999999999999</v>
      </c>
      <c r="G111" s="108">
        <f t="shared" si="8"/>
        <v>11.667999999999999</v>
      </c>
      <c r="H111" s="109">
        <v>1.3</v>
      </c>
      <c r="I111" s="110" t="s">
        <v>45</v>
      </c>
      <c r="J111" s="71">
        <f t="shared" si="11"/>
        <v>1.3</v>
      </c>
      <c r="K111" s="109">
        <v>1557</v>
      </c>
      <c r="L111" s="110" t="s">
        <v>43</v>
      </c>
      <c r="M111" s="70">
        <f t="shared" si="5"/>
        <v>0.15570000000000001</v>
      </c>
      <c r="N111" s="109">
        <v>1551</v>
      </c>
      <c r="O111" s="110" t="s">
        <v>43</v>
      </c>
      <c r="P111" s="70">
        <f t="shared" si="6"/>
        <v>0.15509999999999999</v>
      </c>
    </row>
    <row r="112" spans="2:16">
      <c r="B112" s="109">
        <v>4.5</v>
      </c>
      <c r="C112" s="110" t="s">
        <v>44</v>
      </c>
      <c r="D112" s="70">
        <f t="shared" si="10"/>
        <v>3.4090909090909088E-2</v>
      </c>
      <c r="E112" s="111">
        <v>8.6020000000000003</v>
      </c>
      <c r="F112" s="112">
        <v>3.4009999999999998</v>
      </c>
      <c r="G112" s="108">
        <f t="shared" si="8"/>
        <v>12.003</v>
      </c>
      <c r="H112" s="109">
        <v>1.45</v>
      </c>
      <c r="I112" s="110" t="s">
        <v>45</v>
      </c>
      <c r="J112" s="71">
        <f t="shared" si="11"/>
        <v>1.45</v>
      </c>
      <c r="K112" s="109">
        <v>1676</v>
      </c>
      <c r="L112" s="110" t="s">
        <v>43</v>
      </c>
      <c r="M112" s="70">
        <f t="shared" si="5"/>
        <v>0.1676</v>
      </c>
      <c r="N112" s="109">
        <v>1696</v>
      </c>
      <c r="O112" s="110" t="s">
        <v>43</v>
      </c>
      <c r="P112" s="70">
        <f t="shared" si="6"/>
        <v>0.1696</v>
      </c>
    </row>
    <row r="113" spans="1:16">
      <c r="B113" s="109">
        <v>5</v>
      </c>
      <c r="C113" s="110" t="s">
        <v>44</v>
      </c>
      <c r="D113" s="70">
        <f t="shared" si="10"/>
        <v>3.787878787878788E-2</v>
      </c>
      <c r="E113" s="111">
        <v>9.14</v>
      </c>
      <c r="F113" s="112">
        <v>3.1970000000000001</v>
      </c>
      <c r="G113" s="108">
        <f t="shared" si="8"/>
        <v>12.337</v>
      </c>
      <c r="H113" s="109">
        <v>1.6</v>
      </c>
      <c r="I113" s="110" t="s">
        <v>45</v>
      </c>
      <c r="J113" s="71">
        <f t="shared" si="11"/>
        <v>1.6</v>
      </c>
      <c r="K113" s="109">
        <v>1784</v>
      </c>
      <c r="L113" s="110" t="s">
        <v>43</v>
      </c>
      <c r="M113" s="70">
        <f t="shared" si="5"/>
        <v>0.1784</v>
      </c>
      <c r="N113" s="109">
        <v>1832</v>
      </c>
      <c r="O113" s="110" t="s">
        <v>43</v>
      </c>
      <c r="P113" s="70">
        <f t="shared" si="6"/>
        <v>0.1832</v>
      </c>
    </row>
    <row r="114" spans="1:16">
      <c r="B114" s="109">
        <v>5.5</v>
      </c>
      <c r="C114" s="110" t="s">
        <v>44</v>
      </c>
      <c r="D114" s="70">
        <f t="shared" si="10"/>
        <v>4.1666666666666664E-2</v>
      </c>
      <c r="E114" s="111">
        <v>9.65</v>
      </c>
      <c r="F114" s="112">
        <v>3.02</v>
      </c>
      <c r="G114" s="108">
        <f t="shared" si="8"/>
        <v>12.67</v>
      </c>
      <c r="H114" s="109">
        <v>1.74</v>
      </c>
      <c r="I114" s="110" t="s">
        <v>45</v>
      </c>
      <c r="J114" s="71">
        <f t="shared" si="11"/>
        <v>1.74</v>
      </c>
      <c r="K114" s="109">
        <v>1883</v>
      </c>
      <c r="L114" s="110" t="s">
        <v>43</v>
      </c>
      <c r="M114" s="70">
        <f t="shared" si="5"/>
        <v>0.1883</v>
      </c>
      <c r="N114" s="109">
        <v>1960</v>
      </c>
      <c r="O114" s="110" t="s">
        <v>43</v>
      </c>
      <c r="P114" s="70">
        <f t="shared" si="6"/>
        <v>0.19600000000000001</v>
      </c>
    </row>
    <row r="115" spans="1:16">
      <c r="B115" s="109">
        <v>6</v>
      </c>
      <c r="C115" s="110" t="s">
        <v>44</v>
      </c>
      <c r="D115" s="70">
        <f t="shared" si="10"/>
        <v>4.5454545454545456E-2</v>
      </c>
      <c r="E115" s="111">
        <v>10.130000000000001</v>
      </c>
      <c r="F115" s="112">
        <v>2.8639999999999999</v>
      </c>
      <c r="G115" s="108">
        <f t="shared" si="8"/>
        <v>12.994</v>
      </c>
      <c r="H115" s="109">
        <v>1.88</v>
      </c>
      <c r="I115" s="110" t="s">
        <v>45</v>
      </c>
      <c r="J115" s="71">
        <f t="shared" si="11"/>
        <v>1.88</v>
      </c>
      <c r="K115" s="109">
        <v>1973</v>
      </c>
      <c r="L115" s="110" t="s">
        <v>43</v>
      </c>
      <c r="M115" s="70">
        <f t="shared" si="5"/>
        <v>0.1973</v>
      </c>
      <c r="N115" s="109">
        <v>2081</v>
      </c>
      <c r="O115" s="110" t="s">
        <v>43</v>
      </c>
      <c r="P115" s="70">
        <f t="shared" si="6"/>
        <v>0.20810000000000001</v>
      </c>
    </row>
    <row r="116" spans="1:16">
      <c r="B116" s="109">
        <v>6.5</v>
      </c>
      <c r="C116" s="110" t="s">
        <v>44</v>
      </c>
      <c r="D116" s="70">
        <f t="shared" si="10"/>
        <v>4.924242424242424E-2</v>
      </c>
      <c r="E116" s="111">
        <v>10.6</v>
      </c>
      <c r="F116" s="112">
        <v>2.7250000000000001</v>
      </c>
      <c r="G116" s="108">
        <f t="shared" si="8"/>
        <v>13.324999999999999</v>
      </c>
      <c r="H116" s="109">
        <v>2.02</v>
      </c>
      <c r="I116" s="110" t="s">
        <v>45</v>
      </c>
      <c r="J116" s="71">
        <f t="shared" si="11"/>
        <v>2.02</v>
      </c>
      <c r="K116" s="109">
        <v>2056</v>
      </c>
      <c r="L116" s="110" t="s">
        <v>43</v>
      </c>
      <c r="M116" s="70">
        <f t="shared" si="5"/>
        <v>0.2056</v>
      </c>
      <c r="N116" s="109">
        <v>2195</v>
      </c>
      <c r="O116" s="110" t="s">
        <v>43</v>
      </c>
      <c r="P116" s="70">
        <f t="shared" si="6"/>
        <v>0.21949999999999997</v>
      </c>
    </row>
    <row r="117" spans="1:16">
      <c r="B117" s="109">
        <v>7</v>
      </c>
      <c r="C117" s="110" t="s">
        <v>44</v>
      </c>
      <c r="D117" s="70">
        <f t="shared" si="10"/>
        <v>5.3030303030303032E-2</v>
      </c>
      <c r="E117" s="111">
        <v>11.04</v>
      </c>
      <c r="F117" s="112">
        <v>2.6019999999999999</v>
      </c>
      <c r="G117" s="108">
        <f t="shared" si="8"/>
        <v>13.641999999999999</v>
      </c>
      <c r="H117" s="109">
        <v>2.15</v>
      </c>
      <c r="I117" s="110" t="s">
        <v>45</v>
      </c>
      <c r="J117" s="71">
        <f t="shared" si="11"/>
        <v>2.15</v>
      </c>
      <c r="K117" s="109">
        <v>2132</v>
      </c>
      <c r="L117" s="110" t="s">
        <v>43</v>
      </c>
      <c r="M117" s="70">
        <f t="shared" si="5"/>
        <v>0.2132</v>
      </c>
      <c r="N117" s="109">
        <v>2302</v>
      </c>
      <c r="O117" s="110" t="s">
        <v>43</v>
      </c>
      <c r="P117" s="70">
        <f t="shared" si="6"/>
        <v>0.23020000000000002</v>
      </c>
    </row>
    <row r="118" spans="1:16">
      <c r="B118" s="109">
        <v>8</v>
      </c>
      <c r="C118" s="110" t="s">
        <v>44</v>
      </c>
      <c r="D118" s="70">
        <f t="shared" si="10"/>
        <v>6.0606060606060608E-2</v>
      </c>
      <c r="E118" s="111">
        <v>11.88</v>
      </c>
      <c r="F118" s="112">
        <v>2.3889999999999998</v>
      </c>
      <c r="G118" s="108">
        <f t="shared" si="8"/>
        <v>14.269</v>
      </c>
      <c r="H118" s="109">
        <v>2.41</v>
      </c>
      <c r="I118" s="110" t="s">
        <v>45</v>
      </c>
      <c r="J118" s="71">
        <f t="shared" si="11"/>
        <v>2.41</v>
      </c>
      <c r="K118" s="109">
        <v>2284</v>
      </c>
      <c r="L118" s="110" t="s">
        <v>43</v>
      </c>
      <c r="M118" s="70">
        <f t="shared" si="5"/>
        <v>0.22839999999999999</v>
      </c>
      <c r="N118" s="109">
        <v>2502</v>
      </c>
      <c r="O118" s="110" t="s">
        <v>43</v>
      </c>
      <c r="P118" s="70">
        <f t="shared" si="6"/>
        <v>0.25019999999999998</v>
      </c>
    </row>
    <row r="119" spans="1:16">
      <c r="B119" s="109">
        <v>9</v>
      </c>
      <c r="C119" s="110" t="s">
        <v>44</v>
      </c>
      <c r="D119" s="70">
        <f t="shared" si="10"/>
        <v>6.8181818181818177E-2</v>
      </c>
      <c r="E119" s="111">
        <v>12.68</v>
      </c>
      <c r="F119" s="112">
        <v>2.2120000000000002</v>
      </c>
      <c r="G119" s="108">
        <f t="shared" si="8"/>
        <v>14.891999999999999</v>
      </c>
      <c r="H119" s="109">
        <v>2.66</v>
      </c>
      <c r="I119" s="110" t="s">
        <v>45</v>
      </c>
      <c r="J119" s="71">
        <f t="shared" si="11"/>
        <v>2.66</v>
      </c>
      <c r="K119" s="109">
        <v>2416</v>
      </c>
      <c r="L119" s="110" t="s">
        <v>43</v>
      </c>
      <c r="M119" s="70">
        <f t="shared" si="5"/>
        <v>0.24159999999999998</v>
      </c>
      <c r="N119" s="109">
        <v>2682</v>
      </c>
      <c r="O119" s="110" t="s">
        <v>43</v>
      </c>
      <c r="P119" s="70">
        <f t="shared" si="6"/>
        <v>0.26819999999999999</v>
      </c>
    </row>
    <row r="120" spans="1:16">
      <c r="B120" s="109">
        <v>10</v>
      </c>
      <c r="C120" s="110" t="s">
        <v>44</v>
      </c>
      <c r="D120" s="70">
        <f t="shared" si="10"/>
        <v>7.575757575757576E-2</v>
      </c>
      <c r="E120" s="111">
        <v>13.45</v>
      </c>
      <c r="F120" s="112">
        <v>2.0630000000000002</v>
      </c>
      <c r="G120" s="108">
        <f t="shared" si="8"/>
        <v>15.513</v>
      </c>
      <c r="H120" s="109">
        <v>2.9</v>
      </c>
      <c r="I120" s="110" t="s">
        <v>45</v>
      </c>
      <c r="J120" s="71">
        <f t="shared" si="11"/>
        <v>2.9</v>
      </c>
      <c r="K120" s="109">
        <v>2531</v>
      </c>
      <c r="L120" s="110" t="s">
        <v>43</v>
      </c>
      <c r="M120" s="70">
        <f t="shared" si="5"/>
        <v>0.25309999999999999</v>
      </c>
      <c r="N120" s="109">
        <v>2846</v>
      </c>
      <c r="O120" s="110" t="s">
        <v>43</v>
      </c>
      <c r="P120" s="70">
        <f t="shared" si="6"/>
        <v>0.28460000000000002</v>
      </c>
    </row>
    <row r="121" spans="1:16">
      <c r="B121" s="109">
        <v>11</v>
      </c>
      <c r="C121" s="110" t="s">
        <v>44</v>
      </c>
      <c r="D121" s="70">
        <f t="shared" si="10"/>
        <v>8.3333333333333329E-2</v>
      </c>
      <c r="E121" s="111">
        <v>14.2</v>
      </c>
      <c r="F121" s="112">
        <v>1.9350000000000001</v>
      </c>
      <c r="G121" s="108">
        <f t="shared" si="8"/>
        <v>16.134999999999998</v>
      </c>
      <c r="H121" s="109">
        <v>3.13</v>
      </c>
      <c r="I121" s="110" t="s">
        <v>45</v>
      </c>
      <c r="J121" s="71">
        <f t="shared" si="11"/>
        <v>3.13</v>
      </c>
      <c r="K121" s="109">
        <v>2634</v>
      </c>
      <c r="L121" s="110" t="s">
        <v>43</v>
      </c>
      <c r="M121" s="70">
        <f t="shared" si="5"/>
        <v>0.26339999999999997</v>
      </c>
      <c r="N121" s="109">
        <v>2996</v>
      </c>
      <c r="O121" s="110" t="s">
        <v>43</v>
      </c>
      <c r="P121" s="70">
        <f t="shared" si="6"/>
        <v>0.29959999999999998</v>
      </c>
    </row>
    <row r="122" spans="1:16">
      <c r="B122" s="109">
        <v>12</v>
      </c>
      <c r="C122" s="110" t="s">
        <v>44</v>
      </c>
      <c r="D122" s="70">
        <f t="shared" si="10"/>
        <v>9.0909090909090912E-2</v>
      </c>
      <c r="E122" s="111">
        <v>14.93</v>
      </c>
      <c r="F122" s="112">
        <v>1.8240000000000001</v>
      </c>
      <c r="G122" s="108">
        <f t="shared" si="8"/>
        <v>16.754000000000001</v>
      </c>
      <c r="H122" s="109">
        <v>3.36</v>
      </c>
      <c r="I122" s="110" t="s">
        <v>45</v>
      </c>
      <c r="J122" s="71">
        <f t="shared" si="11"/>
        <v>3.36</v>
      </c>
      <c r="K122" s="109">
        <v>2726</v>
      </c>
      <c r="L122" s="110" t="s">
        <v>43</v>
      </c>
      <c r="M122" s="70">
        <f t="shared" si="5"/>
        <v>0.27260000000000001</v>
      </c>
      <c r="N122" s="109">
        <v>3133</v>
      </c>
      <c r="O122" s="110" t="s">
        <v>43</v>
      </c>
      <c r="P122" s="70">
        <f t="shared" si="6"/>
        <v>0.31330000000000002</v>
      </c>
    </row>
    <row r="123" spans="1:16">
      <c r="B123" s="109">
        <v>13</v>
      </c>
      <c r="C123" s="110" t="s">
        <v>44</v>
      </c>
      <c r="D123" s="70">
        <f t="shared" si="10"/>
        <v>9.8484848484848481E-2</v>
      </c>
      <c r="E123" s="111">
        <v>15.64</v>
      </c>
      <c r="F123" s="112">
        <v>1.726</v>
      </c>
      <c r="G123" s="108">
        <f t="shared" si="8"/>
        <v>17.366</v>
      </c>
      <c r="H123" s="109">
        <v>3.57</v>
      </c>
      <c r="I123" s="110" t="s">
        <v>45</v>
      </c>
      <c r="J123" s="71">
        <f t="shared" si="11"/>
        <v>3.57</v>
      </c>
      <c r="K123" s="109">
        <v>2808</v>
      </c>
      <c r="L123" s="110" t="s">
        <v>43</v>
      </c>
      <c r="M123" s="70">
        <f t="shared" si="5"/>
        <v>0.28079999999999999</v>
      </c>
      <c r="N123" s="109">
        <v>3260</v>
      </c>
      <c r="O123" s="110" t="s">
        <v>43</v>
      </c>
      <c r="P123" s="70">
        <f t="shared" si="6"/>
        <v>0.32599999999999996</v>
      </c>
    </row>
    <row r="124" spans="1:16">
      <c r="B124" s="109">
        <v>14</v>
      </c>
      <c r="C124" s="110" t="s">
        <v>44</v>
      </c>
      <c r="D124" s="70">
        <f t="shared" si="10"/>
        <v>0.10606060606060606</v>
      </c>
      <c r="E124" s="111">
        <v>16.350000000000001</v>
      </c>
      <c r="F124" s="112">
        <v>1.64</v>
      </c>
      <c r="G124" s="108">
        <f t="shared" si="8"/>
        <v>17.990000000000002</v>
      </c>
      <c r="H124" s="109">
        <v>3.78</v>
      </c>
      <c r="I124" s="110" t="s">
        <v>45</v>
      </c>
      <c r="J124" s="71">
        <f t="shared" si="11"/>
        <v>3.78</v>
      </c>
      <c r="K124" s="109">
        <v>2883</v>
      </c>
      <c r="L124" s="110" t="s">
        <v>43</v>
      </c>
      <c r="M124" s="70">
        <f t="shared" si="5"/>
        <v>0.2883</v>
      </c>
      <c r="N124" s="109">
        <v>3378</v>
      </c>
      <c r="O124" s="110" t="s">
        <v>43</v>
      </c>
      <c r="P124" s="70">
        <f t="shared" si="6"/>
        <v>0.33779999999999999</v>
      </c>
    </row>
    <row r="125" spans="1:16">
      <c r="B125" s="72">
        <v>15</v>
      </c>
      <c r="C125" s="74" t="s">
        <v>44</v>
      </c>
      <c r="D125" s="70">
        <f t="shared" si="10"/>
        <v>0.11363636363636363</v>
      </c>
      <c r="E125" s="111">
        <v>17.04</v>
      </c>
      <c r="F125" s="112">
        <v>1.5629999999999999</v>
      </c>
      <c r="G125" s="108">
        <f t="shared" si="8"/>
        <v>18.602999999999998</v>
      </c>
      <c r="H125" s="109">
        <v>3.98</v>
      </c>
      <c r="I125" s="110" t="s">
        <v>45</v>
      </c>
      <c r="J125" s="71">
        <f t="shared" si="11"/>
        <v>3.98</v>
      </c>
      <c r="K125" s="109">
        <v>2951</v>
      </c>
      <c r="L125" s="110" t="s">
        <v>43</v>
      </c>
      <c r="M125" s="70">
        <f t="shared" si="5"/>
        <v>0.29510000000000003</v>
      </c>
      <c r="N125" s="109">
        <v>3487</v>
      </c>
      <c r="O125" s="110" t="s">
        <v>43</v>
      </c>
      <c r="P125" s="70">
        <f t="shared" si="6"/>
        <v>0.34870000000000001</v>
      </c>
    </row>
    <row r="126" spans="1:16">
      <c r="B126" s="72">
        <v>16</v>
      </c>
      <c r="C126" s="74" t="s">
        <v>44</v>
      </c>
      <c r="D126" s="70">
        <f t="shared" si="10"/>
        <v>0.12121212121212122</v>
      </c>
      <c r="E126" s="111">
        <v>17.72</v>
      </c>
      <c r="F126" s="112">
        <v>1.4930000000000001</v>
      </c>
      <c r="G126" s="108">
        <f t="shared" si="8"/>
        <v>19.212999999999997</v>
      </c>
      <c r="H126" s="72">
        <v>4.17</v>
      </c>
      <c r="I126" s="74" t="s">
        <v>45</v>
      </c>
      <c r="J126" s="71">
        <f t="shared" si="11"/>
        <v>4.17</v>
      </c>
      <c r="K126" s="72">
        <v>3013</v>
      </c>
      <c r="L126" s="74" t="s">
        <v>43</v>
      </c>
      <c r="M126" s="70">
        <f t="shared" si="5"/>
        <v>0.30130000000000001</v>
      </c>
      <c r="N126" s="72">
        <v>3588</v>
      </c>
      <c r="O126" s="74" t="s">
        <v>43</v>
      </c>
      <c r="P126" s="70">
        <f t="shared" si="6"/>
        <v>0.35880000000000001</v>
      </c>
    </row>
    <row r="127" spans="1:16">
      <c r="B127" s="72">
        <v>17</v>
      </c>
      <c r="C127" s="74" t="s">
        <v>44</v>
      </c>
      <c r="D127" s="70">
        <f t="shared" si="10"/>
        <v>0.12878787878787878</v>
      </c>
      <c r="E127" s="111">
        <v>18.399999999999999</v>
      </c>
      <c r="F127" s="112">
        <v>1.43</v>
      </c>
      <c r="G127" s="108">
        <f t="shared" si="8"/>
        <v>19.829999999999998</v>
      </c>
      <c r="H127" s="72">
        <v>4.3600000000000003</v>
      </c>
      <c r="I127" s="74" t="s">
        <v>45</v>
      </c>
      <c r="J127" s="71">
        <f t="shared" si="11"/>
        <v>4.3600000000000003</v>
      </c>
      <c r="K127" s="72">
        <v>3070</v>
      </c>
      <c r="L127" s="74" t="s">
        <v>43</v>
      </c>
      <c r="M127" s="70">
        <f t="shared" si="5"/>
        <v>0.307</v>
      </c>
      <c r="N127" s="72">
        <v>3683</v>
      </c>
      <c r="O127" s="74" t="s">
        <v>43</v>
      </c>
      <c r="P127" s="70">
        <f t="shared" si="6"/>
        <v>0.36829999999999996</v>
      </c>
    </row>
    <row r="128" spans="1:16">
      <c r="A128" s="113"/>
      <c r="B128" s="109">
        <v>18</v>
      </c>
      <c r="C128" s="110" t="s">
        <v>44</v>
      </c>
      <c r="D128" s="70">
        <f t="shared" si="10"/>
        <v>0.13636363636363635</v>
      </c>
      <c r="E128" s="111">
        <v>19.059999999999999</v>
      </c>
      <c r="F128" s="112">
        <v>1.373</v>
      </c>
      <c r="G128" s="108">
        <f t="shared" si="8"/>
        <v>20.433</v>
      </c>
      <c r="H128" s="109">
        <v>4.54</v>
      </c>
      <c r="I128" s="110" t="s">
        <v>45</v>
      </c>
      <c r="J128" s="71">
        <f t="shared" si="11"/>
        <v>4.54</v>
      </c>
      <c r="K128" s="72">
        <v>3122</v>
      </c>
      <c r="L128" s="74" t="s">
        <v>43</v>
      </c>
      <c r="M128" s="70">
        <f t="shared" si="5"/>
        <v>0.31219999999999998</v>
      </c>
      <c r="N128" s="72">
        <v>3772</v>
      </c>
      <c r="O128" s="74" t="s">
        <v>43</v>
      </c>
      <c r="P128" s="70">
        <f t="shared" si="6"/>
        <v>0.37719999999999998</v>
      </c>
    </row>
    <row r="129" spans="1:16">
      <c r="A129" s="113"/>
      <c r="B129" s="109">
        <v>20</v>
      </c>
      <c r="C129" s="110" t="s">
        <v>44</v>
      </c>
      <c r="D129" s="70">
        <f t="shared" si="10"/>
        <v>0.15151515151515152</v>
      </c>
      <c r="E129" s="111">
        <v>20.36</v>
      </c>
      <c r="F129" s="112">
        <v>1.2729999999999999</v>
      </c>
      <c r="G129" s="108">
        <f t="shared" si="8"/>
        <v>21.632999999999999</v>
      </c>
      <c r="H129" s="109">
        <v>4.8899999999999997</v>
      </c>
      <c r="I129" s="110" t="s">
        <v>45</v>
      </c>
      <c r="J129" s="71">
        <f t="shared" si="11"/>
        <v>4.8899999999999997</v>
      </c>
      <c r="K129" s="72">
        <v>3234</v>
      </c>
      <c r="L129" s="74" t="s">
        <v>43</v>
      </c>
      <c r="M129" s="70">
        <f t="shared" si="5"/>
        <v>0.32340000000000002</v>
      </c>
      <c r="N129" s="72">
        <v>3933</v>
      </c>
      <c r="O129" s="74" t="s">
        <v>43</v>
      </c>
      <c r="P129" s="70">
        <f t="shared" si="6"/>
        <v>0.39329999999999998</v>
      </c>
    </row>
    <row r="130" spans="1:16">
      <c r="A130" s="113"/>
      <c r="B130" s="109">
        <v>22.5</v>
      </c>
      <c r="C130" s="110" t="s">
        <v>44</v>
      </c>
      <c r="D130" s="70">
        <f t="shared" si="10"/>
        <v>0.17045454545454544</v>
      </c>
      <c r="E130" s="111">
        <v>21.92</v>
      </c>
      <c r="F130" s="112">
        <v>1.1679999999999999</v>
      </c>
      <c r="G130" s="108">
        <f t="shared" si="8"/>
        <v>23.088000000000001</v>
      </c>
      <c r="H130" s="109">
        <v>5.3</v>
      </c>
      <c r="I130" s="110" t="s">
        <v>45</v>
      </c>
      <c r="J130" s="71">
        <f t="shared" si="11"/>
        <v>5.3</v>
      </c>
      <c r="K130" s="72">
        <v>3363</v>
      </c>
      <c r="L130" s="74" t="s">
        <v>43</v>
      </c>
      <c r="M130" s="70">
        <f t="shared" si="5"/>
        <v>0.33629999999999999</v>
      </c>
      <c r="N130" s="72">
        <v>4110</v>
      </c>
      <c r="O130" s="74" t="s">
        <v>43</v>
      </c>
      <c r="P130" s="70">
        <f t="shared" si="6"/>
        <v>0.41100000000000003</v>
      </c>
    </row>
    <row r="131" spans="1:16">
      <c r="A131" s="113"/>
      <c r="B131" s="109">
        <v>25</v>
      </c>
      <c r="C131" s="110" t="s">
        <v>44</v>
      </c>
      <c r="D131" s="70">
        <f t="shared" si="10"/>
        <v>0.18939393939393939</v>
      </c>
      <c r="E131" s="111">
        <v>23.41</v>
      </c>
      <c r="F131" s="112">
        <v>1.081</v>
      </c>
      <c r="G131" s="108">
        <f t="shared" si="8"/>
        <v>24.491</v>
      </c>
      <c r="H131" s="109">
        <v>5.68</v>
      </c>
      <c r="I131" s="110" t="s">
        <v>45</v>
      </c>
      <c r="J131" s="71">
        <f t="shared" si="11"/>
        <v>5.68</v>
      </c>
      <c r="K131" s="72">
        <v>3471</v>
      </c>
      <c r="L131" s="74" t="s">
        <v>43</v>
      </c>
      <c r="M131" s="70">
        <f t="shared" si="5"/>
        <v>0.34710000000000002</v>
      </c>
      <c r="N131" s="72">
        <v>4264</v>
      </c>
      <c r="O131" s="74" t="s">
        <v>43</v>
      </c>
      <c r="P131" s="70">
        <f t="shared" si="6"/>
        <v>0.4264</v>
      </c>
    </row>
    <row r="132" spans="1:16">
      <c r="A132" s="113"/>
      <c r="B132" s="109">
        <v>27.5</v>
      </c>
      <c r="C132" s="110" t="s">
        <v>44</v>
      </c>
      <c r="D132" s="70">
        <f t="shared" si="10"/>
        <v>0.20833333333333334</v>
      </c>
      <c r="E132" s="111">
        <v>24.83</v>
      </c>
      <c r="F132" s="112">
        <v>1.008</v>
      </c>
      <c r="G132" s="108">
        <f t="shared" si="8"/>
        <v>25.837999999999997</v>
      </c>
      <c r="H132" s="109">
        <v>6.05</v>
      </c>
      <c r="I132" s="110" t="s">
        <v>45</v>
      </c>
      <c r="J132" s="71">
        <f t="shared" si="11"/>
        <v>6.05</v>
      </c>
      <c r="K132" s="72">
        <v>3565</v>
      </c>
      <c r="L132" s="74" t="s">
        <v>43</v>
      </c>
      <c r="M132" s="70">
        <f t="shared" si="5"/>
        <v>0.35649999999999998</v>
      </c>
      <c r="N132" s="72">
        <v>4400</v>
      </c>
      <c r="O132" s="74" t="s">
        <v>43</v>
      </c>
      <c r="P132" s="70">
        <f t="shared" si="6"/>
        <v>0.44000000000000006</v>
      </c>
    </row>
    <row r="133" spans="1:16">
      <c r="A133" s="113"/>
      <c r="B133" s="109">
        <v>30</v>
      </c>
      <c r="C133" s="110" t="s">
        <v>44</v>
      </c>
      <c r="D133" s="70">
        <f t="shared" si="10"/>
        <v>0.22727272727272727</v>
      </c>
      <c r="E133" s="111">
        <v>26.19</v>
      </c>
      <c r="F133" s="112">
        <v>0.94420000000000004</v>
      </c>
      <c r="G133" s="108">
        <f t="shared" si="8"/>
        <v>27.1342</v>
      </c>
      <c r="H133" s="109">
        <v>6.4</v>
      </c>
      <c r="I133" s="110" t="s">
        <v>45</v>
      </c>
      <c r="J133" s="71">
        <f t="shared" si="11"/>
        <v>6.4</v>
      </c>
      <c r="K133" s="72">
        <v>3646</v>
      </c>
      <c r="L133" s="74" t="s">
        <v>43</v>
      </c>
      <c r="M133" s="70">
        <f t="shared" si="5"/>
        <v>0.36459999999999998</v>
      </c>
      <c r="N133" s="72">
        <v>4521</v>
      </c>
      <c r="O133" s="74" t="s">
        <v>43</v>
      </c>
      <c r="P133" s="70">
        <f t="shared" si="6"/>
        <v>0.4521</v>
      </c>
    </row>
    <row r="134" spans="1:16">
      <c r="A134" s="113"/>
      <c r="B134" s="109">
        <v>32.5</v>
      </c>
      <c r="C134" s="110" t="s">
        <v>44</v>
      </c>
      <c r="D134" s="70">
        <f t="shared" si="10"/>
        <v>0.24621212121212122</v>
      </c>
      <c r="E134" s="111">
        <v>27.47</v>
      </c>
      <c r="F134" s="112">
        <v>0.88900000000000001</v>
      </c>
      <c r="G134" s="108">
        <f t="shared" si="8"/>
        <v>28.358999999999998</v>
      </c>
      <c r="H134" s="109">
        <v>6.73</v>
      </c>
      <c r="I134" s="110" t="s">
        <v>45</v>
      </c>
      <c r="J134" s="71">
        <f t="shared" si="11"/>
        <v>6.73</v>
      </c>
      <c r="K134" s="72">
        <v>3718</v>
      </c>
      <c r="L134" s="74" t="s">
        <v>43</v>
      </c>
      <c r="M134" s="70">
        <f t="shared" si="5"/>
        <v>0.37180000000000002</v>
      </c>
      <c r="N134" s="72">
        <v>4629</v>
      </c>
      <c r="O134" s="74" t="s">
        <v>43</v>
      </c>
      <c r="P134" s="70">
        <f t="shared" si="6"/>
        <v>0.46289999999999998</v>
      </c>
    </row>
    <row r="135" spans="1:16">
      <c r="A135" s="113"/>
      <c r="B135" s="109">
        <v>35</v>
      </c>
      <c r="C135" s="110" t="s">
        <v>44</v>
      </c>
      <c r="D135" s="70">
        <f t="shared" si="10"/>
        <v>0.26515151515151514</v>
      </c>
      <c r="E135" s="111">
        <v>28.7</v>
      </c>
      <c r="F135" s="112">
        <v>0.84060000000000001</v>
      </c>
      <c r="G135" s="108">
        <f t="shared" si="8"/>
        <v>29.540599999999998</v>
      </c>
      <c r="H135" s="109">
        <v>7.05</v>
      </c>
      <c r="I135" s="110" t="s">
        <v>45</v>
      </c>
      <c r="J135" s="71">
        <f t="shared" si="11"/>
        <v>7.05</v>
      </c>
      <c r="K135" s="72">
        <v>3782</v>
      </c>
      <c r="L135" s="74" t="s">
        <v>43</v>
      </c>
      <c r="M135" s="70">
        <f t="shared" si="5"/>
        <v>0.37819999999999998</v>
      </c>
      <c r="N135" s="72">
        <v>4728</v>
      </c>
      <c r="O135" s="74" t="s">
        <v>43</v>
      </c>
      <c r="P135" s="70">
        <f t="shared" si="6"/>
        <v>0.4728</v>
      </c>
    </row>
    <row r="136" spans="1:16">
      <c r="A136" s="113"/>
      <c r="B136" s="109">
        <v>37.5</v>
      </c>
      <c r="C136" s="110" t="s">
        <v>44</v>
      </c>
      <c r="D136" s="70">
        <f t="shared" si="10"/>
        <v>0.28409090909090912</v>
      </c>
      <c r="E136" s="111">
        <v>29.86</v>
      </c>
      <c r="F136" s="112">
        <v>0.79759999999999998</v>
      </c>
      <c r="G136" s="108">
        <f t="shared" si="8"/>
        <v>30.657599999999999</v>
      </c>
      <c r="H136" s="109">
        <v>7.35</v>
      </c>
      <c r="I136" s="110" t="s">
        <v>45</v>
      </c>
      <c r="J136" s="71">
        <f t="shared" si="11"/>
        <v>7.35</v>
      </c>
      <c r="K136" s="72">
        <v>3840</v>
      </c>
      <c r="L136" s="74" t="s">
        <v>43</v>
      </c>
      <c r="M136" s="70">
        <f t="shared" si="5"/>
        <v>0.38400000000000001</v>
      </c>
      <c r="N136" s="72">
        <v>4818</v>
      </c>
      <c r="O136" s="74" t="s">
        <v>43</v>
      </c>
      <c r="P136" s="70">
        <f t="shared" si="6"/>
        <v>0.48179999999999995</v>
      </c>
    </row>
    <row r="137" spans="1:16">
      <c r="A137" s="113"/>
      <c r="B137" s="109">
        <v>40</v>
      </c>
      <c r="C137" s="110" t="s">
        <v>44</v>
      </c>
      <c r="D137" s="70">
        <f t="shared" si="10"/>
        <v>0.30303030303030304</v>
      </c>
      <c r="E137" s="111">
        <v>30.97</v>
      </c>
      <c r="F137" s="112">
        <v>0.75919999999999999</v>
      </c>
      <c r="G137" s="108">
        <f t="shared" si="8"/>
        <v>31.729199999999999</v>
      </c>
      <c r="H137" s="109">
        <v>7.65</v>
      </c>
      <c r="I137" s="110" t="s">
        <v>45</v>
      </c>
      <c r="J137" s="71">
        <f t="shared" si="11"/>
        <v>7.65</v>
      </c>
      <c r="K137" s="72">
        <v>3893</v>
      </c>
      <c r="L137" s="74" t="s">
        <v>43</v>
      </c>
      <c r="M137" s="70">
        <f t="shared" si="5"/>
        <v>0.38929999999999998</v>
      </c>
      <c r="N137" s="72">
        <v>4900</v>
      </c>
      <c r="O137" s="74" t="s">
        <v>43</v>
      </c>
      <c r="P137" s="70">
        <f t="shared" si="6"/>
        <v>0.49000000000000005</v>
      </c>
    </row>
    <row r="138" spans="1:16">
      <c r="A138" s="113"/>
      <c r="B138" s="109">
        <v>45</v>
      </c>
      <c r="C138" s="110" t="s">
        <v>44</v>
      </c>
      <c r="D138" s="70">
        <f t="shared" si="10"/>
        <v>0.34090909090909088</v>
      </c>
      <c r="E138" s="111">
        <v>33.04</v>
      </c>
      <c r="F138" s="112">
        <v>0.69350000000000001</v>
      </c>
      <c r="G138" s="108">
        <f t="shared" si="8"/>
        <v>33.733499999999999</v>
      </c>
      <c r="H138" s="109">
        <v>8.2100000000000009</v>
      </c>
      <c r="I138" s="110" t="s">
        <v>45</v>
      </c>
      <c r="J138" s="71">
        <f t="shared" si="11"/>
        <v>8.2100000000000009</v>
      </c>
      <c r="K138" s="72">
        <v>4024</v>
      </c>
      <c r="L138" s="74" t="s">
        <v>43</v>
      </c>
      <c r="M138" s="70">
        <f t="shared" si="5"/>
        <v>0.40239999999999998</v>
      </c>
      <c r="N138" s="72">
        <v>5047</v>
      </c>
      <c r="O138" s="74" t="s">
        <v>43</v>
      </c>
      <c r="P138" s="70">
        <f t="shared" si="6"/>
        <v>0.50469999999999993</v>
      </c>
    </row>
    <row r="139" spans="1:16">
      <c r="A139" s="113"/>
      <c r="B139" s="109">
        <v>50</v>
      </c>
      <c r="C139" s="110" t="s">
        <v>44</v>
      </c>
      <c r="D139" s="70">
        <f t="shared" si="10"/>
        <v>0.37878787878787878</v>
      </c>
      <c r="E139" s="111">
        <v>34.93</v>
      </c>
      <c r="F139" s="112">
        <v>0.63919999999999999</v>
      </c>
      <c r="G139" s="108">
        <f t="shared" si="8"/>
        <v>35.569200000000002</v>
      </c>
      <c r="H139" s="109">
        <v>8.74</v>
      </c>
      <c r="I139" s="110" t="s">
        <v>45</v>
      </c>
      <c r="J139" s="71">
        <f t="shared" si="11"/>
        <v>8.74</v>
      </c>
      <c r="K139" s="72">
        <v>4137</v>
      </c>
      <c r="L139" s="74" t="s">
        <v>43</v>
      </c>
      <c r="M139" s="70">
        <f t="shared" si="5"/>
        <v>0.41369999999999996</v>
      </c>
      <c r="N139" s="72">
        <v>5174</v>
      </c>
      <c r="O139" s="74" t="s">
        <v>43</v>
      </c>
      <c r="P139" s="70">
        <f t="shared" si="6"/>
        <v>0.51740000000000008</v>
      </c>
    </row>
    <row r="140" spans="1:16">
      <c r="A140" s="113"/>
      <c r="B140" s="109">
        <v>55</v>
      </c>
      <c r="C140" s="114" t="s">
        <v>44</v>
      </c>
      <c r="D140" s="70">
        <f t="shared" si="10"/>
        <v>0.41666666666666669</v>
      </c>
      <c r="E140" s="111">
        <v>36.659999999999997</v>
      </c>
      <c r="F140" s="112">
        <v>0.59350000000000003</v>
      </c>
      <c r="G140" s="108">
        <f t="shared" si="8"/>
        <v>37.253499999999995</v>
      </c>
      <c r="H140" s="109">
        <v>9.25</v>
      </c>
      <c r="I140" s="110" t="s">
        <v>45</v>
      </c>
      <c r="J140" s="71">
        <f t="shared" si="11"/>
        <v>9.25</v>
      </c>
      <c r="K140" s="72">
        <v>4235</v>
      </c>
      <c r="L140" s="74" t="s">
        <v>43</v>
      </c>
      <c r="M140" s="70">
        <f t="shared" si="5"/>
        <v>0.42350000000000004</v>
      </c>
      <c r="N140" s="72">
        <v>5286</v>
      </c>
      <c r="O140" s="74" t="s">
        <v>43</v>
      </c>
      <c r="P140" s="70">
        <f t="shared" si="6"/>
        <v>0.52859999999999996</v>
      </c>
    </row>
    <row r="141" spans="1:16">
      <c r="B141" s="109">
        <v>60</v>
      </c>
      <c r="C141" s="74" t="s">
        <v>44</v>
      </c>
      <c r="D141" s="70">
        <f t="shared" si="10"/>
        <v>0.45454545454545453</v>
      </c>
      <c r="E141" s="111">
        <v>38.25</v>
      </c>
      <c r="F141" s="112">
        <v>0.5544</v>
      </c>
      <c r="G141" s="108">
        <f t="shared" si="8"/>
        <v>38.804400000000001</v>
      </c>
      <c r="H141" s="72">
        <v>9.73</v>
      </c>
      <c r="I141" s="74" t="s">
        <v>45</v>
      </c>
      <c r="J141" s="71">
        <f t="shared" si="11"/>
        <v>9.73</v>
      </c>
      <c r="K141" s="72">
        <v>4322</v>
      </c>
      <c r="L141" s="74" t="s">
        <v>43</v>
      </c>
      <c r="M141" s="70">
        <f t="shared" si="5"/>
        <v>0.43220000000000003</v>
      </c>
      <c r="N141" s="72">
        <v>5385</v>
      </c>
      <c r="O141" s="74" t="s">
        <v>43</v>
      </c>
      <c r="P141" s="70">
        <f t="shared" si="6"/>
        <v>0.53849999999999998</v>
      </c>
    </row>
    <row r="142" spans="1:16">
      <c r="B142" s="109">
        <v>65</v>
      </c>
      <c r="C142" s="74" t="s">
        <v>44</v>
      </c>
      <c r="D142" s="70">
        <f t="shared" si="10"/>
        <v>0.49242424242424243</v>
      </c>
      <c r="E142" s="111">
        <v>39.74</v>
      </c>
      <c r="F142" s="112">
        <v>0.52049999999999996</v>
      </c>
      <c r="G142" s="108">
        <f t="shared" si="8"/>
        <v>40.2605</v>
      </c>
      <c r="H142" s="72">
        <v>10.199999999999999</v>
      </c>
      <c r="I142" s="74" t="s">
        <v>45</v>
      </c>
      <c r="J142" s="71">
        <f t="shared" si="11"/>
        <v>10.199999999999999</v>
      </c>
      <c r="K142" s="72">
        <v>4400</v>
      </c>
      <c r="L142" s="74" t="s">
        <v>43</v>
      </c>
      <c r="M142" s="70">
        <f t="shared" si="5"/>
        <v>0.44000000000000006</v>
      </c>
      <c r="N142" s="72">
        <v>5475</v>
      </c>
      <c r="O142" s="74" t="s">
        <v>43</v>
      </c>
      <c r="P142" s="70">
        <f t="shared" si="6"/>
        <v>0.54749999999999999</v>
      </c>
    </row>
    <row r="143" spans="1:16">
      <c r="B143" s="109">
        <v>70</v>
      </c>
      <c r="C143" s="74" t="s">
        <v>44</v>
      </c>
      <c r="D143" s="70">
        <f t="shared" si="10"/>
        <v>0.53030303030303028</v>
      </c>
      <c r="E143" s="111">
        <v>41.12</v>
      </c>
      <c r="F143" s="112">
        <v>0.4909</v>
      </c>
      <c r="G143" s="108">
        <f t="shared" si="8"/>
        <v>41.610900000000001</v>
      </c>
      <c r="H143" s="72">
        <v>10.65</v>
      </c>
      <c r="I143" s="74" t="s">
        <v>45</v>
      </c>
      <c r="J143" s="71">
        <f t="shared" si="11"/>
        <v>10.65</v>
      </c>
      <c r="K143" s="72">
        <v>4471</v>
      </c>
      <c r="L143" s="74" t="s">
        <v>43</v>
      </c>
      <c r="M143" s="70">
        <f t="shared" si="5"/>
        <v>0.4471</v>
      </c>
      <c r="N143" s="72">
        <v>5557</v>
      </c>
      <c r="O143" s="74" t="s">
        <v>43</v>
      </c>
      <c r="P143" s="70">
        <f t="shared" si="6"/>
        <v>0.55570000000000008</v>
      </c>
    </row>
    <row r="144" spans="1:16">
      <c r="B144" s="109">
        <v>80</v>
      </c>
      <c r="C144" s="74" t="s">
        <v>44</v>
      </c>
      <c r="D144" s="70">
        <f t="shared" si="10"/>
        <v>0.60606060606060608</v>
      </c>
      <c r="E144" s="111">
        <v>43.62</v>
      </c>
      <c r="F144" s="112">
        <v>0.4415</v>
      </c>
      <c r="G144" s="108">
        <f t="shared" si="8"/>
        <v>44.061499999999995</v>
      </c>
      <c r="H144" s="72">
        <v>11.51</v>
      </c>
      <c r="I144" s="74" t="s">
        <v>45</v>
      </c>
      <c r="J144" s="71">
        <f t="shared" si="11"/>
        <v>11.51</v>
      </c>
      <c r="K144" s="72">
        <v>4676</v>
      </c>
      <c r="L144" s="74" t="s">
        <v>43</v>
      </c>
      <c r="M144" s="70">
        <f t="shared" si="5"/>
        <v>0.46760000000000002</v>
      </c>
      <c r="N144" s="72">
        <v>5700</v>
      </c>
      <c r="O144" s="74" t="s">
        <v>43</v>
      </c>
      <c r="P144" s="70">
        <f t="shared" si="6"/>
        <v>0.57000000000000006</v>
      </c>
    </row>
    <row r="145" spans="2:16">
      <c r="B145" s="109">
        <v>90</v>
      </c>
      <c r="C145" s="74" t="s">
        <v>44</v>
      </c>
      <c r="D145" s="70">
        <f t="shared" si="10"/>
        <v>0.68181818181818177</v>
      </c>
      <c r="E145" s="111">
        <v>45.84</v>
      </c>
      <c r="F145" s="112">
        <v>0.40179999999999999</v>
      </c>
      <c r="G145" s="108">
        <f t="shared" si="8"/>
        <v>46.241800000000005</v>
      </c>
      <c r="H145" s="72">
        <v>12.33</v>
      </c>
      <c r="I145" s="74" t="s">
        <v>45</v>
      </c>
      <c r="J145" s="71">
        <f t="shared" si="11"/>
        <v>12.33</v>
      </c>
      <c r="K145" s="72">
        <v>4851</v>
      </c>
      <c r="L145" s="74" t="s">
        <v>43</v>
      </c>
      <c r="M145" s="70">
        <f t="shared" si="5"/>
        <v>0.48509999999999998</v>
      </c>
      <c r="N145" s="72">
        <v>5823</v>
      </c>
      <c r="O145" s="74" t="s">
        <v>43</v>
      </c>
      <c r="P145" s="70">
        <f t="shared" si="6"/>
        <v>0.58230000000000004</v>
      </c>
    </row>
    <row r="146" spans="2:16">
      <c r="B146" s="109">
        <v>100</v>
      </c>
      <c r="C146" s="74" t="s">
        <v>44</v>
      </c>
      <c r="D146" s="70">
        <f t="shared" si="10"/>
        <v>0.75757575757575757</v>
      </c>
      <c r="E146" s="111">
        <v>47.83</v>
      </c>
      <c r="F146" s="112">
        <v>0.36909999999999998</v>
      </c>
      <c r="G146" s="108">
        <f t="shared" si="8"/>
        <v>48.199100000000001</v>
      </c>
      <c r="H146" s="72">
        <v>13.11</v>
      </c>
      <c r="I146" s="74" t="s">
        <v>45</v>
      </c>
      <c r="J146" s="71">
        <f t="shared" si="11"/>
        <v>13.11</v>
      </c>
      <c r="K146" s="72">
        <v>5004</v>
      </c>
      <c r="L146" s="74" t="s">
        <v>43</v>
      </c>
      <c r="M146" s="70">
        <f t="shared" si="5"/>
        <v>0.50039999999999996</v>
      </c>
      <c r="N146" s="72">
        <v>5931</v>
      </c>
      <c r="O146" s="74" t="s">
        <v>43</v>
      </c>
      <c r="P146" s="70">
        <f t="shared" si="6"/>
        <v>0.59309999999999996</v>
      </c>
    </row>
    <row r="147" spans="2:16">
      <c r="B147" s="109">
        <v>110</v>
      </c>
      <c r="C147" s="74" t="s">
        <v>44</v>
      </c>
      <c r="D147" s="70">
        <f t="shared" si="10"/>
        <v>0.83333333333333337</v>
      </c>
      <c r="E147" s="111">
        <v>49.63</v>
      </c>
      <c r="F147" s="112">
        <v>0.3417</v>
      </c>
      <c r="G147" s="108">
        <f t="shared" si="8"/>
        <v>49.971700000000006</v>
      </c>
      <c r="H147" s="72">
        <v>13.87</v>
      </c>
      <c r="I147" s="74" t="s">
        <v>45</v>
      </c>
      <c r="J147" s="71">
        <f t="shared" si="11"/>
        <v>13.87</v>
      </c>
      <c r="K147" s="72">
        <v>5141</v>
      </c>
      <c r="L147" s="74" t="s">
        <v>43</v>
      </c>
      <c r="M147" s="70">
        <f t="shared" si="5"/>
        <v>0.5141</v>
      </c>
      <c r="N147" s="72">
        <v>6027</v>
      </c>
      <c r="O147" s="74" t="s">
        <v>43</v>
      </c>
      <c r="P147" s="70">
        <f t="shared" si="6"/>
        <v>0.60270000000000001</v>
      </c>
    </row>
    <row r="148" spans="2:16">
      <c r="B148" s="109">
        <v>120</v>
      </c>
      <c r="C148" s="74" t="s">
        <v>44</v>
      </c>
      <c r="D148" s="70">
        <f t="shared" si="10"/>
        <v>0.90909090909090906</v>
      </c>
      <c r="E148" s="111">
        <v>51.27</v>
      </c>
      <c r="F148" s="112">
        <v>0.31840000000000002</v>
      </c>
      <c r="G148" s="108">
        <f t="shared" si="8"/>
        <v>51.5884</v>
      </c>
      <c r="H148" s="72">
        <v>14.6</v>
      </c>
      <c r="I148" s="74" t="s">
        <v>45</v>
      </c>
      <c r="J148" s="71">
        <f t="shared" si="11"/>
        <v>14.6</v>
      </c>
      <c r="K148" s="72">
        <v>5265</v>
      </c>
      <c r="L148" s="74" t="s">
        <v>43</v>
      </c>
      <c r="M148" s="70">
        <f t="shared" ref="M148:M164" si="12">K148/1000/10</f>
        <v>0.52649999999999997</v>
      </c>
      <c r="N148" s="72">
        <v>6113</v>
      </c>
      <c r="O148" s="74" t="s">
        <v>43</v>
      </c>
      <c r="P148" s="70">
        <f t="shared" ref="P148:P179" si="13">N148/1000/10</f>
        <v>0.61130000000000007</v>
      </c>
    </row>
    <row r="149" spans="2:16">
      <c r="B149" s="109">
        <v>130</v>
      </c>
      <c r="C149" s="74" t="s">
        <v>44</v>
      </c>
      <c r="D149" s="70">
        <f t="shared" si="10"/>
        <v>0.98484848484848486</v>
      </c>
      <c r="E149" s="111">
        <v>52.77</v>
      </c>
      <c r="F149" s="112">
        <v>0.2984</v>
      </c>
      <c r="G149" s="108">
        <f t="shared" ref="G149:G212" si="14">E149+F149</f>
        <v>53.068400000000004</v>
      </c>
      <c r="H149" s="72">
        <v>15.3</v>
      </c>
      <c r="I149" s="74" t="s">
        <v>45</v>
      </c>
      <c r="J149" s="71">
        <f t="shared" si="11"/>
        <v>15.3</v>
      </c>
      <c r="K149" s="72">
        <v>5378</v>
      </c>
      <c r="L149" s="74" t="s">
        <v>43</v>
      </c>
      <c r="M149" s="70">
        <f t="shared" si="12"/>
        <v>0.53780000000000006</v>
      </c>
      <c r="N149" s="72">
        <v>6192</v>
      </c>
      <c r="O149" s="74" t="s">
        <v>43</v>
      </c>
      <c r="P149" s="70">
        <f t="shared" si="13"/>
        <v>0.61919999999999997</v>
      </c>
    </row>
    <row r="150" spans="2:16">
      <c r="B150" s="109">
        <v>140</v>
      </c>
      <c r="C150" s="74" t="s">
        <v>44</v>
      </c>
      <c r="D150" s="70">
        <f t="shared" si="10"/>
        <v>1.0606060606060606</v>
      </c>
      <c r="E150" s="111">
        <v>54.15</v>
      </c>
      <c r="F150" s="112">
        <v>0.28079999999999999</v>
      </c>
      <c r="G150" s="108">
        <f t="shared" si="14"/>
        <v>54.430799999999998</v>
      </c>
      <c r="H150" s="72">
        <v>15.99</v>
      </c>
      <c r="I150" s="74" t="s">
        <v>45</v>
      </c>
      <c r="J150" s="71">
        <f t="shared" si="11"/>
        <v>15.99</v>
      </c>
      <c r="K150" s="72">
        <v>5482</v>
      </c>
      <c r="L150" s="74" t="s">
        <v>43</v>
      </c>
      <c r="M150" s="70">
        <f t="shared" si="12"/>
        <v>0.54820000000000002</v>
      </c>
      <c r="N150" s="72">
        <v>6264</v>
      </c>
      <c r="O150" s="74" t="s">
        <v>43</v>
      </c>
      <c r="P150" s="70">
        <f t="shared" si="13"/>
        <v>0.62640000000000007</v>
      </c>
    </row>
    <row r="151" spans="2:16">
      <c r="B151" s="109">
        <v>150</v>
      </c>
      <c r="C151" s="74" t="s">
        <v>44</v>
      </c>
      <c r="D151" s="70">
        <f t="shared" si="10"/>
        <v>1.1363636363636365</v>
      </c>
      <c r="E151" s="111">
        <v>55.41</v>
      </c>
      <c r="F151" s="112">
        <v>0.26540000000000002</v>
      </c>
      <c r="G151" s="108">
        <f t="shared" si="14"/>
        <v>55.675399999999996</v>
      </c>
      <c r="H151" s="72">
        <v>16.66</v>
      </c>
      <c r="I151" s="74" t="s">
        <v>45</v>
      </c>
      <c r="J151" s="71">
        <f t="shared" si="11"/>
        <v>16.66</v>
      </c>
      <c r="K151" s="72">
        <v>5580</v>
      </c>
      <c r="L151" s="74" t="s">
        <v>43</v>
      </c>
      <c r="M151" s="70">
        <f t="shared" si="12"/>
        <v>0.55800000000000005</v>
      </c>
      <c r="N151" s="72">
        <v>6330</v>
      </c>
      <c r="O151" s="74" t="s">
        <v>43</v>
      </c>
      <c r="P151" s="70">
        <f t="shared" si="13"/>
        <v>0.63300000000000001</v>
      </c>
    </row>
    <row r="152" spans="2:16">
      <c r="B152" s="109">
        <v>160</v>
      </c>
      <c r="C152" s="74" t="s">
        <v>44</v>
      </c>
      <c r="D152" s="70">
        <f t="shared" si="10"/>
        <v>1.2121212121212122</v>
      </c>
      <c r="E152" s="111">
        <v>56.58</v>
      </c>
      <c r="F152" s="112">
        <v>0.25169999999999998</v>
      </c>
      <c r="G152" s="108">
        <f t="shared" si="14"/>
        <v>56.831699999999998</v>
      </c>
      <c r="H152" s="72">
        <v>17.32</v>
      </c>
      <c r="I152" s="74" t="s">
        <v>45</v>
      </c>
      <c r="J152" s="71">
        <f t="shared" si="11"/>
        <v>17.32</v>
      </c>
      <c r="K152" s="72">
        <v>5671</v>
      </c>
      <c r="L152" s="74" t="s">
        <v>43</v>
      </c>
      <c r="M152" s="70">
        <f t="shared" si="12"/>
        <v>0.56710000000000005</v>
      </c>
      <c r="N152" s="72">
        <v>6392</v>
      </c>
      <c r="O152" s="74" t="s">
        <v>43</v>
      </c>
      <c r="P152" s="70">
        <f t="shared" si="13"/>
        <v>0.63919999999999999</v>
      </c>
    </row>
    <row r="153" spans="2:16">
      <c r="B153" s="109">
        <v>170</v>
      </c>
      <c r="C153" s="74" t="s">
        <v>44</v>
      </c>
      <c r="D153" s="70">
        <f t="shared" si="10"/>
        <v>1.2878787878787878</v>
      </c>
      <c r="E153" s="111">
        <v>57.67</v>
      </c>
      <c r="F153" s="112">
        <v>0.2394</v>
      </c>
      <c r="G153" s="108">
        <f t="shared" si="14"/>
        <v>57.909400000000005</v>
      </c>
      <c r="H153" s="72">
        <v>17.96</v>
      </c>
      <c r="I153" s="74" t="s">
        <v>45</v>
      </c>
      <c r="J153" s="71">
        <f t="shared" si="11"/>
        <v>17.96</v>
      </c>
      <c r="K153" s="72">
        <v>5757</v>
      </c>
      <c r="L153" s="74" t="s">
        <v>43</v>
      </c>
      <c r="M153" s="70">
        <f t="shared" si="12"/>
        <v>0.57569999999999999</v>
      </c>
      <c r="N153" s="72">
        <v>6450</v>
      </c>
      <c r="O153" s="74" t="s">
        <v>43</v>
      </c>
      <c r="P153" s="70">
        <f t="shared" si="13"/>
        <v>0.64500000000000002</v>
      </c>
    </row>
    <row r="154" spans="2:16">
      <c r="B154" s="109">
        <v>180</v>
      </c>
      <c r="C154" s="74" t="s">
        <v>44</v>
      </c>
      <c r="D154" s="70">
        <f t="shared" si="10"/>
        <v>1.3636363636363635</v>
      </c>
      <c r="E154" s="111">
        <v>58.67</v>
      </c>
      <c r="F154" s="112">
        <v>0.22839999999999999</v>
      </c>
      <c r="G154" s="108">
        <f t="shared" si="14"/>
        <v>58.898400000000002</v>
      </c>
      <c r="H154" s="72">
        <v>18.600000000000001</v>
      </c>
      <c r="I154" s="74" t="s">
        <v>45</v>
      </c>
      <c r="J154" s="71">
        <f t="shared" si="11"/>
        <v>18.600000000000001</v>
      </c>
      <c r="K154" s="72">
        <v>5838</v>
      </c>
      <c r="L154" s="74" t="s">
        <v>43</v>
      </c>
      <c r="M154" s="70">
        <f t="shared" si="12"/>
        <v>0.58379999999999999</v>
      </c>
      <c r="N154" s="72">
        <v>6505</v>
      </c>
      <c r="O154" s="74" t="s">
        <v>43</v>
      </c>
      <c r="P154" s="70">
        <f t="shared" si="13"/>
        <v>0.65049999999999997</v>
      </c>
    </row>
    <row r="155" spans="2:16">
      <c r="B155" s="109">
        <v>200</v>
      </c>
      <c r="C155" s="74" t="s">
        <v>44</v>
      </c>
      <c r="D155" s="70">
        <f t="shared" si="10"/>
        <v>1.5151515151515151</v>
      </c>
      <c r="E155" s="111">
        <v>60.46</v>
      </c>
      <c r="F155" s="112">
        <v>0.20930000000000001</v>
      </c>
      <c r="G155" s="108">
        <f t="shared" si="14"/>
        <v>60.6693</v>
      </c>
      <c r="H155" s="72">
        <v>19.829999999999998</v>
      </c>
      <c r="I155" s="74" t="s">
        <v>45</v>
      </c>
      <c r="J155" s="71">
        <f t="shared" si="11"/>
        <v>19.829999999999998</v>
      </c>
      <c r="K155" s="72">
        <v>6116</v>
      </c>
      <c r="L155" s="74" t="s">
        <v>43</v>
      </c>
      <c r="M155" s="70">
        <f t="shared" si="12"/>
        <v>0.61159999999999992</v>
      </c>
      <c r="N155" s="72">
        <v>6605</v>
      </c>
      <c r="O155" s="74" t="s">
        <v>43</v>
      </c>
      <c r="P155" s="70">
        <f t="shared" si="13"/>
        <v>0.66050000000000009</v>
      </c>
    </row>
    <row r="156" spans="2:16">
      <c r="B156" s="109">
        <v>225</v>
      </c>
      <c r="C156" s="74" t="s">
        <v>44</v>
      </c>
      <c r="D156" s="70">
        <f t="shared" si="10"/>
        <v>1.7045454545454546</v>
      </c>
      <c r="E156" s="111">
        <v>62.36</v>
      </c>
      <c r="F156" s="112">
        <v>0.1898</v>
      </c>
      <c r="G156" s="108">
        <f t="shared" si="14"/>
        <v>62.549799999999998</v>
      </c>
      <c r="H156" s="72">
        <v>21.33</v>
      </c>
      <c r="I156" s="74" t="s">
        <v>45</v>
      </c>
      <c r="J156" s="71">
        <f t="shared" si="11"/>
        <v>21.33</v>
      </c>
      <c r="K156" s="72">
        <v>6496</v>
      </c>
      <c r="L156" s="74" t="s">
        <v>43</v>
      </c>
      <c r="M156" s="70">
        <f t="shared" si="12"/>
        <v>0.64960000000000007</v>
      </c>
      <c r="N156" s="72">
        <v>6717</v>
      </c>
      <c r="O156" s="74" t="s">
        <v>43</v>
      </c>
      <c r="P156" s="70">
        <f t="shared" si="13"/>
        <v>0.67169999999999996</v>
      </c>
    </row>
    <row r="157" spans="2:16">
      <c r="B157" s="109">
        <v>250</v>
      </c>
      <c r="C157" s="74" t="s">
        <v>44</v>
      </c>
      <c r="D157" s="70">
        <f t="shared" si="10"/>
        <v>1.893939393939394</v>
      </c>
      <c r="E157" s="111">
        <v>63.94</v>
      </c>
      <c r="F157" s="112">
        <v>0.17380000000000001</v>
      </c>
      <c r="G157" s="108">
        <f t="shared" si="14"/>
        <v>64.113799999999998</v>
      </c>
      <c r="H157" s="72">
        <v>22.79</v>
      </c>
      <c r="I157" s="74" t="s">
        <v>45</v>
      </c>
      <c r="J157" s="71">
        <f t="shared" si="11"/>
        <v>22.79</v>
      </c>
      <c r="K157" s="72">
        <v>6835</v>
      </c>
      <c r="L157" s="74" t="s">
        <v>43</v>
      </c>
      <c r="M157" s="70">
        <f t="shared" si="12"/>
        <v>0.6835</v>
      </c>
      <c r="N157" s="72">
        <v>6817</v>
      </c>
      <c r="O157" s="74" t="s">
        <v>43</v>
      </c>
      <c r="P157" s="70">
        <f t="shared" si="13"/>
        <v>0.68169999999999997</v>
      </c>
    </row>
    <row r="158" spans="2:16">
      <c r="B158" s="109">
        <v>275</v>
      </c>
      <c r="C158" s="74" t="s">
        <v>44</v>
      </c>
      <c r="D158" s="70">
        <f t="shared" ref="D158:D171" si="15">B158/$C$5</f>
        <v>2.0833333333333335</v>
      </c>
      <c r="E158" s="111">
        <v>65.31</v>
      </c>
      <c r="F158" s="112">
        <v>0.1605</v>
      </c>
      <c r="G158" s="108">
        <f t="shared" si="14"/>
        <v>65.470500000000001</v>
      </c>
      <c r="H158" s="72">
        <v>24.22</v>
      </c>
      <c r="I158" s="74" t="s">
        <v>45</v>
      </c>
      <c r="J158" s="71">
        <f t="shared" si="11"/>
        <v>24.22</v>
      </c>
      <c r="K158" s="72">
        <v>7144</v>
      </c>
      <c r="L158" s="74" t="s">
        <v>43</v>
      </c>
      <c r="M158" s="70">
        <f t="shared" si="12"/>
        <v>0.71440000000000003</v>
      </c>
      <c r="N158" s="72">
        <v>6909</v>
      </c>
      <c r="O158" s="74" t="s">
        <v>43</v>
      </c>
      <c r="P158" s="70">
        <f t="shared" si="13"/>
        <v>0.69089999999999996</v>
      </c>
    </row>
    <row r="159" spans="2:16">
      <c r="B159" s="109">
        <v>300</v>
      </c>
      <c r="C159" s="74" t="s">
        <v>44</v>
      </c>
      <c r="D159" s="70">
        <f t="shared" si="15"/>
        <v>2.2727272727272729</v>
      </c>
      <c r="E159" s="111">
        <v>66.11</v>
      </c>
      <c r="F159" s="112">
        <v>0.1492</v>
      </c>
      <c r="G159" s="108">
        <f t="shared" si="14"/>
        <v>66.259199999999993</v>
      </c>
      <c r="H159" s="72">
        <v>25.62</v>
      </c>
      <c r="I159" s="74" t="s">
        <v>45</v>
      </c>
      <c r="J159" s="71">
        <f t="shared" si="11"/>
        <v>25.62</v>
      </c>
      <c r="K159" s="72">
        <v>7429</v>
      </c>
      <c r="L159" s="74" t="s">
        <v>43</v>
      </c>
      <c r="M159" s="70">
        <f t="shared" si="12"/>
        <v>0.7429</v>
      </c>
      <c r="N159" s="72">
        <v>6993</v>
      </c>
      <c r="O159" s="74" t="s">
        <v>43</v>
      </c>
      <c r="P159" s="70">
        <f t="shared" si="13"/>
        <v>0.69930000000000003</v>
      </c>
    </row>
    <row r="160" spans="2:16">
      <c r="B160" s="109">
        <v>325</v>
      </c>
      <c r="C160" s="74" t="s">
        <v>44</v>
      </c>
      <c r="D160" s="70">
        <f t="shared" si="15"/>
        <v>2.4621212121212119</v>
      </c>
      <c r="E160" s="111">
        <v>66.430000000000007</v>
      </c>
      <c r="F160" s="112">
        <v>0.13950000000000001</v>
      </c>
      <c r="G160" s="108">
        <f t="shared" si="14"/>
        <v>66.569500000000005</v>
      </c>
      <c r="H160" s="72">
        <v>27.02</v>
      </c>
      <c r="I160" s="74" t="s">
        <v>45</v>
      </c>
      <c r="J160" s="71">
        <f t="shared" si="11"/>
        <v>27.02</v>
      </c>
      <c r="K160" s="72">
        <v>7699</v>
      </c>
      <c r="L160" s="74" t="s">
        <v>43</v>
      </c>
      <c r="M160" s="70">
        <f t="shared" si="12"/>
        <v>0.76990000000000003</v>
      </c>
      <c r="N160" s="72">
        <v>7072</v>
      </c>
      <c r="O160" s="74" t="s">
        <v>43</v>
      </c>
      <c r="P160" s="70">
        <f t="shared" si="13"/>
        <v>0.70720000000000005</v>
      </c>
    </row>
    <row r="161" spans="2:16">
      <c r="B161" s="109">
        <v>350</v>
      </c>
      <c r="C161" s="74" t="s">
        <v>44</v>
      </c>
      <c r="D161" s="70">
        <f t="shared" si="15"/>
        <v>2.6515151515151514</v>
      </c>
      <c r="E161" s="111">
        <v>66.95</v>
      </c>
      <c r="F161" s="112">
        <v>0.13100000000000001</v>
      </c>
      <c r="G161" s="108">
        <f t="shared" si="14"/>
        <v>67.081000000000003</v>
      </c>
      <c r="H161" s="72">
        <v>28.4</v>
      </c>
      <c r="I161" s="74" t="s">
        <v>45</v>
      </c>
      <c r="J161" s="71">
        <f t="shared" si="11"/>
        <v>28.4</v>
      </c>
      <c r="K161" s="72">
        <v>7957</v>
      </c>
      <c r="L161" s="74" t="s">
        <v>43</v>
      </c>
      <c r="M161" s="70">
        <f t="shared" si="12"/>
        <v>0.79569999999999996</v>
      </c>
      <c r="N161" s="72">
        <v>7147</v>
      </c>
      <c r="O161" s="74" t="s">
        <v>43</v>
      </c>
      <c r="P161" s="70">
        <f t="shared" si="13"/>
        <v>0.7147</v>
      </c>
    </row>
    <row r="162" spans="2:16">
      <c r="B162" s="109">
        <v>375</v>
      </c>
      <c r="C162" s="74" t="s">
        <v>44</v>
      </c>
      <c r="D162" s="70">
        <f t="shared" si="15"/>
        <v>2.8409090909090908</v>
      </c>
      <c r="E162" s="111">
        <v>67.33</v>
      </c>
      <c r="F162" s="112">
        <v>0.1236</v>
      </c>
      <c r="G162" s="108">
        <f t="shared" si="14"/>
        <v>67.453599999999994</v>
      </c>
      <c r="H162" s="72">
        <v>29.78</v>
      </c>
      <c r="I162" s="74" t="s">
        <v>45</v>
      </c>
      <c r="J162" s="71">
        <f t="shared" si="11"/>
        <v>29.78</v>
      </c>
      <c r="K162" s="72">
        <v>8202</v>
      </c>
      <c r="L162" s="74" t="s">
        <v>43</v>
      </c>
      <c r="M162" s="70">
        <f t="shared" si="12"/>
        <v>0.82020000000000004</v>
      </c>
      <c r="N162" s="72">
        <v>7219</v>
      </c>
      <c r="O162" s="74" t="s">
        <v>43</v>
      </c>
      <c r="P162" s="70">
        <f t="shared" si="13"/>
        <v>0.72189999999999999</v>
      </c>
    </row>
    <row r="163" spans="2:16">
      <c r="B163" s="109">
        <v>400</v>
      </c>
      <c r="C163" s="74" t="s">
        <v>44</v>
      </c>
      <c r="D163" s="70">
        <f t="shared" si="15"/>
        <v>3.0303030303030303</v>
      </c>
      <c r="E163" s="111">
        <v>67.61</v>
      </c>
      <c r="F163" s="112">
        <v>0.11700000000000001</v>
      </c>
      <c r="G163" s="108">
        <f t="shared" si="14"/>
        <v>67.727000000000004</v>
      </c>
      <c r="H163" s="72">
        <v>31.14</v>
      </c>
      <c r="I163" s="74" t="s">
        <v>45</v>
      </c>
      <c r="J163" s="71">
        <f t="shared" si="11"/>
        <v>31.14</v>
      </c>
      <c r="K163" s="72">
        <v>8438</v>
      </c>
      <c r="L163" s="74" t="s">
        <v>43</v>
      </c>
      <c r="M163" s="70">
        <f t="shared" si="12"/>
        <v>0.84380000000000011</v>
      </c>
      <c r="N163" s="72">
        <v>7287</v>
      </c>
      <c r="O163" s="74" t="s">
        <v>43</v>
      </c>
      <c r="P163" s="70">
        <f t="shared" si="13"/>
        <v>0.72870000000000001</v>
      </c>
    </row>
    <row r="164" spans="2:16">
      <c r="B164" s="109">
        <v>450</v>
      </c>
      <c r="C164" s="74" t="s">
        <v>44</v>
      </c>
      <c r="D164" s="70">
        <f t="shared" si="15"/>
        <v>3.4090909090909092</v>
      </c>
      <c r="E164" s="111">
        <v>67.900000000000006</v>
      </c>
      <c r="F164" s="112">
        <v>0.10589999999999999</v>
      </c>
      <c r="G164" s="108">
        <f t="shared" si="14"/>
        <v>68.005900000000011</v>
      </c>
      <c r="H164" s="72">
        <v>33.869999999999997</v>
      </c>
      <c r="I164" s="74" t="s">
        <v>45</v>
      </c>
      <c r="J164" s="71">
        <f t="shared" si="11"/>
        <v>33.869999999999997</v>
      </c>
      <c r="K164" s="72">
        <v>9295</v>
      </c>
      <c r="L164" s="74" t="s">
        <v>43</v>
      </c>
      <c r="M164" s="70">
        <f t="shared" si="12"/>
        <v>0.92949999999999999</v>
      </c>
      <c r="N164" s="72">
        <v>7415</v>
      </c>
      <c r="O164" s="74" t="s">
        <v>43</v>
      </c>
      <c r="P164" s="70">
        <f t="shared" si="13"/>
        <v>0.74150000000000005</v>
      </c>
    </row>
    <row r="165" spans="2:16">
      <c r="B165" s="109">
        <v>500</v>
      </c>
      <c r="C165" s="74" t="s">
        <v>44</v>
      </c>
      <c r="D165" s="70">
        <f t="shared" si="15"/>
        <v>3.7878787878787881</v>
      </c>
      <c r="E165" s="111">
        <v>67.900000000000006</v>
      </c>
      <c r="F165" s="112">
        <v>9.6790000000000001E-2</v>
      </c>
      <c r="G165" s="108">
        <f t="shared" si="14"/>
        <v>67.996790000000004</v>
      </c>
      <c r="H165" s="72">
        <v>36.590000000000003</v>
      </c>
      <c r="I165" s="74" t="s">
        <v>45</v>
      </c>
      <c r="J165" s="71">
        <f t="shared" si="11"/>
        <v>36.590000000000003</v>
      </c>
      <c r="K165" s="72">
        <v>1.01</v>
      </c>
      <c r="L165" s="73" t="s">
        <v>45</v>
      </c>
      <c r="M165" s="71">
        <f t="shared" ref="M165:M220" si="16">K165</f>
        <v>1.01</v>
      </c>
      <c r="N165" s="72">
        <v>7536</v>
      </c>
      <c r="O165" s="74" t="s">
        <v>43</v>
      </c>
      <c r="P165" s="70">
        <f t="shared" si="13"/>
        <v>0.75359999999999994</v>
      </c>
    </row>
    <row r="166" spans="2:16">
      <c r="B166" s="109">
        <v>550</v>
      </c>
      <c r="C166" s="74" t="s">
        <v>44</v>
      </c>
      <c r="D166" s="70">
        <f t="shared" si="15"/>
        <v>4.166666666666667</v>
      </c>
      <c r="E166" s="111">
        <v>67.7</v>
      </c>
      <c r="F166" s="112">
        <v>8.9219999999999994E-2</v>
      </c>
      <c r="G166" s="108">
        <f t="shared" si="14"/>
        <v>67.78922</v>
      </c>
      <c r="H166" s="72">
        <v>39.32</v>
      </c>
      <c r="I166" s="74" t="s">
        <v>45</v>
      </c>
      <c r="J166" s="71">
        <f t="shared" si="11"/>
        <v>39.32</v>
      </c>
      <c r="K166" s="72">
        <v>1.08</v>
      </c>
      <c r="L166" s="74" t="s">
        <v>45</v>
      </c>
      <c r="M166" s="71">
        <f t="shared" si="16"/>
        <v>1.08</v>
      </c>
      <c r="N166" s="72">
        <v>7650</v>
      </c>
      <c r="O166" s="74" t="s">
        <v>43</v>
      </c>
      <c r="P166" s="70">
        <f t="shared" si="13"/>
        <v>0.76500000000000001</v>
      </c>
    </row>
    <row r="167" spans="2:16">
      <c r="B167" s="109">
        <v>600</v>
      </c>
      <c r="C167" s="74" t="s">
        <v>44</v>
      </c>
      <c r="D167" s="70">
        <f t="shared" si="15"/>
        <v>4.5454545454545459</v>
      </c>
      <c r="E167" s="111">
        <v>67.33</v>
      </c>
      <c r="F167" s="112">
        <v>8.2820000000000005E-2</v>
      </c>
      <c r="G167" s="108">
        <f t="shared" si="14"/>
        <v>67.412819999999996</v>
      </c>
      <c r="H167" s="72">
        <v>42.05</v>
      </c>
      <c r="I167" s="74" t="s">
        <v>45</v>
      </c>
      <c r="J167" s="71">
        <f t="shared" si="11"/>
        <v>42.05</v>
      </c>
      <c r="K167" s="72">
        <v>1.1499999999999999</v>
      </c>
      <c r="L167" s="74" t="s">
        <v>45</v>
      </c>
      <c r="M167" s="71">
        <f t="shared" si="16"/>
        <v>1.1499999999999999</v>
      </c>
      <c r="N167" s="72">
        <v>7761</v>
      </c>
      <c r="O167" s="74" t="s">
        <v>43</v>
      </c>
      <c r="P167" s="70">
        <f t="shared" si="13"/>
        <v>0.77610000000000001</v>
      </c>
    </row>
    <row r="168" spans="2:16">
      <c r="B168" s="109">
        <v>650</v>
      </c>
      <c r="C168" s="74" t="s">
        <v>44</v>
      </c>
      <c r="D168" s="70">
        <f t="shared" si="15"/>
        <v>4.9242424242424239</v>
      </c>
      <c r="E168" s="111">
        <v>66.849999999999994</v>
      </c>
      <c r="F168" s="112">
        <v>7.7329999999999996E-2</v>
      </c>
      <c r="G168" s="108">
        <f t="shared" si="14"/>
        <v>66.927329999999998</v>
      </c>
      <c r="H168" s="72">
        <v>44.81</v>
      </c>
      <c r="I168" s="74" t="s">
        <v>45</v>
      </c>
      <c r="J168" s="71">
        <f t="shared" si="11"/>
        <v>44.81</v>
      </c>
      <c r="K168" s="72">
        <v>1.21</v>
      </c>
      <c r="L168" s="74" t="s">
        <v>45</v>
      </c>
      <c r="M168" s="71">
        <f t="shared" si="16"/>
        <v>1.21</v>
      </c>
      <c r="N168" s="72">
        <v>7867</v>
      </c>
      <c r="O168" s="74" t="s">
        <v>43</v>
      </c>
      <c r="P168" s="70">
        <f t="shared" si="13"/>
        <v>0.78669999999999995</v>
      </c>
    </row>
    <row r="169" spans="2:16">
      <c r="B169" s="109">
        <v>700</v>
      </c>
      <c r="C169" s="74" t="s">
        <v>44</v>
      </c>
      <c r="D169" s="70">
        <f t="shared" si="15"/>
        <v>5.3030303030303028</v>
      </c>
      <c r="E169" s="111">
        <v>66.27</v>
      </c>
      <c r="F169" s="112">
        <v>7.2550000000000003E-2</v>
      </c>
      <c r="G169" s="108">
        <f t="shared" si="14"/>
        <v>66.342550000000003</v>
      </c>
      <c r="H169" s="72">
        <v>47.59</v>
      </c>
      <c r="I169" s="74" t="s">
        <v>45</v>
      </c>
      <c r="J169" s="71">
        <f t="shared" si="11"/>
        <v>47.59</v>
      </c>
      <c r="K169" s="72">
        <v>1.28</v>
      </c>
      <c r="L169" s="74" t="s">
        <v>45</v>
      </c>
      <c r="M169" s="71">
        <f t="shared" si="16"/>
        <v>1.28</v>
      </c>
      <c r="N169" s="72">
        <v>7971</v>
      </c>
      <c r="O169" s="74" t="s">
        <v>43</v>
      </c>
      <c r="P169" s="70">
        <f t="shared" si="13"/>
        <v>0.79710000000000003</v>
      </c>
    </row>
    <row r="170" spans="2:16">
      <c r="B170" s="109">
        <v>800</v>
      </c>
      <c r="C170" s="74" t="s">
        <v>44</v>
      </c>
      <c r="D170" s="70">
        <f t="shared" si="15"/>
        <v>6.0606060606060606</v>
      </c>
      <c r="E170" s="111">
        <v>64.95</v>
      </c>
      <c r="F170" s="112">
        <v>6.4670000000000005E-2</v>
      </c>
      <c r="G170" s="108">
        <f t="shared" si="14"/>
        <v>65.01467000000001</v>
      </c>
      <c r="H170" s="72">
        <v>53.22</v>
      </c>
      <c r="I170" s="74" t="s">
        <v>45</v>
      </c>
      <c r="J170" s="71">
        <f t="shared" si="11"/>
        <v>53.22</v>
      </c>
      <c r="K170" s="72">
        <v>1.51</v>
      </c>
      <c r="L170" s="74" t="s">
        <v>45</v>
      </c>
      <c r="M170" s="71">
        <f t="shared" si="16"/>
        <v>1.51</v>
      </c>
      <c r="N170" s="72">
        <v>8173</v>
      </c>
      <c r="O170" s="74" t="s">
        <v>43</v>
      </c>
      <c r="P170" s="70">
        <f t="shared" si="13"/>
        <v>0.81730000000000003</v>
      </c>
    </row>
    <row r="171" spans="2:16">
      <c r="B171" s="109">
        <v>900</v>
      </c>
      <c r="C171" s="74" t="s">
        <v>44</v>
      </c>
      <c r="D171" s="70">
        <f t="shared" si="15"/>
        <v>6.8181818181818183</v>
      </c>
      <c r="E171" s="111">
        <v>63.5</v>
      </c>
      <c r="F171" s="112">
        <v>5.842E-2</v>
      </c>
      <c r="G171" s="108">
        <f t="shared" si="14"/>
        <v>63.558419999999998</v>
      </c>
      <c r="H171" s="72">
        <v>58.98</v>
      </c>
      <c r="I171" s="74" t="s">
        <v>45</v>
      </c>
      <c r="J171" s="71">
        <f t="shared" si="11"/>
        <v>58.98</v>
      </c>
      <c r="K171" s="72">
        <v>1.71</v>
      </c>
      <c r="L171" s="74" t="s">
        <v>45</v>
      </c>
      <c r="M171" s="71">
        <f t="shared" si="16"/>
        <v>1.71</v>
      </c>
      <c r="N171" s="72">
        <v>8371</v>
      </c>
      <c r="O171" s="74" t="s">
        <v>43</v>
      </c>
      <c r="P171" s="70">
        <f t="shared" si="13"/>
        <v>0.83710000000000007</v>
      </c>
    </row>
    <row r="172" spans="2:16">
      <c r="B172" s="109">
        <v>1</v>
      </c>
      <c r="C172" s="73" t="s">
        <v>46</v>
      </c>
      <c r="D172" s="70">
        <f t="shared" ref="D172:D228" si="17">B172*1000/$C$5</f>
        <v>7.5757575757575761</v>
      </c>
      <c r="E172" s="111">
        <v>62</v>
      </c>
      <c r="F172" s="112">
        <v>5.3319999999999999E-2</v>
      </c>
      <c r="G172" s="108">
        <f t="shared" si="14"/>
        <v>62.053319999999999</v>
      </c>
      <c r="H172" s="72">
        <v>64.87</v>
      </c>
      <c r="I172" s="74" t="s">
        <v>45</v>
      </c>
      <c r="J172" s="71">
        <f t="shared" ref="J172:J196" si="18">H172</f>
        <v>64.87</v>
      </c>
      <c r="K172" s="72">
        <v>1.91</v>
      </c>
      <c r="L172" s="74" t="s">
        <v>45</v>
      </c>
      <c r="M172" s="71">
        <f t="shared" si="16"/>
        <v>1.91</v>
      </c>
      <c r="N172" s="72">
        <v>8566</v>
      </c>
      <c r="O172" s="74" t="s">
        <v>43</v>
      </c>
      <c r="P172" s="70">
        <f t="shared" si="13"/>
        <v>0.85660000000000003</v>
      </c>
    </row>
    <row r="173" spans="2:16">
      <c r="B173" s="109">
        <v>1.1000000000000001</v>
      </c>
      <c r="C173" s="74" t="s">
        <v>46</v>
      </c>
      <c r="D173" s="70">
        <f t="shared" si="17"/>
        <v>8.3333333333333339</v>
      </c>
      <c r="E173" s="111">
        <v>60.49</v>
      </c>
      <c r="F173" s="112">
        <v>4.9090000000000002E-2</v>
      </c>
      <c r="G173" s="108">
        <f t="shared" si="14"/>
        <v>60.539090000000002</v>
      </c>
      <c r="H173" s="72">
        <v>70.91</v>
      </c>
      <c r="I173" s="74" t="s">
        <v>45</v>
      </c>
      <c r="J173" s="71">
        <f t="shared" si="18"/>
        <v>70.91</v>
      </c>
      <c r="K173" s="72">
        <v>2.09</v>
      </c>
      <c r="L173" s="74" t="s">
        <v>45</v>
      </c>
      <c r="M173" s="71">
        <f t="shared" si="16"/>
        <v>2.09</v>
      </c>
      <c r="N173" s="72">
        <v>8761</v>
      </c>
      <c r="O173" s="74" t="s">
        <v>43</v>
      </c>
      <c r="P173" s="70">
        <f t="shared" si="13"/>
        <v>0.87609999999999988</v>
      </c>
    </row>
    <row r="174" spans="2:16">
      <c r="B174" s="109">
        <v>1.2</v>
      </c>
      <c r="C174" s="74" t="s">
        <v>46</v>
      </c>
      <c r="D174" s="70">
        <f t="shared" si="17"/>
        <v>9.0909090909090917</v>
      </c>
      <c r="E174" s="111">
        <v>59</v>
      </c>
      <c r="F174" s="112">
        <v>4.5510000000000002E-2</v>
      </c>
      <c r="G174" s="108">
        <f t="shared" si="14"/>
        <v>59.04551</v>
      </c>
      <c r="H174" s="72">
        <v>77.099999999999994</v>
      </c>
      <c r="I174" s="74" t="s">
        <v>45</v>
      </c>
      <c r="J174" s="71">
        <f t="shared" si="18"/>
        <v>77.099999999999994</v>
      </c>
      <c r="K174" s="72">
        <v>2.27</v>
      </c>
      <c r="L174" s="74" t="s">
        <v>45</v>
      </c>
      <c r="M174" s="71">
        <f t="shared" si="16"/>
        <v>2.27</v>
      </c>
      <c r="N174" s="72">
        <v>8957</v>
      </c>
      <c r="O174" s="74" t="s">
        <v>43</v>
      </c>
      <c r="P174" s="70">
        <f t="shared" si="13"/>
        <v>0.89570000000000005</v>
      </c>
    </row>
    <row r="175" spans="2:16">
      <c r="B175" s="109">
        <v>1.3</v>
      </c>
      <c r="C175" s="74" t="s">
        <v>46</v>
      </c>
      <c r="D175" s="70">
        <f t="shared" si="17"/>
        <v>9.8484848484848477</v>
      </c>
      <c r="E175" s="111">
        <v>57.56</v>
      </c>
      <c r="F175" s="112">
        <v>4.2450000000000002E-2</v>
      </c>
      <c r="G175" s="108">
        <f t="shared" si="14"/>
        <v>57.602450000000005</v>
      </c>
      <c r="H175" s="72">
        <v>83.45</v>
      </c>
      <c r="I175" s="74" t="s">
        <v>45</v>
      </c>
      <c r="J175" s="71">
        <f t="shared" si="18"/>
        <v>83.45</v>
      </c>
      <c r="K175" s="72">
        <v>2.44</v>
      </c>
      <c r="L175" s="74" t="s">
        <v>45</v>
      </c>
      <c r="M175" s="71">
        <f t="shared" si="16"/>
        <v>2.44</v>
      </c>
      <c r="N175" s="72">
        <v>9155</v>
      </c>
      <c r="O175" s="74" t="s">
        <v>43</v>
      </c>
      <c r="P175" s="70">
        <f t="shared" si="13"/>
        <v>0.91549999999999998</v>
      </c>
    </row>
    <row r="176" spans="2:16">
      <c r="B176" s="109">
        <v>1.4</v>
      </c>
      <c r="C176" s="74" t="s">
        <v>46</v>
      </c>
      <c r="D176" s="70">
        <f t="shared" si="17"/>
        <v>10.606060606060606</v>
      </c>
      <c r="E176" s="111">
        <v>56.16</v>
      </c>
      <c r="F176" s="112">
        <v>3.9789999999999999E-2</v>
      </c>
      <c r="G176" s="108">
        <f t="shared" si="14"/>
        <v>56.19979</v>
      </c>
      <c r="H176" s="72">
        <v>89.96</v>
      </c>
      <c r="I176" s="74" t="s">
        <v>45</v>
      </c>
      <c r="J176" s="71">
        <f t="shared" si="18"/>
        <v>89.96</v>
      </c>
      <c r="K176" s="72">
        <v>2.61</v>
      </c>
      <c r="L176" s="74" t="s">
        <v>45</v>
      </c>
      <c r="M176" s="71">
        <f t="shared" si="16"/>
        <v>2.61</v>
      </c>
      <c r="N176" s="72">
        <v>9355</v>
      </c>
      <c r="O176" s="74" t="s">
        <v>43</v>
      </c>
      <c r="P176" s="70">
        <f t="shared" si="13"/>
        <v>0.9355</v>
      </c>
    </row>
    <row r="177" spans="1:16">
      <c r="A177" s="4"/>
      <c r="B177" s="109">
        <v>1.5</v>
      </c>
      <c r="C177" s="74" t="s">
        <v>46</v>
      </c>
      <c r="D177" s="70">
        <f t="shared" si="17"/>
        <v>11.363636363636363</v>
      </c>
      <c r="E177" s="111">
        <v>54.82</v>
      </c>
      <c r="F177" s="112">
        <v>3.7470000000000003E-2</v>
      </c>
      <c r="G177" s="108">
        <f t="shared" si="14"/>
        <v>54.857469999999999</v>
      </c>
      <c r="H177" s="72">
        <v>96.62</v>
      </c>
      <c r="I177" s="74" t="s">
        <v>45</v>
      </c>
      <c r="J177" s="71">
        <f t="shared" si="18"/>
        <v>96.62</v>
      </c>
      <c r="K177" s="72">
        <v>2.78</v>
      </c>
      <c r="L177" s="74" t="s">
        <v>45</v>
      </c>
      <c r="M177" s="71">
        <f t="shared" si="16"/>
        <v>2.78</v>
      </c>
      <c r="N177" s="72">
        <v>9558</v>
      </c>
      <c r="O177" s="74" t="s">
        <v>43</v>
      </c>
      <c r="P177" s="70">
        <f t="shared" si="13"/>
        <v>0.95579999999999998</v>
      </c>
    </row>
    <row r="178" spans="1:16">
      <c r="B178" s="72">
        <v>1.6</v>
      </c>
      <c r="C178" s="74" t="s">
        <v>46</v>
      </c>
      <c r="D178" s="70">
        <f t="shared" si="17"/>
        <v>12.121212121212121</v>
      </c>
      <c r="E178" s="111">
        <v>53.52</v>
      </c>
      <c r="F178" s="112">
        <v>3.5409999999999997E-2</v>
      </c>
      <c r="G178" s="108">
        <f t="shared" si="14"/>
        <v>53.555410000000002</v>
      </c>
      <c r="H178" s="72">
        <v>103.45</v>
      </c>
      <c r="I178" s="74" t="s">
        <v>45</v>
      </c>
      <c r="J178" s="71">
        <f t="shared" si="18"/>
        <v>103.45</v>
      </c>
      <c r="K178" s="72">
        <v>2.94</v>
      </c>
      <c r="L178" s="74" t="s">
        <v>45</v>
      </c>
      <c r="M178" s="71">
        <f t="shared" si="16"/>
        <v>2.94</v>
      </c>
      <c r="N178" s="72">
        <v>9764</v>
      </c>
      <c r="O178" s="74" t="s">
        <v>43</v>
      </c>
      <c r="P178" s="70">
        <f t="shared" si="13"/>
        <v>0.97639999999999993</v>
      </c>
    </row>
    <row r="179" spans="1:16">
      <c r="B179" s="109">
        <v>1.7</v>
      </c>
      <c r="C179" s="110" t="s">
        <v>46</v>
      </c>
      <c r="D179" s="70">
        <f t="shared" si="17"/>
        <v>12.878787878787879</v>
      </c>
      <c r="E179" s="111">
        <v>52.29</v>
      </c>
      <c r="F179" s="112">
        <v>3.3579999999999999E-2</v>
      </c>
      <c r="G179" s="108">
        <f t="shared" si="14"/>
        <v>52.32358</v>
      </c>
      <c r="H179" s="72">
        <v>110.44</v>
      </c>
      <c r="I179" s="74" t="s">
        <v>45</v>
      </c>
      <c r="J179" s="71">
        <f t="shared" si="18"/>
        <v>110.44</v>
      </c>
      <c r="K179" s="72">
        <v>3.1</v>
      </c>
      <c r="L179" s="74" t="s">
        <v>45</v>
      </c>
      <c r="M179" s="71">
        <f t="shared" si="16"/>
        <v>3.1</v>
      </c>
      <c r="N179" s="72">
        <v>9974</v>
      </c>
      <c r="O179" s="74" t="s">
        <v>43</v>
      </c>
      <c r="P179" s="70">
        <f t="shared" si="13"/>
        <v>0.99740000000000006</v>
      </c>
    </row>
    <row r="180" spans="1:16">
      <c r="B180" s="109">
        <v>1.8</v>
      </c>
      <c r="C180" s="110" t="s">
        <v>46</v>
      </c>
      <c r="D180" s="70">
        <f t="shared" si="17"/>
        <v>13.636363636363637</v>
      </c>
      <c r="E180" s="111">
        <v>51.1</v>
      </c>
      <c r="F180" s="112">
        <v>3.1940000000000003E-2</v>
      </c>
      <c r="G180" s="108">
        <f t="shared" si="14"/>
        <v>51.13194</v>
      </c>
      <c r="H180" s="72">
        <v>117.6</v>
      </c>
      <c r="I180" s="74" t="s">
        <v>45</v>
      </c>
      <c r="J180" s="71">
        <f t="shared" si="18"/>
        <v>117.6</v>
      </c>
      <c r="K180" s="72">
        <v>3.27</v>
      </c>
      <c r="L180" s="74" t="s">
        <v>45</v>
      </c>
      <c r="M180" s="71">
        <f t="shared" si="16"/>
        <v>3.27</v>
      </c>
      <c r="N180" s="72">
        <v>1.02</v>
      </c>
      <c r="O180" s="73" t="s">
        <v>45</v>
      </c>
      <c r="P180" s="71">
        <f t="shared" ref="P180:P228" si="19">N180</f>
        <v>1.02</v>
      </c>
    </row>
    <row r="181" spans="1:16">
      <c r="B181" s="109">
        <v>2</v>
      </c>
      <c r="C181" s="110" t="s">
        <v>46</v>
      </c>
      <c r="D181" s="70">
        <f t="shared" si="17"/>
        <v>15.151515151515152</v>
      </c>
      <c r="E181" s="111">
        <v>48.88</v>
      </c>
      <c r="F181" s="112">
        <v>2.912E-2</v>
      </c>
      <c r="G181" s="108">
        <f t="shared" si="14"/>
        <v>48.909120000000001</v>
      </c>
      <c r="H181" s="72">
        <v>132.4</v>
      </c>
      <c r="I181" s="74" t="s">
        <v>45</v>
      </c>
      <c r="J181" s="71">
        <f t="shared" si="18"/>
        <v>132.4</v>
      </c>
      <c r="K181" s="72">
        <v>3.88</v>
      </c>
      <c r="L181" s="74" t="s">
        <v>45</v>
      </c>
      <c r="M181" s="71">
        <f t="shared" si="16"/>
        <v>3.88</v>
      </c>
      <c r="N181" s="72">
        <v>1.06</v>
      </c>
      <c r="O181" s="74" t="s">
        <v>45</v>
      </c>
      <c r="P181" s="71">
        <f t="shared" si="19"/>
        <v>1.06</v>
      </c>
    </row>
    <row r="182" spans="1:16">
      <c r="B182" s="109">
        <v>2.25</v>
      </c>
      <c r="C182" s="110" t="s">
        <v>46</v>
      </c>
      <c r="D182" s="70">
        <f t="shared" si="17"/>
        <v>17.045454545454547</v>
      </c>
      <c r="E182" s="111">
        <v>46.35</v>
      </c>
      <c r="F182" s="112">
        <v>2.6249999999999999E-2</v>
      </c>
      <c r="G182" s="108">
        <f t="shared" si="14"/>
        <v>46.376249999999999</v>
      </c>
      <c r="H182" s="72">
        <v>151.84</v>
      </c>
      <c r="I182" s="74" t="s">
        <v>45</v>
      </c>
      <c r="J182" s="71">
        <f t="shared" si="18"/>
        <v>151.84</v>
      </c>
      <c r="K182" s="72">
        <v>4.76</v>
      </c>
      <c r="L182" s="74" t="s">
        <v>45</v>
      </c>
      <c r="M182" s="71">
        <f t="shared" si="16"/>
        <v>4.76</v>
      </c>
      <c r="N182" s="72">
        <v>1.1200000000000001</v>
      </c>
      <c r="O182" s="74" t="s">
        <v>45</v>
      </c>
      <c r="P182" s="71">
        <f t="shared" si="19"/>
        <v>1.1200000000000001</v>
      </c>
    </row>
    <row r="183" spans="1:16">
      <c r="B183" s="109">
        <v>2.5</v>
      </c>
      <c r="C183" s="110" t="s">
        <v>46</v>
      </c>
      <c r="D183" s="70">
        <f t="shared" si="17"/>
        <v>18.939393939393938</v>
      </c>
      <c r="E183" s="111">
        <v>44.07</v>
      </c>
      <c r="F183" s="112">
        <v>2.393E-2</v>
      </c>
      <c r="G183" s="108">
        <f t="shared" si="14"/>
        <v>44.09393</v>
      </c>
      <c r="H183" s="72">
        <v>172.31</v>
      </c>
      <c r="I183" s="74" t="s">
        <v>45</v>
      </c>
      <c r="J183" s="71">
        <f t="shared" si="18"/>
        <v>172.31</v>
      </c>
      <c r="K183" s="72">
        <v>5.57</v>
      </c>
      <c r="L183" s="74" t="s">
        <v>45</v>
      </c>
      <c r="M183" s="71">
        <f t="shared" si="16"/>
        <v>5.57</v>
      </c>
      <c r="N183" s="72">
        <v>1.18</v>
      </c>
      <c r="O183" s="74" t="s">
        <v>45</v>
      </c>
      <c r="P183" s="71">
        <f t="shared" si="19"/>
        <v>1.18</v>
      </c>
    </row>
    <row r="184" spans="1:16">
      <c r="B184" s="109">
        <v>2.75</v>
      </c>
      <c r="C184" s="110" t="s">
        <v>46</v>
      </c>
      <c r="D184" s="70">
        <f t="shared" si="17"/>
        <v>20.833333333333332</v>
      </c>
      <c r="E184" s="111">
        <v>41.99</v>
      </c>
      <c r="F184" s="112">
        <v>2.1999999999999999E-2</v>
      </c>
      <c r="G184" s="108">
        <f t="shared" si="14"/>
        <v>42.012</v>
      </c>
      <c r="H184" s="72">
        <v>193.81</v>
      </c>
      <c r="I184" s="74" t="s">
        <v>45</v>
      </c>
      <c r="J184" s="71">
        <f t="shared" si="18"/>
        <v>193.81</v>
      </c>
      <c r="K184" s="72">
        <v>6.35</v>
      </c>
      <c r="L184" s="74" t="s">
        <v>45</v>
      </c>
      <c r="M184" s="71">
        <f t="shared" si="16"/>
        <v>6.35</v>
      </c>
      <c r="N184" s="72">
        <v>1.25</v>
      </c>
      <c r="O184" s="74" t="s">
        <v>45</v>
      </c>
      <c r="P184" s="71">
        <f t="shared" si="19"/>
        <v>1.25</v>
      </c>
    </row>
    <row r="185" spans="1:16">
      <c r="B185" s="109">
        <v>3</v>
      </c>
      <c r="C185" s="110" t="s">
        <v>46</v>
      </c>
      <c r="D185" s="70">
        <f t="shared" si="17"/>
        <v>22.727272727272727</v>
      </c>
      <c r="E185" s="111">
        <v>40.11</v>
      </c>
      <c r="F185" s="112">
        <v>2.0369999999999999E-2</v>
      </c>
      <c r="G185" s="108">
        <f t="shared" si="14"/>
        <v>40.130369999999999</v>
      </c>
      <c r="H185" s="72">
        <v>216.35</v>
      </c>
      <c r="I185" s="74" t="s">
        <v>45</v>
      </c>
      <c r="J185" s="71">
        <f t="shared" si="18"/>
        <v>216.35</v>
      </c>
      <c r="K185" s="72">
        <v>7.11</v>
      </c>
      <c r="L185" s="74" t="s">
        <v>45</v>
      </c>
      <c r="M185" s="71">
        <f t="shared" si="16"/>
        <v>7.11</v>
      </c>
      <c r="N185" s="72">
        <v>1.31</v>
      </c>
      <c r="O185" s="74" t="s">
        <v>45</v>
      </c>
      <c r="P185" s="71">
        <f t="shared" si="19"/>
        <v>1.31</v>
      </c>
    </row>
    <row r="186" spans="1:16">
      <c r="B186" s="109">
        <v>3.25</v>
      </c>
      <c r="C186" s="110" t="s">
        <v>46</v>
      </c>
      <c r="D186" s="70">
        <f t="shared" si="17"/>
        <v>24.621212121212121</v>
      </c>
      <c r="E186" s="111">
        <v>38.380000000000003</v>
      </c>
      <c r="F186" s="112">
        <v>1.898E-2</v>
      </c>
      <c r="G186" s="108">
        <f t="shared" si="14"/>
        <v>38.398980000000002</v>
      </c>
      <c r="H186" s="72">
        <v>239.93</v>
      </c>
      <c r="I186" s="74" t="s">
        <v>45</v>
      </c>
      <c r="J186" s="71">
        <f t="shared" si="18"/>
        <v>239.93</v>
      </c>
      <c r="K186" s="72">
        <v>7.85</v>
      </c>
      <c r="L186" s="74" t="s">
        <v>45</v>
      </c>
      <c r="M186" s="71">
        <f t="shared" si="16"/>
        <v>7.85</v>
      </c>
      <c r="N186" s="72">
        <v>1.38</v>
      </c>
      <c r="O186" s="74" t="s">
        <v>45</v>
      </c>
      <c r="P186" s="71">
        <f t="shared" si="19"/>
        <v>1.38</v>
      </c>
    </row>
    <row r="187" spans="1:16">
      <c r="B187" s="109">
        <v>3.5</v>
      </c>
      <c r="C187" s="110" t="s">
        <v>46</v>
      </c>
      <c r="D187" s="70">
        <f t="shared" si="17"/>
        <v>26.515151515151516</v>
      </c>
      <c r="E187" s="111">
        <v>36.81</v>
      </c>
      <c r="F187" s="112">
        <v>1.7770000000000001E-2</v>
      </c>
      <c r="G187" s="108">
        <f t="shared" si="14"/>
        <v>36.827770000000001</v>
      </c>
      <c r="H187" s="72">
        <v>264.54000000000002</v>
      </c>
      <c r="I187" s="74" t="s">
        <v>45</v>
      </c>
      <c r="J187" s="71">
        <f t="shared" si="18"/>
        <v>264.54000000000002</v>
      </c>
      <c r="K187" s="72">
        <v>8.59</v>
      </c>
      <c r="L187" s="74" t="s">
        <v>45</v>
      </c>
      <c r="M187" s="71">
        <f t="shared" si="16"/>
        <v>8.59</v>
      </c>
      <c r="N187" s="72">
        <v>1.46</v>
      </c>
      <c r="O187" s="74" t="s">
        <v>45</v>
      </c>
      <c r="P187" s="71">
        <f t="shared" si="19"/>
        <v>1.46</v>
      </c>
    </row>
    <row r="188" spans="1:16">
      <c r="B188" s="109">
        <v>3.75</v>
      </c>
      <c r="C188" s="110" t="s">
        <v>46</v>
      </c>
      <c r="D188" s="70">
        <f t="shared" si="17"/>
        <v>28.40909090909091</v>
      </c>
      <c r="E188" s="111">
        <v>35.36</v>
      </c>
      <c r="F188" s="112">
        <v>1.6719999999999999E-2</v>
      </c>
      <c r="G188" s="108">
        <f t="shared" si="14"/>
        <v>35.376719999999999</v>
      </c>
      <c r="H188" s="72">
        <v>290.18</v>
      </c>
      <c r="I188" s="74" t="s">
        <v>45</v>
      </c>
      <c r="J188" s="71">
        <f t="shared" si="18"/>
        <v>290.18</v>
      </c>
      <c r="K188" s="72">
        <v>9.33</v>
      </c>
      <c r="L188" s="74" t="s">
        <v>45</v>
      </c>
      <c r="M188" s="71">
        <f t="shared" si="16"/>
        <v>9.33</v>
      </c>
      <c r="N188" s="72">
        <v>1.53</v>
      </c>
      <c r="O188" s="74" t="s">
        <v>45</v>
      </c>
      <c r="P188" s="71">
        <f t="shared" si="19"/>
        <v>1.53</v>
      </c>
    </row>
    <row r="189" spans="1:16">
      <c r="B189" s="109">
        <v>4</v>
      </c>
      <c r="C189" s="110" t="s">
        <v>46</v>
      </c>
      <c r="D189" s="70">
        <f t="shared" si="17"/>
        <v>30.303030303030305</v>
      </c>
      <c r="E189" s="111">
        <v>34.04</v>
      </c>
      <c r="F189" s="112">
        <v>1.5789999999999998E-2</v>
      </c>
      <c r="G189" s="108">
        <f t="shared" si="14"/>
        <v>34.055790000000002</v>
      </c>
      <c r="H189" s="72">
        <v>316.83999999999997</v>
      </c>
      <c r="I189" s="74" t="s">
        <v>45</v>
      </c>
      <c r="J189" s="71">
        <f t="shared" si="18"/>
        <v>316.83999999999997</v>
      </c>
      <c r="K189" s="72">
        <v>10.06</v>
      </c>
      <c r="L189" s="74" t="s">
        <v>45</v>
      </c>
      <c r="M189" s="71">
        <f t="shared" si="16"/>
        <v>10.06</v>
      </c>
      <c r="N189" s="72">
        <v>1.61</v>
      </c>
      <c r="O189" s="74" t="s">
        <v>45</v>
      </c>
      <c r="P189" s="71">
        <f t="shared" si="19"/>
        <v>1.61</v>
      </c>
    </row>
    <row r="190" spans="1:16">
      <c r="B190" s="109">
        <v>4.5</v>
      </c>
      <c r="C190" s="110" t="s">
        <v>46</v>
      </c>
      <c r="D190" s="70">
        <f t="shared" si="17"/>
        <v>34.090909090909093</v>
      </c>
      <c r="E190" s="111">
        <v>31.74</v>
      </c>
      <c r="F190" s="112">
        <v>1.422E-2</v>
      </c>
      <c r="G190" s="108">
        <f t="shared" si="14"/>
        <v>31.75422</v>
      </c>
      <c r="H190" s="72">
        <v>373.14</v>
      </c>
      <c r="I190" s="74" t="s">
        <v>45</v>
      </c>
      <c r="J190" s="71">
        <f t="shared" si="18"/>
        <v>373.14</v>
      </c>
      <c r="K190" s="72">
        <v>12.84</v>
      </c>
      <c r="L190" s="74" t="s">
        <v>45</v>
      </c>
      <c r="M190" s="71">
        <f t="shared" si="16"/>
        <v>12.84</v>
      </c>
      <c r="N190" s="72">
        <v>1.79</v>
      </c>
      <c r="O190" s="74" t="s">
        <v>45</v>
      </c>
      <c r="P190" s="71">
        <f t="shared" si="19"/>
        <v>1.79</v>
      </c>
    </row>
    <row r="191" spans="1:16">
      <c r="B191" s="109">
        <v>5</v>
      </c>
      <c r="C191" s="110" t="s">
        <v>46</v>
      </c>
      <c r="D191" s="70">
        <f t="shared" si="17"/>
        <v>37.878787878787875</v>
      </c>
      <c r="E191" s="111">
        <v>29.76</v>
      </c>
      <c r="F191" s="112">
        <v>1.294E-2</v>
      </c>
      <c r="G191" s="108">
        <f t="shared" si="14"/>
        <v>29.772940000000002</v>
      </c>
      <c r="H191" s="72">
        <v>433.35</v>
      </c>
      <c r="I191" s="74" t="s">
        <v>45</v>
      </c>
      <c r="J191" s="71">
        <f t="shared" si="18"/>
        <v>433.35</v>
      </c>
      <c r="K191" s="72">
        <v>15.41</v>
      </c>
      <c r="L191" s="74" t="s">
        <v>45</v>
      </c>
      <c r="M191" s="71">
        <f t="shared" si="16"/>
        <v>15.41</v>
      </c>
      <c r="N191" s="72">
        <v>1.97</v>
      </c>
      <c r="O191" s="74" t="s">
        <v>45</v>
      </c>
      <c r="P191" s="71">
        <f t="shared" si="19"/>
        <v>1.97</v>
      </c>
    </row>
    <row r="192" spans="1:16">
      <c r="B192" s="109">
        <v>5.5</v>
      </c>
      <c r="C192" s="110" t="s">
        <v>46</v>
      </c>
      <c r="D192" s="70">
        <f t="shared" si="17"/>
        <v>41.666666666666664</v>
      </c>
      <c r="E192" s="111">
        <v>28.04</v>
      </c>
      <c r="F192" s="112">
        <v>1.189E-2</v>
      </c>
      <c r="G192" s="108">
        <f t="shared" si="14"/>
        <v>28.05189</v>
      </c>
      <c r="H192" s="72">
        <v>497.4</v>
      </c>
      <c r="I192" s="74" t="s">
        <v>45</v>
      </c>
      <c r="J192" s="71">
        <f t="shared" si="18"/>
        <v>497.4</v>
      </c>
      <c r="K192" s="72">
        <v>17.88</v>
      </c>
      <c r="L192" s="74" t="s">
        <v>45</v>
      </c>
      <c r="M192" s="71">
        <f t="shared" si="16"/>
        <v>17.88</v>
      </c>
      <c r="N192" s="72">
        <v>2.16</v>
      </c>
      <c r="O192" s="74" t="s">
        <v>45</v>
      </c>
      <c r="P192" s="71">
        <f t="shared" si="19"/>
        <v>2.16</v>
      </c>
    </row>
    <row r="193" spans="2:16">
      <c r="B193" s="109">
        <v>6</v>
      </c>
      <c r="C193" s="110" t="s">
        <v>46</v>
      </c>
      <c r="D193" s="70">
        <f t="shared" si="17"/>
        <v>45.454545454545453</v>
      </c>
      <c r="E193" s="111">
        <v>26.54</v>
      </c>
      <c r="F193" s="112">
        <v>1.0999999999999999E-2</v>
      </c>
      <c r="G193" s="108">
        <f t="shared" si="14"/>
        <v>26.550999999999998</v>
      </c>
      <c r="H193" s="72">
        <v>565.23</v>
      </c>
      <c r="I193" s="74" t="s">
        <v>45</v>
      </c>
      <c r="J193" s="71">
        <f t="shared" si="18"/>
        <v>565.23</v>
      </c>
      <c r="K193" s="72">
        <v>20.29</v>
      </c>
      <c r="L193" s="74" t="s">
        <v>45</v>
      </c>
      <c r="M193" s="71">
        <f t="shared" si="16"/>
        <v>20.29</v>
      </c>
      <c r="N193" s="72">
        <v>2.37</v>
      </c>
      <c r="O193" s="74" t="s">
        <v>45</v>
      </c>
      <c r="P193" s="71">
        <f t="shared" si="19"/>
        <v>2.37</v>
      </c>
    </row>
    <row r="194" spans="2:16">
      <c r="B194" s="109">
        <v>6.5</v>
      </c>
      <c r="C194" s="110" t="s">
        <v>46</v>
      </c>
      <c r="D194" s="70">
        <f t="shared" si="17"/>
        <v>49.242424242424242</v>
      </c>
      <c r="E194" s="111">
        <v>25.21</v>
      </c>
      <c r="F194" s="112">
        <v>1.0240000000000001E-2</v>
      </c>
      <c r="G194" s="108">
        <f t="shared" si="14"/>
        <v>25.22024</v>
      </c>
      <c r="H194" s="72">
        <v>636.77</v>
      </c>
      <c r="I194" s="74" t="s">
        <v>45</v>
      </c>
      <c r="J194" s="71">
        <f t="shared" si="18"/>
        <v>636.77</v>
      </c>
      <c r="K194" s="72">
        <v>22.68</v>
      </c>
      <c r="L194" s="74" t="s">
        <v>45</v>
      </c>
      <c r="M194" s="71">
        <f t="shared" si="16"/>
        <v>22.68</v>
      </c>
      <c r="N194" s="72">
        <v>2.59</v>
      </c>
      <c r="O194" s="74" t="s">
        <v>45</v>
      </c>
      <c r="P194" s="71">
        <f t="shared" si="19"/>
        <v>2.59</v>
      </c>
    </row>
    <row r="195" spans="2:16">
      <c r="B195" s="109">
        <v>7</v>
      </c>
      <c r="C195" s="110" t="s">
        <v>46</v>
      </c>
      <c r="D195" s="70">
        <f t="shared" si="17"/>
        <v>53.030303030303031</v>
      </c>
      <c r="E195" s="111">
        <v>24.03</v>
      </c>
      <c r="F195" s="112">
        <v>9.5849999999999998E-3</v>
      </c>
      <c r="G195" s="108">
        <f t="shared" si="14"/>
        <v>24.039585000000002</v>
      </c>
      <c r="H195" s="72">
        <v>711.95</v>
      </c>
      <c r="I195" s="74" t="s">
        <v>45</v>
      </c>
      <c r="J195" s="71">
        <f t="shared" si="18"/>
        <v>711.95</v>
      </c>
      <c r="K195" s="72">
        <v>25.05</v>
      </c>
      <c r="L195" s="74" t="s">
        <v>45</v>
      </c>
      <c r="M195" s="71">
        <f t="shared" si="16"/>
        <v>25.05</v>
      </c>
      <c r="N195" s="72">
        <v>2.81</v>
      </c>
      <c r="O195" s="74" t="s">
        <v>45</v>
      </c>
      <c r="P195" s="71">
        <f t="shared" si="19"/>
        <v>2.81</v>
      </c>
    </row>
    <row r="196" spans="2:16">
      <c r="B196" s="109">
        <v>8</v>
      </c>
      <c r="C196" s="110" t="s">
        <v>46</v>
      </c>
      <c r="D196" s="70">
        <f t="shared" si="17"/>
        <v>60.606060606060609</v>
      </c>
      <c r="E196" s="111">
        <v>22.02</v>
      </c>
      <c r="F196" s="112">
        <v>8.5039999999999994E-3</v>
      </c>
      <c r="G196" s="108">
        <f t="shared" si="14"/>
        <v>22.028503999999998</v>
      </c>
      <c r="H196" s="72">
        <v>872.87</v>
      </c>
      <c r="I196" s="74" t="s">
        <v>45</v>
      </c>
      <c r="J196" s="71">
        <f t="shared" si="18"/>
        <v>872.87</v>
      </c>
      <c r="K196" s="72">
        <v>33.86</v>
      </c>
      <c r="L196" s="74" t="s">
        <v>45</v>
      </c>
      <c r="M196" s="71">
        <f t="shared" si="16"/>
        <v>33.86</v>
      </c>
      <c r="N196" s="72">
        <v>3.3</v>
      </c>
      <c r="O196" s="74" t="s">
        <v>45</v>
      </c>
      <c r="P196" s="71">
        <f t="shared" si="19"/>
        <v>3.3</v>
      </c>
    </row>
    <row r="197" spans="2:16">
      <c r="B197" s="109">
        <v>9</v>
      </c>
      <c r="C197" s="110" t="s">
        <v>46</v>
      </c>
      <c r="D197" s="70">
        <f t="shared" si="17"/>
        <v>68.181818181818187</v>
      </c>
      <c r="E197" s="111">
        <v>20.37</v>
      </c>
      <c r="F197" s="112">
        <v>7.6519999999999999E-3</v>
      </c>
      <c r="G197" s="108">
        <f t="shared" si="14"/>
        <v>20.377652000000001</v>
      </c>
      <c r="H197" s="72">
        <v>1.05</v>
      </c>
      <c r="I197" s="73" t="s">
        <v>12</v>
      </c>
      <c r="J197" s="75">
        <f t="shared" ref="J197:J228" si="20">H197*1000</f>
        <v>1050</v>
      </c>
      <c r="K197" s="72">
        <v>41.93</v>
      </c>
      <c r="L197" s="74" t="s">
        <v>45</v>
      </c>
      <c r="M197" s="71">
        <f t="shared" si="16"/>
        <v>41.93</v>
      </c>
      <c r="N197" s="72">
        <v>3.83</v>
      </c>
      <c r="O197" s="74" t="s">
        <v>45</v>
      </c>
      <c r="P197" s="71">
        <f t="shared" si="19"/>
        <v>3.83</v>
      </c>
    </row>
    <row r="198" spans="2:16">
      <c r="B198" s="109">
        <v>10</v>
      </c>
      <c r="C198" s="110" t="s">
        <v>46</v>
      </c>
      <c r="D198" s="70">
        <f t="shared" si="17"/>
        <v>75.757575757575751</v>
      </c>
      <c r="E198" s="111">
        <v>18.989999999999998</v>
      </c>
      <c r="F198" s="112">
        <v>6.9610000000000002E-3</v>
      </c>
      <c r="G198" s="108">
        <f t="shared" si="14"/>
        <v>18.996960999999999</v>
      </c>
      <c r="H198" s="72">
        <v>1.24</v>
      </c>
      <c r="I198" s="74" t="s">
        <v>12</v>
      </c>
      <c r="J198" s="75">
        <f t="shared" si="20"/>
        <v>1240</v>
      </c>
      <c r="K198" s="72">
        <v>49.68</v>
      </c>
      <c r="L198" s="74" t="s">
        <v>45</v>
      </c>
      <c r="M198" s="71">
        <f t="shared" si="16"/>
        <v>49.68</v>
      </c>
      <c r="N198" s="72">
        <v>4.3899999999999997</v>
      </c>
      <c r="O198" s="74" t="s">
        <v>45</v>
      </c>
      <c r="P198" s="71">
        <f t="shared" si="19"/>
        <v>4.3899999999999997</v>
      </c>
    </row>
    <row r="199" spans="2:16">
      <c r="B199" s="109">
        <v>11</v>
      </c>
      <c r="C199" s="110" t="s">
        <v>46</v>
      </c>
      <c r="D199" s="70">
        <f t="shared" si="17"/>
        <v>83.333333333333329</v>
      </c>
      <c r="E199" s="111">
        <v>17.829999999999998</v>
      </c>
      <c r="F199" s="112">
        <v>6.3889999999999997E-3</v>
      </c>
      <c r="G199" s="108">
        <f t="shared" si="14"/>
        <v>17.836388999999997</v>
      </c>
      <c r="H199" s="72">
        <v>1.44</v>
      </c>
      <c r="I199" s="74" t="s">
        <v>12</v>
      </c>
      <c r="J199" s="75">
        <f t="shared" si="20"/>
        <v>1440</v>
      </c>
      <c r="K199" s="72">
        <v>57.25</v>
      </c>
      <c r="L199" s="74" t="s">
        <v>45</v>
      </c>
      <c r="M199" s="71">
        <f t="shared" si="16"/>
        <v>57.25</v>
      </c>
      <c r="N199" s="72">
        <v>4.99</v>
      </c>
      <c r="O199" s="74" t="s">
        <v>45</v>
      </c>
      <c r="P199" s="71">
        <f t="shared" si="19"/>
        <v>4.99</v>
      </c>
    </row>
    <row r="200" spans="2:16">
      <c r="B200" s="109">
        <v>12</v>
      </c>
      <c r="C200" s="110" t="s">
        <v>46</v>
      </c>
      <c r="D200" s="70">
        <f t="shared" si="17"/>
        <v>90.909090909090907</v>
      </c>
      <c r="E200" s="111">
        <v>16.829999999999998</v>
      </c>
      <c r="F200" s="112">
        <v>5.9080000000000001E-3</v>
      </c>
      <c r="G200" s="108">
        <f t="shared" si="14"/>
        <v>16.835908</v>
      </c>
      <c r="H200" s="72">
        <v>1.65</v>
      </c>
      <c r="I200" s="74" t="s">
        <v>12</v>
      </c>
      <c r="J200" s="75">
        <f t="shared" si="20"/>
        <v>1650</v>
      </c>
      <c r="K200" s="72">
        <v>64.75</v>
      </c>
      <c r="L200" s="74" t="s">
        <v>45</v>
      </c>
      <c r="M200" s="71">
        <f t="shared" si="16"/>
        <v>64.75</v>
      </c>
      <c r="N200" s="72">
        <v>5.62</v>
      </c>
      <c r="O200" s="74" t="s">
        <v>45</v>
      </c>
      <c r="P200" s="71">
        <f t="shared" si="19"/>
        <v>5.62</v>
      </c>
    </row>
    <row r="201" spans="2:16">
      <c r="B201" s="109">
        <v>13</v>
      </c>
      <c r="C201" s="110" t="s">
        <v>46</v>
      </c>
      <c r="D201" s="70">
        <f t="shared" si="17"/>
        <v>98.484848484848484</v>
      </c>
      <c r="E201" s="111">
        <v>15.96</v>
      </c>
      <c r="F201" s="112">
        <v>5.4970000000000001E-3</v>
      </c>
      <c r="G201" s="108">
        <f t="shared" si="14"/>
        <v>15.965497000000001</v>
      </c>
      <c r="H201" s="72">
        <v>1.88</v>
      </c>
      <c r="I201" s="74" t="s">
        <v>12</v>
      </c>
      <c r="J201" s="75">
        <f t="shared" si="20"/>
        <v>1880</v>
      </c>
      <c r="K201" s="72">
        <v>72.209999999999994</v>
      </c>
      <c r="L201" s="74" t="s">
        <v>45</v>
      </c>
      <c r="M201" s="71">
        <f t="shared" si="16"/>
        <v>72.209999999999994</v>
      </c>
      <c r="N201" s="72">
        <v>6.28</v>
      </c>
      <c r="O201" s="74" t="s">
        <v>45</v>
      </c>
      <c r="P201" s="71">
        <f t="shared" si="19"/>
        <v>6.28</v>
      </c>
    </row>
    <row r="202" spans="2:16">
      <c r="B202" s="109">
        <v>14</v>
      </c>
      <c r="C202" s="110" t="s">
        <v>46</v>
      </c>
      <c r="D202" s="70">
        <f t="shared" si="17"/>
        <v>106.06060606060606</v>
      </c>
      <c r="E202" s="111">
        <v>15.19</v>
      </c>
      <c r="F202" s="112">
        <v>5.1409999999999997E-3</v>
      </c>
      <c r="G202" s="108">
        <f t="shared" si="14"/>
        <v>15.195141</v>
      </c>
      <c r="H202" s="72">
        <v>2.11</v>
      </c>
      <c r="I202" s="74" t="s">
        <v>12</v>
      </c>
      <c r="J202" s="75">
        <f t="shared" si="20"/>
        <v>2110</v>
      </c>
      <c r="K202" s="72">
        <v>79.67</v>
      </c>
      <c r="L202" s="74" t="s">
        <v>45</v>
      </c>
      <c r="M202" s="71">
        <f t="shared" si="16"/>
        <v>79.67</v>
      </c>
      <c r="N202" s="72">
        <v>6.97</v>
      </c>
      <c r="O202" s="74" t="s">
        <v>45</v>
      </c>
      <c r="P202" s="71">
        <f t="shared" si="19"/>
        <v>6.97</v>
      </c>
    </row>
    <row r="203" spans="2:16">
      <c r="B203" s="109">
        <v>15</v>
      </c>
      <c r="C203" s="110" t="s">
        <v>46</v>
      </c>
      <c r="D203" s="70">
        <f t="shared" si="17"/>
        <v>113.63636363636364</v>
      </c>
      <c r="E203" s="111">
        <v>14.52</v>
      </c>
      <c r="F203" s="112">
        <v>4.8310000000000002E-3</v>
      </c>
      <c r="G203" s="108">
        <f t="shared" si="14"/>
        <v>14.524830999999999</v>
      </c>
      <c r="H203" s="72">
        <v>2.36</v>
      </c>
      <c r="I203" s="74" t="s">
        <v>12</v>
      </c>
      <c r="J203" s="75">
        <f t="shared" si="20"/>
        <v>2360</v>
      </c>
      <c r="K203" s="72">
        <v>87.12</v>
      </c>
      <c r="L203" s="74" t="s">
        <v>45</v>
      </c>
      <c r="M203" s="71">
        <f t="shared" si="16"/>
        <v>87.12</v>
      </c>
      <c r="N203" s="72">
        <v>7.69</v>
      </c>
      <c r="O203" s="74" t="s">
        <v>45</v>
      </c>
      <c r="P203" s="71">
        <f t="shared" si="19"/>
        <v>7.69</v>
      </c>
    </row>
    <row r="204" spans="2:16">
      <c r="B204" s="109">
        <v>16</v>
      </c>
      <c r="C204" s="110" t="s">
        <v>46</v>
      </c>
      <c r="D204" s="70">
        <f t="shared" si="17"/>
        <v>121.21212121212122</v>
      </c>
      <c r="E204" s="111">
        <v>13.92</v>
      </c>
      <c r="F204" s="112">
        <v>4.5580000000000004E-3</v>
      </c>
      <c r="G204" s="108">
        <f t="shared" si="14"/>
        <v>13.924557999999999</v>
      </c>
      <c r="H204" s="72">
        <v>2.62</v>
      </c>
      <c r="I204" s="74" t="s">
        <v>12</v>
      </c>
      <c r="J204" s="75">
        <f t="shared" si="20"/>
        <v>2620</v>
      </c>
      <c r="K204" s="72">
        <v>94.6</v>
      </c>
      <c r="L204" s="74" t="s">
        <v>45</v>
      </c>
      <c r="M204" s="71">
        <f t="shared" si="16"/>
        <v>94.6</v>
      </c>
      <c r="N204" s="72">
        <v>8.44</v>
      </c>
      <c r="O204" s="74" t="s">
        <v>45</v>
      </c>
      <c r="P204" s="71">
        <f t="shared" si="19"/>
        <v>8.44</v>
      </c>
    </row>
    <row r="205" spans="2:16">
      <c r="B205" s="109">
        <v>17</v>
      </c>
      <c r="C205" s="110" t="s">
        <v>46</v>
      </c>
      <c r="D205" s="70">
        <f t="shared" si="17"/>
        <v>128.78787878787878</v>
      </c>
      <c r="E205" s="111">
        <v>13.38</v>
      </c>
      <c r="F205" s="112">
        <v>4.3150000000000003E-3</v>
      </c>
      <c r="G205" s="108">
        <f t="shared" si="14"/>
        <v>13.384315000000001</v>
      </c>
      <c r="H205" s="72">
        <v>2.89</v>
      </c>
      <c r="I205" s="74" t="s">
        <v>12</v>
      </c>
      <c r="J205" s="75">
        <f t="shared" si="20"/>
        <v>2890</v>
      </c>
      <c r="K205" s="72">
        <v>102.08</v>
      </c>
      <c r="L205" s="74" t="s">
        <v>45</v>
      </c>
      <c r="M205" s="71">
        <f t="shared" si="16"/>
        <v>102.08</v>
      </c>
      <c r="N205" s="72">
        <v>9.2200000000000006</v>
      </c>
      <c r="O205" s="74" t="s">
        <v>45</v>
      </c>
      <c r="P205" s="71">
        <f t="shared" si="19"/>
        <v>9.2200000000000006</v>
      </c>
    </row>
    <row r="206" spans="2:16">
      <c r="B206" s="109">
        <v>18</v>
      </c>
      <c r="C206" s="110" t="s">
        <v>46</v>
      </c>
      <c r="D206" s="70">
        <f t="shared" si="17"/>
        <v>136.36363636363637</v>
      </c>
      <c r="E206" s="111">
        <v>12.9</v>
      </c>
      <c r="F206" s="112">
        <v>4.0969999999999999E-3</v>
      </c>
      <c r="G206" s="108">
        <f t="shared" si="14"/>
        <v>12.904097</v>
      </c>
      <c r="H206" s="72">
        <v>3.18</v>
      </c>
      <c r="I206" s="74" t="s">
        <v>12</v>
      </c>
      <c r="J206" s="75">
        <f t="shared" si="20"/>
        <v>3180</v>
      </c>
      <c r="K206" s="72">
        <v>109.59</v>
      </c>
      <c r="L206" s="74" t="s">
        <v>45</v>
      </c>
      <c r="M206" s="71">
        <f t="shared" si="16"/>
        <v>109.59</v>
      </c>
      <c r="N206" s="72">
        <v>10.02</v>
      </c>
      <c r="O206" s="74" t="s">
        <v>45</v>
      </c>
      <c r="P206" s="71">
        <f t="shared" si="19"/>
        <v>10.02</v>
      </c>
    </row>
    <row r="207" spans="2:16">
      <c r="B207" s="109">
        <v>20</v>
      </c>
      <c r="C207" s="110" t="s">
        <v>46</v>
      </c>
      <c r="D207" s="70">
        <f t="shared" si="17"/>
        <v>151.5151515151515</v>
      </c>
      <c r="E207" s="111">
        <v>12.06</v>
      </c>
      <c r="F207" s="112">
        <v>3.725E-3</v>
      </c>
      <c r="G207" s="108">
        <f t="shared" si="14"/>
        <v>12.063725</v>
      </c>
      <c r="H207" s="72">
        <v>3.77</v>
      </c>
      <c r="I207" s="74" t="s">
        <v>12</v>
      </c>
      <c r="J207" s="75">
        <f t="shared" si="20"/>
        <v>3770</v>
      </c>
      <c r="K207" s="72">
        <v>138.08000000000001</v>
      </c>
      <c r="L207" s="74" t="s">
        <v>45</v>
      </c>
      <c r="M207" s="71">
        <f t="shared" si="16"/>
        <v>138.08000000000001</v>
      </c>
      <c r="N207" s="72">
        <v>11.69</v>
      </c>
      <c r="O207" s="74" t="s">
        <v>45</v>
      </c>
      <c r="P207" s="71">
        <f t="shared" si="19"/>
        <v>11.69</v>
      </c>
    </row>
    <row r="208" spans="2:16">
      <c r="B208" s="109">
        <v>22.5</v>
      </c>
      <c r="C208" s="110" t="s">
        <v>46</v>
      </c>
      <c r="D208" s="70">
        <f t="shared" si="17"/>
        <v>170.45454545454547</v>
      </c>
      <c r="E208" s="111">
        <v>11.2</v>
      </c>
      <c r="F208" s="112">
        <v>3.3479999999999998E-3</v>
      </c>
      <c r="G208" s="108">
        <f t="shared" si="14"/>
        <v>11.203348</v>
      </c>
      <c r="H208" s="72">
        <v>4.57</v>
      </c>
      <c r="I208" s="74" t="s">
        <v>12</v>
      </c>
      <c r="J208" s="75">
        <f t="shared" si="20"/>
        <v>4570</v>
      </c>
      <c r="K208" s="72">
        <v>178.22</v>
      </c>
      <c r="L208" s="74" t="s">
        <v>45</v>
      </c>
      <c r="M208" s="71">
        <f t="shared" si="16"/>
        <v>178.22</v>
      </c>
      <c r="N208" s="72">
        <v>13.9</v>
      </c>
      <c r="O208" s="74" t="s">
        <v>45</v>
      </c>
      <c r="P208" s="71">
        <f t="shared" si="19"/>
        <v>13.9</v>
      </c>
    </row>
    <row r="209" spans="2:16">
      <c r="B209" s="109">
        <v>25</v>
      </c>
      <c r="C209" s="110" t="s">
        <v>46</v>
      </c>
      <c r="D209" s="70">
        <f t="shared" si="17"/>
        <v>189.39393939393941</v>
      </c>
      <c r="E209" s="111">
        <v>10.49</v>
      </c>
      <c r="F209" s="112">
        <v>3.0430000000000001E-3</v>
      </c>
      <c r="G209" s="108">
        <f t="shared" si="14"/>
        <v>10.493043</v>
      </c>
      <c r="H209" s="72">
        <v>5.42</v>
      </c>
      <c r="I209" s="74" t="s">
        <v>12</v>
      </c>
      <c r="J209" s="75">
        <f t="shared" si="20"/>
        <v>5420</v>
      </c>
      <c r="K209" s="72">
        <v>215.32</v>
      </c>
      <c r="L209" s="74" t="s">
        <v>45</v>
      </c>
      <c r="M209" s="71">
        <f t="shared" si="16"/>
        <v>215.32</v>
      </c>
      <c r="N209" s="72">
        <v>16.25</v>
      </c>
      <c r="O209" s="74" t="s">
        <v>45</v>
      </c>
      <c r="P209" s="71">
        <f t="shared" si="19"/>
        <v>16.25</v>
      </c>
    </row>
    <row r="210" spans="2:16">
      <c r="B210" s="109">
        <v>27.5</v>
      </c>
      <c r="C210" s="110" t="s">
        <v>46</v>
      </c>
      <c r="D210" s="70">
        <f t="shared" si="17"/>
        <v>208.33333333333334</v>
      </c>
      <c r="E210" s="111">
        <v>9.9</v>
      </c>
      <c r="F210" s="112">
        <v>2.7899999999999999E-3</v>
      </c>
      <c r="G210" s="108">
        <f t="shared" si="14"/>
        <v>9.9027899999999995</v>
      </c>
      <c r="H210" s="72">
        <v>6.33</v>
      </c>
      <c r="I210" s="74" t="s">
        <v>12</v>
      </c>
      <c r="J210" s="75">
        <f t="shared" si="20"/>
        <v>6330</v>
      </c>
      <c r="K210" s="72">
        <v>250.74</v>
      </c>
      <c r="L210" s="74" t="s">
        <v>45</v>
      </c>
      <c r="M210" s="71">
        <f t="shared" si="16"/>
        <v>250.74</v>
      </c>
      <c r="N210" s="72">
        <v>18.71</v>
      </c>
      <c r="O210" s="74" t="s">
        <v>45</v>
      </c>
      <c r="P210" s="71">
        <f t="shared" si="19"/>
        <v>18.71</v>
      </c>
    </row>
    <row r="211" spans="2:16">
      <c r="B211" s="109">
        <v>30</v>
      </c>
      <c r="C211" s="110" t="s">
        <v>46</v>
      </c>
      <c r="D211" s="70">
        <f t="shared" si="17"/>
        <v>227.27272727272728</v>
      </c>
      <c r="E211" s="111">
        <v>9.4039999999999999</v>
      </c>
      <c r="F211" s="112">
        <v>2.578E-3</v>
      </c>
      <c r="G211" s="108">
        <f t="shared" si="14"/>
        <v>9.4065779999999997</v>
      </c>
      <c r="H211" s="72">
        <v>7.29</v>
      </c>
      <c r="I211" s="74" t="s">
        <v>12</v>
      </c>
      <c r="J211" s="75">
        <f t="shared" si="20"/>
        <v>7290</v>
      </c>
      <c r="K211" s="72">
        <v>285.11</v>
      </c>
      <c r="L211" s="74" t="s">
        <v>45</v>
      </c>
      <c r="M211" s="71">
        <f t="shared" si="16"/>
        <v>285.11</v>
      </c>
      <c r="N211" s="72">
        <v>21.28</v>
      </c>
      <c r="O211" s="74" t="s">
        <v>45</v>
      </c>
      <c r="P211" s="71">
        <f t="shared" si="19"/>
        <v>21.28</v>
      </c>
    </row>
    <row r="212" spans="2:16">
      <c r="B212" s="109">
        <v>32.5</v>
      </c>
      <c r="C212" s="110" t="s">
        <v>46</v>
      </c>
      <c r="D212" s="70">
        <f t="shared" si="17"/>
        <v>246.21212121212122</v>
      </c>
      <c r="E212" s="111">
        <v>8.9789999999999992</v>
      </c>
      <c r="F212" s="112">
        <v>2.3969999999999998E-3</v>
      </c>
      <c r="G212" s="108">
        <f t="shared" si="14"/>
        <v>8.9813969999999994</v>
      </c>
      <c r="H212" s="72">
        <v>8.2899999999999991</v>
      </c>
      <c r="I212" s="74" t="s">
        <v>12</v>
      </c>
      <c r="J212" s="75">
        <f t="shared" si="20"/>
        <v>8290</v>
      </c>
      <c r="K212" s="72">
        <v>318.73</v>
      </c>
      <c r="L212" s="74" t="s">
        <v>45</v>
      </c>
      <c r="M212" s="71">
        <f t="shared" si="16"/>
        <v>318.73</v>
      </c>
      <c r="N212" s="72">
        <v>23.95</v>
      </c>
      <c r="O212" s="74" t="s">
        <v>45</v>
      </c>
      <c r="P212" s="71">
        <f t="shared" si="19"/>
        <v>23.95</v>
      </c>
    </row>
    <row r="213" spans="2:16">
      <c r="B213" s="109">
        <v>35</v>
      </c>
      <c r="C213" s="110" t="s">
        <v>46</v>
      </c>
      <c r="D213" s="70">
        <f t="shared" si="17"/>
        <v>265.15151515151513</v>
      </c>
      <c r="E213" s="111">
        <v>8.6129999999999995</v>
      </c>
      <c r="F213" s="112">
        <v>2.2409999999999999E-3</v>
      </c>
      <c r="G213" s="108">
        <f t="shared" ref="G213:G228" si="21">E213+F213</f>
        <v>8.6152409999999993</v>
      </c>
      <c r="H213" s="72">
        <v>9.35</v>
      </c>
      <c r="I213" s="74" t="s">
        <v>12</v>
      </c>
      <c r="J213" s="75">
        <f t="shared" si="20"/>
        <v>9350</v>
      </c>
      <c r="K213" s="72">
        <v>351.79</v>
      </c>
      <c r="L213" s="74" t="s">
        <v>45</v>
      </c>
      <c r="M213" s="71">
        <f t="shared" si="16"/>
        <v>351.79</v>
      </c>
      <c r="N213" s="72">
        <v>26.71</v>
      </c>
      <c r="O213" s="74" t="s">
        <v>45</v>
      </c>
      <c r="P213" s="71">
        <f t="shared" si="19"/>
        <v>26.71</v>
      </c>
    </row>
    <row r="214" spans="2:16">
      <c r="B214" s="109">
        <v>37.5</v>
      </c>
      <c r="C214" s="110" t="s">
        <v>46</v>
      </c>
      <c r="D214" s="70">
        <f t="shared" si="17"/>
        <v>284.09090909090907</v>
      </c>
      <c r="E214" s="111">
        <v>8.2929999999999993</v>
      </c>
      <c r="F214" s="112">
        <v>2.104E-3</v>
      </c>
      <c r="G214" s="108">
        <f t="shared" si="21"/>
        <v>8.2951039999999985</v>
      </c>
      <c r="H214" s="72">
        <v>10.44</v>
      </c>
      <c r="I214" s="74" t="s">
        <v>12</v>
      </c>
      <c r="J214" s="75">
        <f t="shared" si="20"/>
        <v>10440</v>
      </c>
      <c r="K214" s="72">
        <v>384.39</v>
      </c>
      <c r="L214" s="74" t="s">
        <v>45</v>
      </c>
      <c r="M214" s="71">
        <f t="shared" si="16"/>
        <v>384.39</v>
      </c>
      <c r="N214" s="72">
        <v>29.55</v>
      </c>
      <c r="O214" s="74" t="s">
        <v>45</v>
      </c>
      <c r="P214" s="71">
        <f t="shared" si="19"/>
        <v>29.55</v>
      </c>
    </row>
    <row r="215" spans="2:16">
      <c r="B215" s="109">
        <v>40</v>
      </c>
      <c r="C215" s="110" t="s">
        <v>46</v>
      </c>
      <c r="D215" s="70">
        <f t="shared" si="17"/>
        <v>303.030303030303</v>
      </c>
      <c r="E215" s="111">
        <v>8.0120000000000005</v>
      </c>
      <c r="F215" s="112">
        <v>1.9840000000000001E-3</v>
      </c>
      <c r="G215" s="108">
        <f t="shared" si="21"/>
        <v>8.0139840000000007</v>
      </c>
      <c r="H215" s="72">
        <v>11.58</v>
      </c>
      <c r="I215" s="74" t="s">
        <v>12</v>
      </c>
      <c r="J215" s="75">
        <f t="shared" si="20"/>
        <v>11580</v>
      </c>
      <c r="K215" s="72">
        <v>416.59</v>
      </c>
      <c r="L215" s="74" t="s">
        <v>45</v>
      </c>
      <c r="M215" s="71">
        <f t="shared" si="16"/>
        <v>416.59</v>
      </c>
      <c r="N215" s="72">
        <v>32.46</v>
      </c>
      <c r="O215" s="74" t="s">
        <v>45</v>
      </c>
      <c r="P215" s="71">
        <f t="shared" si="19"/>
        <v>32.46</v>
      </c>
    </row>
    <row r="216" spans="2:16">
      <c r="B216" s="109">
        <v>45</v>
      </c>
      <c r="C216" s="110" t="s">
        <v>46</v>
      </c>
      <c r="D216" s="70">
        <f t="shared" si="17"/>
        <v>340.90909090909093</v>
      </c>
      <c r="E216" s="111">
        <v>7.5419999999999998</v>
      </c>
      <c r="F216" s="112">
        <v>1.7819999999999999E-3</v>
      </c>
      <c r="G216" s="108">
        <f t="shared" si="21"/>
        <v>7.5437820000000002</v>
      </c>
      <c r="H216" s="72">
        <v>13.96</v>
      </c>
      <c r="I216" s="74" t="s">
        <v>12</v>
      </c>
      <c r="J216" s="75">
        <f t="shared" si="20"/>
        <v>13960</v>
      </c>
      <c r="K216" s="72">
        <v>535.75</v>
      </c>
      <c r="L216" s="74" t="s">
        <v>45</v>
      </c>
      <c r="M216" s="71">
        <f t="shared" si="16"/>
        <v>535.75</v>
      </c>
      <c r="N216" s="72">
        <v>38.49</v>
      </c>
      <c r="O216" s="74" t="s">
        <v>45</v>
      </c>
      <c r="P216" s="71">
        <f t="shared" si="19"/>
        <v>38.49</v>
      </c>
    </row>
    <row r="217" spans="2:16">
      <c r="B217" s="109">
        <v>50</v>
      </c>
      <c r="C217" s="110" t="s">
        <v>46</v>
      </c>
      <c r="D217" s="70">
        <f t="shared" si="17"/>
        <v>378.78787878787881</v>
      </c>
      <c r="E217" s="111">
        <v>7.1639999999999997</v>
      </c>
      <c r="F217" s="112">
        <v>1.619E-3</v>
      </c>
      <c r="G217" s="108">
        <f t="shared" si="21"/>
        <v>7.1656189999999995</v>
      </c>
      <c r="H217" s="72">
        <v>16.48</v>
      </c>
      <c r="I217" s="74" t="s">
        <v>12</v>
      </c>
      <c r="J217" s="75">
        <f t="shared" si="20"/>
        <v>16480</v>
      </c>
      <c r="K217" s="72">
        <v>643.38</v>
      </c>
      <c r="L217" s="74" t="s">
        <v>45</v>
      </c>
      <c r="M217" s="71">
        <f t="shared" si="16"/>
        <v>643.38</v>
      </c>
      <c r="N217" s="72">
        <v>44.74</v>
      </c>
      <c r="O217" s="74" t="s">
        <v>45</v>
      </c>
      <c r="P217" s="71">
        <f t="shared" si="19"/>
        <v>44.74</v>
      </c>
    </row>
    <row r="218" spans="2:16">
      <c r="B218" s="109">
        <v>55</v>
      </c>
      <c r="C218" s="110" t="s">
        <v>46</v>
      </c>
      <c r="D218" s="70">
        <f t="shared" si="17"/>
        <v>416.66666666666669</v>
      </c>
      <c r="E218" s="111">
        <v>6.8550000000000004</v>
      </c>
      <c r="F218" s="112">
        <v>1.4840000000000001E-3</v>
      </c>
      <c r="G218" s="108">
        <f t="shared" si="21"/>
        <v>6.856484</v>
      </c>
      <c r="H218" s="72">
        <v>19.12</v>
      </c>
      <c r="I218" s="74" t="s">
        <v>12</v>
      </c>
      <c r="J218" s="75">
        <f t="shared" si="20"/>
        <v>19120</v>
      </c>
      <c r="K218" s="72">
        <v>743.99</v>
      </c>
      <c r="L218" s="74" t="s">
        <v>45</v>
      </c>
      <c r="M218" s="71">
        <f t="shared" si="16"/>
        <v>743.99</v>
      </c>
      <c r="N218" s="72">
        <v>51.18</v>
      </c>
      <c r="O218" s="74" t="s">
        <v>45</v>
      </c>
      <c r="P218" s="71">
        <f t="shared" si="19"/>
        <v>51.18</v>
      </c>
    </row>
    <row r="219" spans="2:16">
      <c r="B219" s="109">
        <v>60</v>
      </c>
      <c r="C219" s="110" t="s">
        <v>46</v>
      </c>
      <c r="D219" s="70">
        <f t="shared" si="17"/>
        <v>454.54545454545456</v>
      </c>
      <c r="E219" s="111">
        <v>6.5990000000000002</v>
      </c>
      <c r="F219" s="112">
        <v>1.3699999999999999E-3</v>
      </c>
      <c r="G219" s="108">
        <f t="shared" si="21"/>
        <v>6.6003699999999998</v>
      </c>
      <c r="H219" s="72">
        <v>21.87</v>
      </c>
      <c r="I219" s="74" t="s">
        <v>12</v>
      </c>
      <c r="J219" s="75">
        <f t="shared" si="20"/>
        <v>21870</v>
      </c>
      <c r="K219" s="72">
        <v>839.69</v>
      </c>
      <c r="L219" s="74" t="s">
        <v>45</v>
      </c>
      <c r="M219" s="71">
        <f t="shared" si="16"/>
        <v>839.69</v>
      </c>
      <c r="N219" s="72">
        <v>57.77</v>
      </c>
      <c r="O219" s="74" t="s">
        <v>45</v>
      </c>
      <c r="P219" s="71">
        <f t="shared" si="19"/>
        <v>57.77</v>
      </c>
    </row>
    <row r="220" spans="2:16">
      <c r="B220" s="109">
        <v>65</v>
      </c>
      <c r="C220" s="110" t="s">
        <v>46</v>
      </c>
      <c r="D220" s="70">
        <f t="shared" si="17"/>
        <v>492.42424242424244</v>
      </c>
      <c r="E220" s="111">
        <v>6.383</v>
      </c>
      <c r="F220" s="112">
        <v>1.274E-3</v>
      </c>
      <c r="G220" s="108">
        <f t="shared" si="21"/>
        <v>6.3842740000000004</v>
      </c>
      <c r="H220" s="72">
        <v>24.72</v>
      </c>
      <c r="I220" s="74" t="s">
        <v>12</v>
      </c>
      <c r="J220" s="75">
        <f t="shared" si="20"/>
        <v>24720</v>
      </c>
      <c r="K220" s="72">
        <v>931.57</v>
      </c>
      <c r="L220" s="74" t="s">
        <v>45</v>
      </c>
      <c r="M220" s="71">
        <f t="shared" si="16"/>
        <v>931.57</v>
      </c>
      <c r="N220" s="72">
        <v>64.489999999999995</v>
      </c>
      <c r="O220" s="74" t="s">
        <v>45</v>
      </c>
      <c r="P220" s="71">
        <f t="shared" si="19"/>
        <v>64.489999999999995</v>
      </c>
    </row>
    <row r="221" spans="2:16">
      <c r="B221" s="109">
        <v>70</v>
      </c>
      <c r="C221" s="110" t="s">
        <v>46</v>
      </c>
      <c r="D221" s="70">
        <f t="shared" si="17"/>
        <v>530.30303030303025</v>
      </c>
      <c r="E221" s="111">
        <v>6.1989999999999998</v>
      </c>
      <c r="F221" s="112">
        <v>1.1900000000000001E-3</v>
      </c>
      <c r="G221" s="108">
        <f t="shared" si="21"/>
        <v>6.2001900000000001</v>
      </c>
      <c r="H221" s="72">
        <v>27.66</v>
      </c>
      <c r="I221" s="74" t="s">
        <v>12</v>
      </c>
      <c r="J221" s="75">
        <f t="shared" si="20"/>
        <v>27660</v>
      </c>
      <c r="K221" s="72">
        <v>1.02</v>
      </c>
      <c r="L221" s="73" t="s">
        <v>12</v>
      </c>
      <c r="M221" s="75">
        <f t="shared" ref="M221:M228" si="22">K221*1000</f>
        <v>1020</v>
      </c>
      <c r="N221" s="72">
        <v>71.3</v>
      </c>
      <c r="O221" s="74" t="s">
        <v>45</v>
      </c>
      <c r="P221" s="71">
        <f t="shared" si="19"/>
        <v>71.3</v>
      </c>
    </row>
    <row r="222" spans="2:16">
      <c r="B222" s="109">
        <v>80</v>
      </c>
      <c r="C222" s="110" t="s">
        <v>46</v>
      </c>
      <c r="D222" s="70">
        <f t="shared" si="17"/>
        <v>606.06060606060601</v>
      </c>
      <c r="E222" s="111">
        <v>5.9039999999999999</v>
      </c>
      <c r="F222" s="112">
        <v>1.0529999999999999E-3</v>
      </c>
      <c r="G222" s="108">
        <f t="shared" si="21"/>
        <v>5.9050529999999997</v>
      </c>
      <c r="H222" s="72">
        <v>33.78</v>
      </c>
      <c r="I222" s="74" t="s">
        <v>12</v>
      </c>
      <c r="J222" s="75">
        <f t="shared" si="20"/>
        <v>33780</v>
      </c>
      <c r="K222" s="72">
        <v>1.34</v>
      </c>
      <c r="L222" s="74" t="s">
        <v>12</v>
      </c>
      <c r="M222" s="75">
        <f t="shared" si="22"/>
        <v>1340</v>
      </c>
      <c r="N222" s="72">
        <v>85.15</v>
      </c>
      <c r="O222" s="74" t="s">
        <v>45</v>
      </c>
      <c r="P222" s="71">
        <f t="shared" si="19"/>
        <v>85.15</v>
      </c>
    </row>
    <row r="223" spans="2:16">
      <c r="B223" s="109">
        <v>90</v>
      </c>
      <c r="C223" s="110" t="s">
        <v>46</v>
      </c>
      <c r="D223" s="70">
        <f t="shared" si="17"/>
        <v>681.81818181818187</v>
      </c>
      <c r="E223" s="111">
        <v>5.68</v>
      </c>
      <c r="F223" s="112">
        <v>9.4530000000000005E-4</v>
      </c>
      <c r="G223" s="108">
        <f t="shared" si="21"/>
        <v>5.6809452999999994</v>
      </c>
      <c r="H223" s="72">
        <v>40.17</v>
      </c>
      <c r="I223" s="74" t="s">
        <v>12</v>
      </c>
      <c r="J223" s="75">
        <f t="shared" si="20"/>
        <v>40170</v>
      </c>
      <c r="K223" s="72">
        <v>1.61</v>
      </c>
      <c r="L223" s="74" t="s">
        <v>12</v>
      </c>
      <c r="M223" s="75">
        <f t="shared" si="22"/>
        <v>1610</v>
      </c>
      <c r="N223" s="72">
        <v>99.19</v>
      </c>
      <c r="O223" s="74" t="s">
        <v>45</v>
      </c>
      <c r="P223" s="71">
        <f t="shared" si="19"/>
        <v>99.19</v>
      </c>
    </row>
    <row r="224" spans="2:16">
      <c r="B224" s="109">
        <v>100</v>
      </c>
      <c r="C224" s="110" t="s">
        <v>46</v>
      </c>
      <c r="D224" s="70">
        <f t="shared" si="17"/>
        <v>757.57575757575762</v>
      </c>
      <c r="E224" s="111">
        <v>5.5069999999999997</v>
      </c>
      <c r="F224" s="112">
        <v>8.5809999999999999E-4</v>
      </c>
      <c r="G224" s="108">
        <f t="shared" si="21"/>
        <v>5.5078581</v>
      </c>
      <c r="H224" s="72">
        <v>46.79</v>
      </c>
      <c r="I224" s="74" t="s">
        <v>12</v>
      </c>
      <c r="J224" s="75">
        <f t="shared" si="20"/>
        <v>46790</v>
      </c>
      <c r="K224" s="72">
        <v>1.87</v>
      </c>
      <c r="L224" s="74" t="s">
        <v>12</v>
      </c>
      <c r="M224" s="75">
        <f t="shared" si="22"/>
        <v>1870</v>
      </c>
      <c r="N224" s="72">
        <v>113.3</v>
      </c>
      <c r="O224" s="74" t="s">
        <v>45</v>
      </c>
      <c r="P224" s="71">
        <f t="shared" si="19"/>
        <v>113.3</v>
      </c>
    </row>
    <row r="225" spans="1:16">
      <c r="B225" s="109">
        <v>110</v>
      </c>
      <c r="C225" s="110" t="s">
        <v>46</v>
      </c>
      <c r="D225" s="70">
        <f t="shared" si="17"/>
        <v>833.33333333333337</v>
      </c>
      <c r="E225" s="111">
        <v>5.3689999999999998</v>
      </c>
      <c r="F225" s="112">
        <v>7.8620000000000003E-4</v>
      </c>
      <c r="G225" s="108">
        <f t="shared" si="21"/>
        <v>5.3697862000000001</v>
      </c>
      <c r="H225" s="72">
        <v>53.6</v>
      </c>
      <c r="I225" s="74" t="s">
        <v>12</v>
      </c>
      <c r="J225" s="75">
        <f t="shared" si="20"/>
        <v>53600</v>
      </c>
      <c r="K225" s="72">
        <v>2.1</v>
      </c>
      <c r="L225" s="74" t="s">
        <v>12</v>
      </c>
      <c r="M225" s="75">
        <f t="shared" si="22"/>
        <v>2100</v>
      </c>
      <c r="N225" s="72">
        <v>127.42</v>
      </c>
      <c r="O225" s="74" t="s">
        <v>45</v>
      </c>
      <c r="P225" s="71">
        <f t="shared" si="19"/>
        <v>127.42</v>
      </c>
    </row>
    <row r="226" spans="1:16">
      <c r="B226" s="109">
        <v>120</v>
      </c>
      <c r="C226" s="110" t="s">
        <v>46</v>
      </c>
      <c r="D226" s="70">
        <f t="shared" si="17"/>
        <v>909.09090909090912</v>
      </c>
      <c r="E226" s="111">
        <v>5.2590000000000003</v>
      </c>
      <c r="F226" s="112">
        <v>7.2579999999999997E-4</v>
      </c>
      <c r="G226" s="108">
        <f t="shared" si="21"/>
        <v>5.2597258</v>
      </c>
      <c r="H226" s="72">
        <v>60.56</v>
      </c>
      <c r="I226" s="74" t="s">
        <v>12</v>
      </c>
      <c r="J226" s="75">
        <f t="shared" si="20"/>
        <v>60560</v>
      </c>
      <c r="K226" s="72">
        <v>2.3199999999999998</v>
      </c>
      <c r="L226" s="74" t="s">
        <v>12</v>
      </c>
      <c r="M226" s="75">
        <f t="shared" si="22"/>
        <v>2320</v>
      </c>
      <c r="N226" s="72">
        <v>141.49</v>
      </c>
      <c r="O226" s="74" t="s">
        <v>45</v>
      </c>
      <c r="P226" s="71">
        <f t="shared" si="19"/>
        <v>141.49</v>
      </c>
    </row>
    <row r="227" spans="1:16">
      <c r="B227" s="109">
        <v>130</v>
      </c>
      <c r="C227" s="110" t="s">
        <v>46</v>
      </c>
      <c r="D227" s="70">
        <f t="shared" si="17"/>
        <v>984.84848484848487</v>
      </c>
      <c r="E227" s="111">
        <v>5.1689999999999996</v>
      </c>
      <c r="F227" s="112">
        <v>6.7429999999999996E-4</v>
      </c>
      <c r="G227" s="108">
        <f t="shared" si="21"/>
        <v>5.1696742999999996</v>
      </c>
      <c r="H227" s="72">
        <v>67.66</v>
      </c>
      <c r="I227" s="74" t="s">
        <v>12</v>
      </c>
      <c r="J227" s="75">
        <f t="shared" si="20"/>
        <v>67660</v>
      </c>
      <c r="K227" s="72">
        <v>2.5299999999999998</v>
      </c>
      <c r="L227" s="74" t="s">
        <v>12</v>
      </c>
      <c r="M227" s="75">
        <f t="shared" si="22"/>
        <v>2530</v>
      </c>
      <c r="N227" s="72">
        <v>155.47</v>
      </c>
      <c r="O227" s="74" t="s">
        <v>45</v>
      </c>
      <c r="P227" s="71">
        <f t="shared" si="19"/>
        <v>155.47</v>
      </c>
    </row>
    <row r="228" spans="1:16">
      <c r="A228" s="4">
        <v>228</v>
      </c>
      <c r="B228" s="109">
        <v>132</v>
      </c>
      <c r="C228" s="110" t="s">
        <v>46</v>
      </c>
      <c r="D228" s="70">
        <f t="shared" si="17"/>
        <v>1000</v>
      </c>
      <c r="E228" s="111">
        <v>5.1550000000000002</v>
      </c>
      <c r="F228" s="112">
        <v>6.6489999999999995E-4</v>
      </c>
      <c r="G228" s="108">
        <f t="shared" si="21"/>
        <v>5.1556649000000006</v>
      </c>
      <c r="H228" s="72">
        <v>69.09</v>
      </c>
      <c r="I228" s="74" t="s">
        <v>12</v>
      </c>
      <c r="J228" s="75">
        <f t="shared" si="20"/>
        <v>69090</v>
      </c>
      <c r="K228" s="72">
        <v>2.54</v>
      </c>
      <c r="L228" s="74" t="s">
        <v>12</v>
      </c>
      <c r="M228" s="75">
        <f t="shared" si="22"/>
        <v>2540</v>
      </c>
      <c r="N228" s="72">
        <v>158.26</v>
      </c>
      <c r="O228" s="74" t="s">
        <v>45</v>
      </c>
      <c r="P228" s="71">
        <f t="shared" si="19"/>
        <v>158.26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123</v>
      </c>
      <c r="F2" s="7"/>
      <c r="G2" s="7"/>
      <c r="L2" s="5" t="s">
        <v>124</v>
      </c>
      <c r="M2" s="8"/>
      <c r="N2" s="9" t="s">
        <v>125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126</v>
      </c>
      <c r="C3" s="13" t="s">
        <v>13</v>
      </c>
      <c r="E3" s="12" t="s">
        <v>253</v>
      </c>
      <c r="F3" s="184"/>
      <c r="G3" s="14" t="s">
        <v>14</v>
      </c>
      <c r="H3" s="14"/>
      <c r="I3" s="14"/>
      <c r="K3" s="15"/>
      <c r="L3" s="5" t="s">
        <v>127</v>
      </c>
      <c r="M3" s="16"/>
      <c r="N3" s="9" t="s">
        <v>128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129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130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131</v>
      </c>
      <c r="C5" s="20">
        <v>132</v>
      </c>
      <c r="D5" s="21" t="s">
        <v>132</v>
      </c>
      <c r="F5" s="14" t="s">
        <v>0</v>
      </c>
      <c r="G5" s="14" t="s">
        <v>16</v>
      </c>
      <c r="H5" s="14" t="s">
        <v>133</v>
      </c>
      <c r="I5" s="14" t="s">
        <v>133</v>
      </c>
      <c r="J5" s="24" t="s">
        <v>134</v>
      </c>
      <c r="K5" s="5" t="s">
        <v>135</v>
      </c>
      <c r="L5" s="14"/>
      <c r="M5" s="14"/>
      <c r="N5" s="9"/>
      <c r="O5" s="15" t="s">
        <v>250</v>
      </c>
      <c r="P5" s="1" t="str">
        <f ca="1">RIGHT(CELL("filename",A1),LEN(CELL("filename",A1))-FIND("]",CELL("filename",A1)))</f>
        <v>srim132Xe_Au</v>
      </c>
      <c r="R5" s="46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136</v>
      </c>
      <c r="C6" s="26" t="s">
        <v>137</v>
      </c>
      <c r="D6" s="21" t="s">
        <v>138</v>
      </c>
      <c r="F6" s="27" t="s">
        <v>50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139</v>
      </c>
      <c r="M6" s="9"/>
      <c r="N6" s="9"/>
      <c r="O6" s="15" t="s">
        <v>249</v>
      </c>
      <c r="P6" s="130" t="s">
        <v>251</v>
      </c>
      <c r="R6" s="46"/>
      <c r="S6" s="23"/>
      <c r="T6" s="58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140</v>
      </c>
      <c r="F7" s="32"/>
      <c r="G7" s="33"/>
      <c r="H7" s="33"/>
      <c r="I7" s="34"/>
      <c r="J7" s="4">
        <v>2</v>
      </c>
      <c r="K7" s="35">
        <v>1931</v>
      </c>
      <c r="L7" s="22" t="s">
        <v>141</v>
      </c>
      <c r="M7" s="9"/>
      <c r="N7" s="9"/>
      <c r="O7" s="9"/>
      <c r="R7" s="46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142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143</v>
      </c>
      <c r="M8" s="9"/>
      <c r="N8" s="9"/>
      <c r="O8" s="9"/>
      <c r="R8" s="46"/>
      <c r="S8" s="23"/>
      <c r="T8" s="25"/>
      <c r="U8" s="120"/>
      <c r="V8" s="100"/>
      <c r="W8" s="25"/>
      <c r="X8" s="40"/>
      <c r="Y8" s="124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144</v>
      </c>
      <c r="M9" s="9"/>
      <c r="N9" s="9"/>
      <c r="O9" s="9"/>
      <c r="R9" s="46"/>
      <c r="S9" s="41"/>
      <c r="T9" s="125"/>
      <c r="U9" s="120"/>
      <c r="V9" s="100"/>
      <c r="W9" s="25"/>
      <c r="X9" s="40"/>
      <c r="Y9" s="124"/>
    </row>
    <row r="10" spans="1:25">
      <c r="A10" s="1">
        <v>10</v>
      </c>
      <c r="B10" s="12" t="s">
        <v>145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146</v>
      </c>
      <c r="M10" s="9"/>
      <c r="N10" s="9"/>
      <c r="O10" s="9"/>
      <c r="R10" s="46"/>
      <c r="S10" s="41"/>
      <c r="T10" s="58"/>
      <c r="U10" s="120"/>
      <c r="V10" s="100"/>
      <c r="W10" s="25"/>
      <c r="X10" s="40"/>
      <c r="Y10" s="124"/>
    </row>
    <row r="11" spans="1:25">
      <c r="A11" s="1">
        <v>11</v>
      </c>
      <c r="C11" s="43" t="s">
        <v>147</v>
      </c>
      <c r="D11" s="7" t="s">
        <v>148</v>
      </c>
      <c r="F11" s="32"/>
      <c r="G11" s="33"/>
      <c r="H11" s="33"/>
      <c r="I11" s="34"/>
      <c r="J11" s="4">
        <v>6</v>
      </c>
      <c r="K11" s="35">
        <v>1000</v>
      </c>
      <c r="L11" s="22" t="s">
        <v>149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150</v>
      </c>
      <c r="C12" s="44">
        <v>20</v>
      </c>
      <c r="D12" s="45">
        <f>$C$5/100</f>
        <v>1.32</v>
      </c>
      <c r="E12" s="21" t="s">
        <v>53</v>
      </c>
      <c r="F12" s="32"/>
      <c r="G12" s="33"/>
      <c r="H12" s="33"/>
      <c r="I12" s="34"/>
      <c r="J12" s="4">
        <v>7</v>
      </c>
      <c r="K12" s="35">
        <v>327.07</v>
      </c>
      <c r="L12" s="22" t="s">
        <v>24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25</v>
      </c>
      <c r="C13" s="48">
        <v>228</v>
      </c>
      <c r="D13" s="45">
        <f>$C$5*1000000</f>
        <v>132000000</v>
      </c>
      <c r="E13" s="21" t="s">
        <v>55</v>
      </c>
      <c r="F13" s="49"/>
      <c r="G13" s="50"/>
      <c r="H13" s="50"/>
      <c r="I13" s="51"/>
      <c r="J13" s="4">
        <v>8</v>
      </c>
      <c r="K13" s="52">
        <v>0.12912999999999999</v>
      </c>
      <c r="L13" s="22" t="s">
        <v>26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360</v>
      </c>
      <c r="C14" s="81"/>
      <c r="D14" s="21" t="s">
        <v>361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27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362</v>
      </c>
      <c r="C15" s="82"/>
      <c r="D15" s="80" t="s">
        <v>363</v>
      </c>
      <c r="E15" s="101"/>
      <c r="F15" s="101"/>
      <c r="G15" s="101"/>
      <c r="H15" s="58"/>
      <c r="I15" s="58"/>
      <c r="J15" s="102"/>
      <c r="K15" s="59"/>
      <c r="L15" s="60"/>
      <c r="M15" s="102"/>
      <c r="N15" s="21"/>
      <c r="O15" s="21"/>
      <c r="P15" s="102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28</v>
      </c>
      <c r="G16" s="101"/>
      <c r="H16" s="62"/>
      <c r="I16" s="58"/>
      <c r="J16" s="103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30</v>
      </c>
      <c r="F17" s="64" t="s">
        <v>31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98" t="s">
        <v>37</v>
      </c>
      <c r="E18" s="181" t="s">
        <v>38</v>
      </c>
      <c r="F18" s="182"/>
      <c r="G18" s="183"/>
      <c r="H18" s="68" t="s">
        <v>39</v>
      </c>
      <c r="I18" s="25"/>
      <c r="J18" s="98" t="s">
        <v>40</v>
      </c>
      <c r="K18" s="68" t="s">
        <v>41</v>
      </c>
      <c r="L18" s="69"/>
      <c r="M18" s="98" t="s">
        <v>40</v>
      </c>
      <c r="N18" s="68" t="s">
        <v>41</v>
      </c>
      <c r="O18" s="25"/>
      <c r="P18" s="98" t="s">
        <v>40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1.4</v>
      </c>
      <c r="C20" s="105" t="s">
        <v>42</v>
      </c>
      <c r="D20" s="118">
        <f>B20/1000/$C$5</f>
        <v>1.0606060606060606E-5</v>
      </c>
      <c r="E20" s="106">
        <v>2.2579999999999999E-2</v>
      </c>
      <c r="F20" s="107">
        <v>0.52339999999999998</v>
      </c>
      <c r="G20" s="108">
        <f>E20+F20</f>
        <v>0.54598000000000002</v>
      </c>
      <c r="H20" s="104">
        <v>11</v>
      </c>
      <c r="I20" s="105" t="s">
        <v>43</v>
      </c>
      <c r="J20" s="76">
        <f>H20/1000/10</f>
        <v>1.0999999999999998E-3</v>
      </c>
      <c r="K20" s="104">
        <v>10</v>
      </c>
      <c r="L20" s="105" t="s">
        <v>43</v>
      </c>
      <c r="M20" s="76">
        <f t="shared" ref="M20:M83" si="0">K20/1000/10</f>
        <v>1E-3</v>
      </c>
      <c r="N20" s="104">
        <v>8</v>
      </c>
      <c r="O20" s="105" t="s">
        <v>43</v>
      </c>
      <c r="P20" s="76">
        <f t="shared" ref="P20:P83" si="1">N20/1000/10</f>
        <v>8.0000000000000004E-4</v>
      </c>
    </row>
    <row r="21" spans="1:16">
      <c r="B21" s="109">
        <v>1.5</v>
      </c>
      <c r="C21" s="110" t="s">
        <v>42</v>
      </c>
      <c r="D21" s="95">
        <f t="shared" ref="D21:D84" si="2">B21/1000/$C$5</f>
        <v>1.1363636363636365E-5</v>
      </c>
      <c r="E21" s="111">
        <v>2.3369999999999998E-2</v>
      </c>
      <c r="F21" s="112">
        <v>0.54269999999999996</v>
      </c>
      <c r="G21" s="108">
        <f t="shared" ref="G21:G84" si="3">E21+F21</f>
        <v>0.56606999999999996</v>
      </c>
      <c r="H21" s="109">
        <v>12</v>
      </c>
      <c r="I21" s="110" t="s">
        <v>43</v>
      </c>
      <c r="J21" s="70">
        <f t="shared" ref="J21:J84" si="4">H21/1000/10</f>
        <v>1.2000000000000001E-3</v>
      </c>
      <c r="K21" s="109">
        <v>11</v>
      </c>
      <c r="L21" s="110" t="s">
        <v>43</v>
      </c>
      <c r="M21" s="70">
        <f t="shared" si="0"/>
        <v>1.0999999999999998E-3</v>
      </c>
      <c r="N21" s="109">
        <v>8</v>
      </c>
      <c r="O21" s="110" t="s">
        <v>43</v>
      </c>
      <c r="P21" s="70">
        <f t="shared" si="1"/>
        <v>8.0000000000000004E-4</v>
      </c>
    </row>
    <row r="22" spans="1:16">
      <c r="B22" s="109">
        <v>1.6</v>
      </c>
      <c r="C22" s="110" t="s">
        <v>42</v>
      </c>
      <c r="D22" s="95">
        <f t="shared" si="2"/>
        <v>1.2121212121212122E-5</v>
      </c>
      <c r="E22" s="111">
        <v>2.4140000000000002E-2</v>
      </c>
      <c r="F22" s="112">
        <v>0.56120000000000003</v>
      </c>
      <c r="G22" s="108">
        <f t="shared" si="3"/>
        <v>0.58534000000000008</v>
      </c>
      <c r="H22" s="109">
        <v>12</v>
      </c>
      <c r="I22" s="110" t="s">
        <v>43</v>
      </c>
      <c r="J22" s="70">
        <f t="shared" si="4"/>
        <v>1.2000000000000001E-3</v>
      </c>
      <c r="K22" s="109">
        <v>11</v>
      </c>
      <c r="L22" s="110" t="s">
        <v>43</v>
      </c>
      <c r="M22" s="70">
        <f t="shared" si="0"/>
        <v>1.0999999999999998E-3</v>
      </c>
      <c r="N22" s="109">
        <v>8</v>
      </c>
      <c r="O22" s="110" t="s">
        <v>43</v>
      </c>
      <c r="P22" s="70">
        <f t="shared" si="1"/>
        <v>8.0000000000000004E-4</v>
      </c>
    </row>
    <row r="23" spans="1:16">
      <c r="B23" s="109">
        <v>1.7</v>
      </c>
      <c r="C23" s="110" t="s">
        <v>42</v>
      </c>
      <c r="D23" s="95">
        <f t="shared" si="2"/>
        <v>1.2878787878787878E-5</v>
      </c>
      <c r="E23" s="111">
        <v>2.4879999999999999E-2</v>
      </c>
      <c r="F23" s="112">
        <v>0.57909999999999995</v>
      </c>
      <c r="G23" s="108">
        <f t="shared" si="3"/>
        <v>0.60397999999999996</v>
      </c>
      <c r="H23" s="109">
        <v>12</v>
      </c>
      <c r="I23" s="110" t="s">
        <v>43</v>
      </c>
      <c r="J23" s="70">
        <f t="shared" si="4"/>
        <v>1.2000000000000001E-3</v>
      </c>
      <c r="K23" s="109">
        <v>11</v>
      </c>
      <c r="L23" s="110" t="s">
        <v>43</v>
      </c>
      <c r="M23" s="70">
        <f t="shared" si="0"/>
        <v>1.0999999999999998E-3</v>
      </c>
      <c r="N23" s="109">
        <v>9</v>
      </c>
      <c r="O23" s="110" t="s">
        <v>43</v>
      </c>
      <c r="P23" s="70">
        <f t="shared" si="1"/>
        <v>8.9999999999999998E-4</v>
      </c>
    </row>
    <row r="24" spans="1:16">
      <c r="B24" s="109">
        <v>1.8</v>
      </c>
      <c r="C24" s="110" t="s">
        <v>42</v>
      </c>
      <c r="D24" s="95">
        <f t="shared" si="2"/>
        <v>1.3636363636363637E-5</v>
      </c>
      <c r="E24" s="111">
        <v>2.5600000000000001E-2</v>
      </c>
      <c r="F24" s="112">
        <v>0.59640000000000004</v>
      </c>
      <c r="G24" s="108">
        <f t="shared" si="3"/>
        <v>0.622</v>
      </c>
      <c r="H24" s="109">
        <v>13</v>
      </c>
      <c r="I24" s="110" t="s">
        <v>43</v>
      </c>
      <c r="J24" s="70">
        <f t="shared" si="4"/>
        <v>1.2999999999999999E-3</v>
      </c>
      <c r="K24" s="109">
        <v>11</v>
      </c>
      <c r="L24" s="110" t="s">
        <v>43</v>
      </c>
      <c r="M24" s="70">
        <f t="shared" si="0"/>
        <v>1.0999999999999998E-3</v>
      </c>
      <c r="N24" s="109">
        <v>9</v>
      </c>
      <c r="O24" s="110" t="s">
        <v>43</v>
      </c>
      <c r="P24" s="70">
        <f t="shared" si="1"/>
        <v>8.9999999999999998E-4</v>
      </c>
    </row>
    <row r="25" spans="1:16">
      <c r="B25" s="109">
        <v>2</v>
      </c>
      <c r="C25" s="110" t="s">
        <v>42</v>
      </c>
      <c r="D25" s="95">
        <f t="shared" si="2"/>
        <v>1.5151515151515151E-5</v>
      </c>
      <c r="E25" s="111">
        <v>2.699E-2</v>
      </c>
      <c r="F25" s="112">
        <v>0.62939999999999996</v>
      </c>
      <c r="G25" s="108">
        <f t="shared" si="3"/>
        <v>0.65638999999999992</v>
      </c>
      <c r="H25" s="109">
        <v>13</v>
      </c>
      <c r="I25" s="110" t="s">
        <v>43</v>
      </c>
      <c r="J25" s="70">
        <f t="shared" si="4"/>
        <v>1.2999999999999999E-3</v>
      </c>
      <c r="K25" s="109">
        <v>12</v>
      </c>
      <c r="L25" s="110" t="s">
        <v>43</v>
      </c>
      <c r="M25" s="70">
        <f t="shared" si="0"/>
        <v>1.2000000000000001E-3</v>
      </c>
      <c r="N25" s="109">
        <v>9</v>
      </c>
      <c r="O25" s="110" t="s">
        <v>43</v>
      </c>
      <c r="P25" s="70">
        <f t="shared" si="1"/>
        <v>8.9999999999999998E-4</v>
      </c>
    </row>
    <row r="26" spans="1:16">
      <c r="B26" s="109">
        <v>2.25</v>
      </c>
      <c r="C26" s="110" t="s">
        <v>42</v>
      </c>
      <c r="D26" s="95">
        <f t="shared" si="2"/>
        <v>1.7045454545454543E-5</v>
      </c>
      <c r="E26" s="111">
        <v>2.862E-2</v>
      </c>
      <c r="F26" s="112">
        <v>0.66790000000000005</v>
      </c>
      <c r="G26" s="108">
        <f t="shared" si="3"/>
        <v>0.69652000000000003</v>
      </c>
      <c r="H26" s="109">
        <v>14</v>
      </c>
      <c r="I26" s="110" t="s">
        <v>43</v>
      </c>
      <c r="J26" s="70">
        <f t="shared" si="4"/>
        <v>1.4E-3</v>
      </c>
      <c r="K26" s="109">
        <v>12</v>
      </c>
      <c r="L26" s="110" t="s">
        <v>43</v>
      </c>
      <c r="M26" s="70">
        <f t="shared" si="0"/>
        <v>1.2000000000000001E-3</v>
      </c>
      <c r="N26" s="109">
        <v>10</v>
      </c>
      <c r="O26" s="110" t="s">
        <v>43</v>
      </c>
      <c r="P26" s="70">
        <f t="shared" si="1"/>
        <v>1E-3</v>
      </c>
    </row>
    <row r="27" spans="1:16">
      <c r="B27" s="109">
        <v>2.5</v>
      </c>
      <c r="C27" s="110" t="s">
        <v>42</v>
      </c>
      <c r="D27" s="95">
        <f t="shared" si="2"/>
        <v>1.8939393939393939E-5</v>
      </c>
      <c r="E27" s="111">
        <v>3.0169999999999999E-2</v>
      </c>
      <c r="F27" s="112">
        <v>0.70389999999999997</v>
      </c>
      <c r="G27" s="108">
        <f t="shared" si="3"/>
        <v>0.73407</v>
      </c>
      <c r="H27" s="109">
        <v>15</v>
      </c>
      <c r="I27" s="110" t="s">
        <v>43</v>
      </c>
      <c r="J27" s="70">
        <f t="shared" si="4"/>
        <v>1.5E-3</v>
      </c>
      <c r="K27" s="109">
        <v>13</v>
      </c>
      <c r="L27" s="110" t="s">
        <v>43</v>
      </c>
      <c r="M27" s="70">
        <f t="shared" si="0"/>
        <v>1.2999999999999999E-3</v>
      </c>
      <c r="N27" s="109">
        <v>10</v>
      </c>
      <c r="O27" s="110" t="s">
        <v>43</v>
      </c>
      <c r="P27" s="70">
        <f t="shared" si="1"/>
        <v>1E-3</v>
      </c>
    </row>
    <row r="28" spans="1:16">
      <c r="B28" s="109">
        <v>2.75</v>
      </c>
      <c r="C28" s="110" t="s">
        <v>42</v>
      </c>
      <c r="D28" s="95">
        <f t="shared" si="2"/>
        <v>2.0833333333333333E-5</v>
      </c>
      <c r="E28" s="111">
        <v>3.1649999999999998E-2</v>
      </c>
      <c r="F28" s="112">
        <v>0.73770000000000002</v>
      </c>
      <c r="G28" s="108">
        <f t="shared" si="3"/>
        <v>0.76934999999999998</v>
      </c>
      <c r="H28" s="109">
        <v>15</v>
      </c>
      <c r="I28" s="110" t="s">
        <v>43</v>
      </c>
      <c r="J28" s="70">
        <f t="shared" si="4"/>
        <v>1.5E-3</v>
      </c>
      <c r="K28" s="109">
        <v>14</v>
      </c>
      <c r="L28" s="110" t="s">
        <v>43</v>
      </c>
      <c r="M28" s="70">
        <f t="shared" si="0"/>
        <v>1.4E-3</v>
      </c>
      <c r="N28" s="109">
        <v>10</v>
      </c>
      <c r="O28" s="110" t="s">
        <v>43</v>
      </c>
      <c r="P28" s="70">
        <f t="shared" si="1"/>
        <v>1E-3</v>
      </c>
    </row>
    <row r="29" spans="1:16">
      <c r="B29" s="109">
        <v>3</v>
      </c>
      <c r="C29" s="110" t="s">
        <v>42</v>
      </c>
      <c r="D29" s="95">
        <f t="shared" si="2"/>
        <v>2.2727272727272729E-5</v>
      </c>
      <c r="E29" s="111">
        <v>3.3050000000000003E-2</v>
      </c>
      <c r="F29" s="112">
        <v>0.76959999999999995</v>
      </c>
      <c r="G29" s="108">
        <f t="shared" si="3"/>
        <v>0.80264999999999997</v>
      </c>
      <c r="H29" s="109">
        <v>16</v>
      </c>
      <c r="I29" s="110" t="s">
        <v>43</v>
      </c>
      <c r="J29" s="70">
        <f t="shared" si="4"/>
        <v>1.6000000000000001E-3</v>
      </c>
      <c r="K29" s="109">
        <v>14</v>
      </c>
      <c r="L29" s="110" t="s">
        <v>43</v>
      </c>
      <c r="M29" s="70">
        <f t="shared" si="0"/>
        <v>1.4E-3</v>
      </c>
      <c r="N29" s="109">
        <v>11</v>
      </c>
      <c r="O29" s="110" t="s">
        <v>43</v>
      </c>
      <c r="P29" s="70">
        <f t="shared" si="1"/>
        <v>1.0999999999999998E-3</v>
      </c>
    </row>
    <row r="30" spans="1:16">
      <c r="B30" s="109">
        <v>3.25</v>
      </c>
      <c r="C30" s="110" t="s">
        <v>42</v>
      </c>
      <c r="D30" s="95">
        <f t="shared" si="2"/>
        <v>2.4621212121212119E-5</v>
      </c>
      <c r="E30" s="111">
        <v>3.44E-2</v>
      </c>
      <c r="F30" s="112">
        <v>0.79990000000000006</v>
      </c>
      <c r="G30" s="108">
        <f t="shared" si="3"/>
        <v>0.83430000000000004</v>
      </c>
      <c r="H30" s="109">
        <v>17</v>
      </c>
      <c r="I30" s="110" t="s">
        <v>43</v>
      </c>
      <c r="J30" s="70">
        <f t="shared" si="4"/>
        <v>1.7000000000000001E-3</v>
      </c>
      <c r="K30" s="109">
        <v>15</v>
      </c>
      <c r="L30" s="110" t="s">
        <v>43</v>
      </c>
      <c r="M30" s="70">
        <f t="shared" si="0"/>
        <v>1.5E-3</v>
      </c>
      <c r="N30" s="109">
        <v>11</v>
      </c>
      <c r="O30" s="110" t="s">
        <v>43</v>
      </c>
      <c r="P30" s="70">
        <f t="shared" si="1"/>
        <v>1.0999999999999998E-3</v>
      </c>
    </row>
    <row r="31" spans="1:16">
      <c r="B31" s="109">
        <v>3.5</v>
      </c>
      <c r="C31" s="110" t="s">
        <v>42</v>
      </c>
      <c r="D31" s="95">
        <f t="shared" si="2"/>
        <v>2.6515151515151516E-5</v>
      </c>
      <c r="E31" s="111">
        <v>3.5700000000000003E-2</v>
      </c>
      <c r="F31" s="112">
        <v>0.82869999999999999</v>
      </c>
      <c r="G31" s="108">
        <f t="shared" si="3"/>
        <v>0.86439999999999995</v>
      </c>
      <c r="H31" s="109">
        <v>17</v>
      </c>
      <c r="I31" s="110" t="s">
        <v>43</v>
      </c>
      <c r="J31" s="70">
        <f t="shared" si="4"/>
        <v>1.7000000000000001E-3</v>
      </c>
      <c r="K31" s="109">
        <v>15</v>
      </c>
      <c r="L31" s="110" t="s">
        <v>43</v>
      </c>
      <c r="M31" s="70">
        <f t="shared" si="0"/>
        <v>1.5E-3</v>
      </c>
      <c r="N31" s="109">
        <v>12</v>
      </c>
      <c r="O31" s="110" t="s">
        <v>43</v>
      </c>
      <c r="P31" s="70">
        <f t="shared" si="1"/>
        <v>1.2000000000000001E-3</v>
      </c>
    </row>
    <row r="32" spans="1:16">
      <c r="B32" s="109">
        <v>3.75</v>
      </c>
      <c r="C32" s="110" t="s">
        <v>42</v>
      </c>
      <c r="D32" s="95">
        <f t="shared" si="2"/>
        <v>2.8409090909090909E-5</v>
      </c>
      <c r="E32" s="111">
        <v>3.6949999999999997E-2</v>
      </c>
      <c r="F32" s="112">
        <v>0.85619999999999996</v>
      </c>
      <c r="G32" s="108">
        <f t="shared" si="3"/>
        <v>0.89315</v>
      </c>
      <c r="H32" s="109">
        <v>18</v>
      </c>
      <c r="I32" s="110" t="s">
        <v>43</v>
      </c>
      <c r="J32" s="70">
        <f t="shared" si="4"/>
        <v>1.8E-3</v>
      </c>
      <c r="K32" s="109">
        <v>16</v>
      </c>
      <c r="L32" s="110" t="s">
        <v>43</v>
      </c>
      <c r="M32" s="70">
        <f t="shared" si="0"/>
        <v>1.6000000000000001E-3</v>
      </c>
      <c r="N32" s="109">
        <v>12</v>
      </c>
      <c r="O32" s="110" t="s">
        <v>43</v>
      </c>
      <c r="P32" s="70">
        <f t="shared" si="1"/>
        <v>1.2000000000000001E-3</v>
      </c>
    </row>
    <row r="33" spans="2:16">
      <c r="B33" s="109">
        <v>4</v>
      </c>
      <c r="C33" s="110" t="s">
        <v>42</v>
      </c>
      <c r="D33" s="95">
        <f t="shared" si="2"/>
        <v>3.0303030303030302E-5</v>
      </c>
      <c r="E33" s="111">
        <v>3.8170000000000003E-2</v>
      </c>
      <c r="F33" s="112">
        <v>0.88249999999999995</v>
      </c>
      <c r="G33" s="108">
        <f t="shared" si="3"/>
        <v>0.92066999999999999</v>
      </c>
      <c r="H33" s="109">
        <v>18</v>
      </c>
      <c r="I33" s="110" t="s">
        <v>43</v>
      </c>
      <c r="J33" s="70">
        <f t="shared" si="4"/>
        <v>1.8E-3</v>
      </c>
      <c r="K33" s="109">
        <v>16</v>
      </c>
      <c r="L33" s="110" t="s">
        <v>43</v>
      </c>
      <c r="M33" s="70">
        <f t="shared" si="0"/>
        <v>1.6000000000000001E-3</v>
      </c>
      <c r="N33" s="109">
        <v>12</v>
      </c>
      <c r="O33" s="110" t="s">
        <v>43</v>
      </c>
      <c r="P33" s="70">
        <f t="shared" si="1"/>
        <v>1.2000000000000001E-3</v>
      </c>
    </row>
    <row r="34" spans="2:16">
      <c r="B34" s="109">
        <v>4.5</v>
      </c>
      <c r="C34" s="110" t="s">
        <v>42</v>
      </c>
      <c r="D34" s="95">
        <f t="shared" si="2"/>
        <v>3.4090909090909085E-5</v>
      </c>
      <c r="E34" s="111">
        <v>4.0480000000000002E-2</v>
      </c>
      <c r="F34" s="112">
        <v>0.93189999999999995</v>
      </c>
      <c r="G34" s="108">
        <f t="shared" si="3"/>
        <v>0.97237999999999991</v>
      </c>
      <c r="H34" s="109">
        <v>20</v>
      </c>
      <c r="I34" s="110" t="s">
        <v>43</v>
      </c>
      <c r="J34" s="70">
        <f t="shared" si="4"/>
        <v>2E-3</v>
      </c>
      <c r="K34" s="109">
        <v>17</v>
      </c>
      <c r="L34" s="110" t="s">
        <v>43</v>
      </c>
      <c r="M34" s="70">
        <f t="shared" si="0"/>
        <v>1.7000000000000001E-3</v>
      </c>
      <c r="N34" s="109">
        <v>13</v>
      </c>
      <c r="O34" s="110" t="s">
        <v>43</v>
      </c>
      <c r="P34" s="70">
        <f t="shared" si="1"/>
        <v>1.2999999999999999E-3</v>
      </c>
    </row>
    <row r="35" spans="2:16">
      <c r="B35" s="109">
        <v>5</v>
      </c>
      <c r="C35" s="110" t="s">
        <v>42</v>
      </c>
      <c r="D35" s="95">
        <f t="shared" si="2"/>
        <v>3.7878787878787879E-5</v>
      </c>
      <c r="E35" s="111">
        <v>4.267E-2</v>
      </c>
      <c r="F35" s="112">
        <v>0.97770000000000001</v>
      </c>
      <c r="G35" s="108">
        <f t="shared" si="3"/>
        <v>1.02037</v>
      </c>
      <c r="H35" s="109">
        <v>21</v>
      </c>
      <c r="I35" s="110" t="s">
        <v>43</v>
      </c>
      <c r="J35" s="70">
        <f t="shared" si="4"/>
        <v>2.1000000000000003E-3</v>
      </c>
      <c r="K35" s="109">
        <v>18</v>
      </c>
      <c r="L35" s="110" t="s">
        <v>43</v>
      </c>
      <c r="M35" s="70">
        <f t="shared" si="0"/>
        <v>1.8E-3</v>
      </c>
      <c r="N35" s="109">
        <v>14</v>
      </c>
      <c r="O35" s="110" t="s">
        <v>43</v>
      </c>
      <c r="P35" s="70">
        <f t="shared" si="1"/>
        <v>1.4E-3</v>
      </c>
    </row>
    <row r="36" spans="2:16">
      <c r="B36" s="109">
        <v>5.5</v>
      </c>
      <c r="C36" s="110" t="s">
        <v>42</v>
      </c>
      <c r="D36" s="95">
        <f t="shared" si="2"/>
        <v>4.1666666666666665E-5</v>
      </c>
      <c r="E36" s="111">
        <v>4.4749999999999998E-2</v>
      </c>
      <c r="F36" s="112">
        <v>1.02</v>
      </c>
      <c r="G36" s="108">
        <f t="shared" si="3"/>
        <v>1.0647500000000001</v>
      </c>
      <c r="H36" s="109">
        <v>22</v>
      </c>
      <c r="I36" s="110" t="s">
        <v>43</v>
      </c>
      <c r="J36" s="70">
        <f t="shared" si="4"/>
        <v>2.1999999999999997E-3</v>
      </c>
      <c r="K36" s="109">
        <v>18</v>
      </c>
      <c r="L36" s="110" t="s">
        <v>43</v>
      </c>
      <c r="M36" s="70">
        <f t="shared" si="0"/>
        <v>1.8E-3</v>
      </c>
      <c r="N36" s="109">
        <v>14</v>
      </c>
      <c r="O36" s="110" t="s">
        <v>43</v>
      </c>
      <c r="P36" s="70">
        <f t="shared" si="1"/>
        <v>1.4E-3</v>
      </c>
    </row>
    <row r="37" spans="2:16">
      <c r="B37" s="109">
        <v>6</v>
      </c>
      <c r="C37" s="110" t="s">
        <v>42</v>
      </c>
      <c r="D37" s="95">
        <f t="shared" si="2"/>
        <v>4.5454545454545459E-5</v>
      </c>
      <c r="E37" s="111">
        <v>4.6739999999999997E-2</v>
      </c>
      <c r="F37" s="112">
        <v>1.06</v>
      </c>
      <c r="G37" s="108">
        <f t="shared" si="3"/>
        <v>1.1067400000000001</v>
      </c>
      <c r="H37" s="109">
        <v>23</v>
      </c>
      <c r="I37" s="110" t="s">
        <v>43</v>
      </c>
      <c r="J37" s="70">
        <f t="shared" si="4"/>
        <v>2.3E-3</v>
      </c>
      <c r="K37" s="109">
        <v>19</v>
      </c>
      <c r="L37" s="110" t="s">
        <v>43</v>
      </c>
      <c r="M37" s="70">
        <f t="shared" si="0"/>
        <v>1.9E-3</v>
      </c>
      <c r="N37" s="109">
        <v>15</v>
      </c>
      <c r="O37" s="110" t="s">
        <v>43</v>
      </c>
      <c r="P37" s="70">
        <f t="shared" si="1"/>
        <v>1.5E-3</v>
      </c>
    </row>
    <row r="38" spans="2:16">
      <c r="B38" s="109">
        <v>6.5</v>
      </c>
      <c r="C38" s="110" t="s">
        <v>42</v>
      </c>
      <c r="D38" s="95">
        <f t="shared" si="2"/>
        <v>4.9242424242424238E-5</v>
      </c>
      <c r="E38" s="111">
        <v>4.8649999999999999E-2</v>
      </c>
      <c r="F38" s="112">
        <v>1.0980000000000001</v>
      </c>
      <c r="G38" s="108">
        <f t="shared" si="3"/>
        <v>1.1466500000000002</v>
      </c>
      <c r="H38" s="109">
        <v>24</v>
      </c>
      <c r="I38" s="110" t="s">
        <v>43</v>
      </c>
      <c r="J38" s="70">
        <f t="shared" si="4"/>
        <v>2.4000000000000002E-3</v>
      </c>
      <c r="K38" s="109">
        <v>20</v>
      </c>
      <c r="L38" s="110" t="s">
        <v>43</v>
      </c>
      <c r="M38" s="70">
        <f t="shared" si="0"/>
        <v>2E-3</v>
      </c>
      <c r="N38" s="109">
        <v>15</v>
      </c>
      <c r="O38" s="110" t="s">
        <v>43</v>
      </c>
      <c r="P38" s="70">
        <f t="shared" si="1"/>
        <v>1.5E-3</v>
      </c>
    </row>
    <row r="39" spans="2:16">
      <c r="B39" s="109">
        <v>7</v>
      </c>
      <c r="C39" s="110" t="s">
        <v>42</v>
      </c>
      <c r="D39" s="95">
        <f t="shared" si="2"/>
        <v>5.3030303030303032E-5</v>
      </c>
      <c r="E39" s="111">
        <v>5.049E-2</v>
      </c>
      <c r="F39" s="112">
        <v>1.1339999999999999</v>
      </c>
      <c r="G39" s="108">
        <f t="shared" si="3"/>
        <v>1.1844899999999998</v>
      </c>
      <c r="H39" s="109">
        <v>25</v>
      </c>
      <c r="I39" s="110" t="s">
        <v>43</v>
      </c>
      <c r="J39" s="70">
        <f t="shared" si="4"/>
        <v>2.5000000000000001E-3</v>
      </c>
      <c r="K39" s="109">
        <v>21</v>
      </c>
      <c r="L39" s="110" t="s">
        <v>43</v>
      </c>
      <c r="M39" s="70">
        <f t="shared" si="0"/>
        <v>2.1000000000000003E-3</v>
      </c>
      <c r="N39" s="109">
        <v>16</v>
      </c>
      <c r="O39" s="110" t="s">
        <v>43</v>
      </c>
      <c r="P39" s="70">
        <f t="shared" si="1"/>
        <v>1.6000000000000001E-3</v>
      </c>
    </row>
    <row r="40" spans="2:16">
      <c r="B40" s="109">
        <v>8</v>
      </c>
      <c r="C40" s="110" t="s">
        <v>42</v>
      </c>
      <c r="D40" s="95">
        <f t="shared" si="2"/>
        <v>6.0606060606060605E-5</v>
      </c>
      <c r="E40" s="111">
        <v>5.398E-2</v>
      </c>
      <c r="F40" s="112">
        <v>1.2</v>
      </c>
      <c r="G40" s="108">
        <f t="shared" si="3"/>
        <v>1.2539799999999999</v>
      </c>
      <c r="H40" s="109">
        <v>27</v>
      </c>
      <c r="I40" s="110" t="s">
        <v>43</v>
      </c>
      <c r="J40" s="70">
        <f t="shared" si="4"/>
        <v>2.7000000000000001E-3</v>
      </c>
      <c r="K40" s="109">
        <v>22</v>
      </c>
      <c r="L40" s="110" t="s">
        <v>43</v>
      </c>
      <c r="M40" s="70">
        <f t="shared" si="0"/>
        <v>2.1999999999999997E-3</v>
      </c>
      <c r="N40" s="109">
        <v>17</v>
      </c>
      <c r="O40" s="110" t="s">
        <v>43</v>
      </c>
      <c r="P40" s="70">
        <f t="shared" si="1"/>
        <v>1.7000000000000001E-3</v>
      </c>
    </row>
    <row r="41" spans="2:16">
      <c r="B41" s="109">
        <v>9</v>
      </c>
      <c r="C41" s="110" t="s">
        <v>42</v>
      </c>
      <c r="D41" s="95">
        <f t="shared" si="2"/>
        <v>6.8181818181818171E-5</v>
      </c>
      <c r="E41" s="111">
        <v>5.7250000000000002E-2</v>
      </c>
      <c r="F41" s="112">
        <v>1.26</v>
      </c>
      <c r="G41" s="108">
        <f t="shared" si="3"/>
        <v>1.31725</v>
      </c>
      <c r="H41" s="109">
        <v>28</v>
      </c>
      <c r="I41" s="110" t="s">
        <v>43</v>
      </c>
      <c r="J41" s="70">
        <f t="shared" si="4"/>
        <v>2.8E-3</v>
      </c>
      <c r="K41" s="109">
        <v>23</v>
      </c>
      <c r="L41" s="110" t="s">
        <v>43</v>
      </c>
      <c r="M41" s="70">
        <f t="shared" si="0"/>
        <v>2.3E-3</v>
      </c>
      <c r="N41" s="109">
        <v>18</v>
      </c>
      <c r="O41" s="110" t="s">
        <v>43</v>
      </c>
      <c r="P41" s="70">
        <f t="shared" si="1"/>
        <v>1.8E-3</v>
      </c>
    </row>
    <row r="42" spans="2:16">
      <c r="B42" s="109">
        <v>10</v>
      </c>
      <c r="C42" s="110" t="s">
        <v>42</v>
      </c>
      <c r="D42" s="95">
        <f t="shared" si="2"/>
        <v>7.5757575757575758E-5</v>
      </c>
      <c r="E42" s="111">
        <v>6.0350000000000001E-2</v>
      </c>
      <c r="F42" s="112">
        <v>1.3149999999999999</v>
      </c>
      <c r="G42" s="108">
        <f t="shared" si="3"/>
        <v>1.3753499999999999</v>
      </c>
      <c r="H42" s="109">
        <v>30</v>
      </c>
      <c r="I42" s="110" t="s">
        <v>43</v>
      </c>
      <c r="J42" s="70">
        <f t="shared" si="4"/>
        <v>3.0000000000000001E-3</v>
      </c>
      <c r="K42" s="109">
        <v>24</v>
      </c>
      <c r="L42" s="110" t="s">
        <v>43</v>
      </c>
      <c r="M42" s="70">
        <f t="shared" si="0"/>
        <v>2.4000000000000002E-3</v>
      </c>
      <c r="N42" s="109">
        <v>19</v>
      </c>
      <c r="O42" s="110" t="s">
        <v>43</v>
      </c>
      <c r="P42" s="70">
        <f t="shared" si="1"/>
        <v>1.9E-3</v>
      </c>
    </row>
    <row r="43" spans="2:16">
      <c r="B43" s="109">
        <v>11</v>
      </c>
      <c r="C43" s="110" t="s">
        <v>42</v>
      </c>
      <c r="D43" s="95">
        <f t="shared" si="2"/>
        <v>8.3333333333333331E-5</v>
      </c>
      <c r="E43" s="111">
        <v>6.3289999999999999E-2</v>
      </c>
      <c r="F43" s="112">
        <v>1.3660000000000001</v>
      </c>
      <c r="G43" s="108">
        <f t="shared" si="3"/>
        <v>1.4292900000000002</v>
      </c>
      <c r="H43" s="109">
        <v>32</v>
      </c>
      <c r="I43" s="110" t="s">
        <v>43</v>
      </c>
      <c r="J43" s="70">
        <f t="shared" si="4"/>
        <v>3.2000000000000002E-3</v>
      </c>
      <c r="K43" s="109">
        <v>26</v>
      </c>
      <c r="L43" s="110" t="s">
        <v>43</v>
      </c>
      <c r="M43" s="70">
        <f t="shared" si="0"/>
        <v>2.5999999999999999E-3</v>
      </c>
      <c r="N43" s="109">
        <v>20</v>
      </c>
      <c r="O43" s="110" t="s">
        <v>43</v>
      </c>
      <c r="P43" s="70">
        <f t="shared" si="1"/>
        <v>2E-3</v>
      </c>
    </row>
    <row r="44" spans="2:16">
      <c r="B44" s="109">
        <v>12</v>
      </c>
      <c r="C44" s="110" t="s">
        <v>42</v>
      </c>
      <c r="D44" s="95">
        <f t="shared" si="2"/>
        <v>9.0909090909090917E-5</v>
      </c>
      <c r="E44" s="111">
        <v>6.6110000000000002E-2</v>
      </c>
      <c r="F44" s="112">
        <v>1.413</v>
      </c>
      <c r="G44" s="108">
        <f t="shared" si="3"/>
        <v>1.4791099999999999</v>
      </c>
      <c r="H44" s="109">
        <v>33</v>
      </c>
      <c r="I44" s="110" t="s">
        <v>43</v>
      </c>
      <c r="J44" s="70">
        <f t="shared" si="4"/>
        <v>3.3E-3</v>
      </c>
      <c r="K44" s="109">
        <v>27</v>
      </c>
      <c r="L44" s="110" t="s">
        <v>43</v>
      </c>
      <c r="M44" s="70">
        <f t="shared" si="0"/>
        <v>2.7000000000000001E-3</v>
      </c>
      <c r="N44" s="109">
        <v>20</v>
      </c>
      <c r="O44" s="110" t="s">
        <v>43</v>
      </c>
      <c r="P44" s="70">
        <f t="shared" si="1"/>
        <v>2E-3</v>
      </c>
    </row>
    <row r="45" spans="2:16">
      <c r="B45" s="109">
        <v>13</v>
      </c>
      <c r="C45" s="110" t="s">
        <v>42</v>
      </c>
      <c r="D45" s="95">
        <f t="shared" si="2"/>
        <v>9.8484848484848477E-5</v>
      </c>
      <c r="E45" s="111">
        <v>6.8809999999999996E-2</v>
      </c>
      <c r="F45" s="112">
        <v>1.4570000000000001</v>
      </c>
      <c r="G45" s="108">
        <f t="shared" si="3"/>
        <v>1.5258100000000001</v>
      </c>
      <c r="H45" s="109">
        <v>35</v>
      </c>
      <c r="I45" s="110" t="s">
        <v>43</v>
      </c>
      <c r="J45" s="70">
        <f t="shared" si="4"/>
        <v>3.5000000000000005E-3</v>
      </c>
      <c r="K45" s="109">
        <v>28</v>
      </c>
      <c r="L45" s="110" t="s">
        <v>43</v>
      </c>
      <c r="M45" s="70">
        <f t="shared" si="0"/>
        <v>2.8E-3</v>
      </c>
      <c r="N45" s="109">
        <v>21</v>
      </c>
      <c r="O45" s="110" t="s">
        <v>43</v>
      </c>
      <c r="P45" s="70">
        <f t="shared" si="1"/>
        <v>2.1000000000000003E-3</v>
      </c>
    </row>
    <row r="46" spans="2:16">
      <c r="B46" s="109">
        <v>14</v>
      </c>
      <c r="C46" s="110" t="s">
        <v>42</v>
      </c>
      <c r="D46" s="95">
        <f t="shared" si="2"/>
        <v>1.0606060606060606E-4</v>
      </c>
      <c r="E46" s="111">
        <v>7.1400000000000005E-2</v>
      </c>
      <c r="F46" s="112">
        <v>1.498</v>
      </c>
      <c r="G46" s="108">
        <f t="shared" si="3"/>
        <v>1.5693999999999999</v>
      </c>
      <c r="H46" s="109">
        <v>36</v>
      </c>
      <c r="I46" s="110" t="s">
        <v>43</v>
      </c>
      <c r="J46" s="70">
        <f t="shared" si="4"/>
        <v>3.5999999999999999E-3</v>
      </c>
      <c r="K46" s="109">
        <v>29</v>
      </c>
      <c r="L46" s="110" t="s">
        <v>43</v>
      </c>
      <c r="M46" s="70">
        <f t="shared" si="0"/>
        <v>2.9000000000000002E-3</v>
      </c>
      <c r="N46" s="109">
        <v>22</v>
      </c>
      <c r="O46" s="110" t="s">
        <v>43</v>
      </c>
      <c r="P46" s="70">
        <f t="shared" si="1"/>
        <v>2.1999999999999997E-3</v>
      </c>
    </row>
    <row r="47" spans="2:16">
      <c r="B47" s="109">
        <v>15</v>
      </c>
      <c r="C47" s="110" t="s">
        <v>42</v>
      </c>
      <c r="D47" s="95">
        <f t="shared" si="2"/>
        <v>1.1363636363636364E-4</v>
      </c>
      <c r="E47" s="111">
        <v>7.3910000000000003E-2</v>
      </c>
      <c r="F47" s="112">
        <v>1.5369999999999999</v>
      </c>
      <c r="G47" s="108">
        <f t="shared" si="3"/>
        <v>1.6109099999999998</v>
      </c>
      <c r="H47" s="109">
        <v>38</v>
      </c>
      <c r="I47" s="110" t="s">
        <v>43</v>
      </c>
      <c r="J47" s="70">
        <f t="shared" si="4"/>
        <v>3.8E-3</v>
      </c>
      <c r="K47" s="109">
        <v>30</v>
      </c>
      <c r="L47" s="110" t="s">
        <v>43</v>
      </c>
      <c r="M47" s="70">
        <f t="shared" si="0"/>
        <v>3.0000000000000001E-3</v>
      </c>
      <c r="N47" s="109">
        <v>23</v>
      </c>
      <c r="O47" s="110" t="s">
        <v>43</v>
      </c>
      <c r="P47" s="70">
        <f t="shared" si="1"/>
        <v>2.3E-3</v>
      </c>
    </row>
    <row r="48" spans="2:16">
      <c r="B48" s="109">
        <v>16</v>
      </c>
      <c r="C48" s="110" t="s">
        <v>42</v>
      </c>
      <c r="D48" s="95">
        <f t="shared" si="2"/>
        <v>1.2121212121212121E-4</v>
      </c>
      <c r="E48" s="111">
        <v>7.6329999999999995E-2</v>
      </c>
      <c r="F48" s="112">
        <v>1.5740000000000001</v>
      </c>
      <c r="G48" s="108">
        <f t="shared" si="3"/>
        <v>1.6503300000000001</v>
      </c>
      <c r="H48" s="109">
        <v>39</v>
      </c>
      <c r="I48" s="110" t="s">
        <v>43</v>
      </c>
      <c r="J48" s="70">
        <f t="shared" si="4"/>
        <v>3.8999999999999998E-3</v>
      </c>
      <c r="K48" s="109">
        <v>31</v>
      </c>
      <c r="L48" s="110" t="s">
        <v>43</v>
      </c>
      <c r="M48" s="70">
        <f t="shared" si="0"/>
        <v>3.0999999999999999E-3</v>
      </c>
      <c r="N48" s="109">
        <v>23</v>
      </c>
      <c r="O48" s="110" t="s">
        <v>43</v>
      </c>
      <c r="P48" s="70">
        <f t="shared" si="1"/>
        <v>2.3E-3</v>
      </c>
    </row>
    <row r="49" spans="2:16">
      <c r="B49" s="109">
        <v>17</v>
      </c>
      <c r="C49" s="110" t="s">
        <v>42</v>
      </c>
      <c r="D49" s="95">
        <f t="shared" si="2"/>
        <v>1.2878787878787881E-4</v>
      </c>
      <c r="E49" s="111">
        <v>7.868E-2</v>
      </c>
      <c r="F49" s="112">
        <v>1.609</v>
      </c>
      <c r="G49" s="108">
        <f t="shared" si="3"/>
        <v>1.6876800000000001</v>
      </c>
      <c r="H49" s="109">
        <v>41</v>
      </c>
      <c r="I49" s="110" t="s">
        <v>43</v>
      </c>
      <c r="J49" s="70">
        <f t="shared" si="4"/>
        <v>4.1000000000000003E-3</v>
      </c>
      <c r="K49" s="109">
        <v>32</v>
      </c>
      <c r="L49" s="110" t="s">
        <v>43</v>
      </c>
      <c r="M49" s="70">
        <f t="shared" si="0"/>
        <v>3.2000000000000002E-3</v>
      </c>
      <c r="N49" s="109">
        <v>24</v>
      </c>
      <c r="O49" s="110" t="s">
        <v>43</v>
      </c>
      <c r="P49" s="70">
        <f t="shared" si="1"/>
        <v>2.4000000000000002E-3</v>
      </c>
    </row>
    <row r="50" spans="2:16">
      <c r="B50" s="109">
        <v>18</v>
      </c>
      <c r="C50" s="110" t="s">
        <v>42</v>
      </c>
      <c r="D50" s="95">
        <f t="shared" si="2"/>
        <v>1.3636363636363634E-4</v>
      </c>
      <c r="E50" s="111">
        <v>8.0960000000000004E-2</v>
      </c>
      <c r="F50" s="112">
        <v>1.6419999999999999</v>
      </c>
      <c r="G50" s="108">
        <f t="shared" si="3"/>
        <v>1.7229599999999998</v>
      </c>
      <c r="H50" s="109">
        <v>42</v>
      </c>
      <c r="I50" s="110" t="s">
        <v>43</v>
      </c>
      <c r="J50" s="70">
        <f t="shared" si="4"/>
        <v>4.2000000000000006E-3</v>
      </c>
      <c r="K50" s="109">
        <v>33</v>
      </c>
      <c r="L50" s="110" t="s">
        <v>43</v>
      </c>
      <c r="M50" s="70">
        <f t="shared" si="0"/>
        <v>3.3E-3</v>
      </c>
      <c r="N50" s="109">
        <v>25</v>
      </c>
      <c r="O50" s="110" t="s">
        <v>43</v>
      </c>
      <c r="P50" s="70">
        <f t="shared" si="1"/>
        <v>2.5000000000000001E-3</v>
      </c>
    </row>
    <row r="51" spans="2:16">
      <c r="B51" s="109">
        <v>20</v>
      </c>
      <c r="C51" s="110" t="s">
        <v>42</v>
      </c>
      <c r="D51" s="95">
        <f t="shared" si="2"/>
        <v>1.5151515151515152E-4</v>
      </c>
      <c r="E51" s="111">
        <v>8.5339999999999999E-2</v>
      </c>
      <c r="F51" s="112">
        <v>1.704</v>
      </c>
      <c r="G51" s="108">
        <f t="shared" si="3"/>
        <v>1.7893399999999999</v>
      </c>
      <c r="H51" s="109">
        <v>45</v>
      </c>
      <c r="I51" s="110" t="s">
        <v>43</v>
      </c>
      <c r="J51" s="70">
        <f t="shared" si="4"/>
        <v>4.4999999999999997E-3</v>
      </c>
      <c r="K51" s="109">
        <v>35</v>
      </c>
      <c r="L51" s="110" t="s">
        <v>43</v>
      </c>
      <c r="M51" s="70">
        <f t="shared" si="0"/>
        <v>3.5000000000000005E-3</v>
      </c>
      <c r="N51" s="109">
        <v>26</v>
      </c>
      <c r="O51" s="110" t="s">
        <v>43</v>
      </c>
      <c r="P51" s="70">
        <f t="shared" si="1"/>
        <v>2.5999999999999999E-3</v>
      </c>
    </row>
    <row r="52" spans="2:16">
      <c r="B52" s="109">
        <v>22.5</v>
      </c>
      <c r="C52" s="110" t="s">
        <v>42</v>
      </c>
      <c r="D52" s="95">
        <f t="shared" si="2"/>
        <v>1.7045454545454544E-4</v>
      </c>
      <c r="E52" s="111">
        <v>9.0520000000000003E-2</v>
      </c>
      <c r="F52" s="112">
        <v>1.7729999999999999</v>
      </c>
      <c r="G52" s="108">
        <f t="shared" si="3"/>
        <v>1.8635199999999998</v>
      </c>
      <c r="H52" s="109">
        <v>48</v>
      </c>
      <c r="I52" s="110" t="s">
        <v>43</v>
      </c>
      <c r="J52" s="70">
        <f t="shared" si="4"/>
        <v>4.8000000000000004E-3</v>
      </c>
      <c r="K52" s="109">
        <v>37</v>
      </c>
      <c r="L52" s="110" t="s">
        <v>43</v>
      </c>
      <c r="M52" s="70">
        <f t="shared" si="0"/>
        <v>3.6999999999999997E-3</v>
      </c>
      <c r="N52" s="109">
        <v>28</v>
      </c>
      <c r="O52" s="110" t="s">
        <v>43</v>
      </c>
      <c r="P52" s="70">
        <f t="shared" si="1"/>
        <v>2.8E-3</v>
      </c>
    </row>
    <row r="53" spans="2:16">
      <c r="B53" s="109">
        <v>25</v>
      </c>
      <c r="C53" s="110" t="s">
        <v>42</v>
      </c>
      <c r="D53" s="95">
        <f t="shared" si="2"/>
        <v>1.8939393939393939E-4</v>
      </c>
      <c r="E53" s="111">
        <v>9.5420000000000005E-2</v>
      </c>
      <c r="F53" s="112">
        <v>1.8360000000000001</v>
      </c>
      <c r="G53" s="108">
        <f t="shared" si="3"/>
        <v>1.9314200000000001</v>
      </c>
      <c r="H53" s="109">
        <v>52</v>
      </c>
      <c r="I53" s="110" t="s">
        <v>43</v>
      </c>
      <c r="J53" s="70">
        <f t="shared" si="4"/>
        <v>5.1999999999999998E-3</v>
      </c>
      <c r="K53" s="109">
        <v>40</v>
      </c>
      <c r="L53" s="110" t="s">
        <v>43</v>
      </c>
      <c r="M53" s="70">
        <f t="shared" si="0"/>
        <v>4.0000000000000001E-3</v>
      </c>
      <c r="N53" s="109">
        <v>30</v>
      </c>
      <c r="O53" s="110" t="s">
        <v>43</v>
      </c>
      <c r="P53" s="70">
        <f t="shared" si="1"/>
        <v>3.0000000000000001E-3</v>
      </c>
    </row>
    <row r="54" spans="2:16">
      <c r="B54" s="109">
        <v>27.5</v>
      </c>
      <c r="C54" s="110" t="s">
        <v>42</v>
      </c>
      <c r="D54" s="95">
        <f t="shared" si="2"/>
        <v>2.0833333333333335E-4</v>
      </c>
      <c r="E54" s="111">
        <v>0.10009999999999999</v>
      </c>
      <c r="F54" s="112">
        <v>1.893</v>
      </c>
      <c r="G54" s="108">
        <f t="shared" si="3"/>
        <v>1.9931000000000001</v>
      </c>
      <c r="H54" s="109">
        <v>55</v>
      </c>
      <c r="I54" s="110" t="s">
        <v>43</v>
      </c>
      <c r="J54" s="70">
        <f t="shared" si="4"/>
        <v>5.4999999999999997E-3</v>
      </c>
      <c r="K54" s="109">
        <v>42</v>
      </c>
      <c r="L54" s="110" t="s">
        <v>43</v>
      </c>
      <c r="M54" s="70">
        <f t="shared" si="0"/>
        <v>4.2000000000000006E-3</v>
      </c>
      <c r="N54" s="109">
        <v>31</v>
      </c>
      <c r="O54" s="110" t="s">
        <v>43</v>
      </c>
      <c r="P54" s="70">
        <f t="shared" si="1"/>
        <v>3.0999999999999999E-3</v>
      </c>
    </row>
    <row r="55" spans="2:16">
      <c r="B55" s="109">
        <v>30</v>
      </c>
      <c r="C55" s="110" t="s">
        <v>42</v>
      </c>
      <c r="D55" s="95">
        <f t="shared" si="2"/>
        <v>2.2727272727272727E-4</v>
      </c>
      <c r="E55" s="111">
        <v>0.1045</v>
      </c>
      <c r="F55" s="112">
        <v>1.9450000000000001</v>
      </c>
      <c r="G55" s="108">
        <f t="shared" si="3"/>
        <v>2.0495000000000001</v>
      </c>
      <c r="H55" s="109">
        <v>58</v>
      </c>
      <c r="I55" s="110" t="s">
        <v>43</v>
      </c>
      <c r="J55" s="70">
        <f t="shared" si="4"/>
        <v>5.8000000000000005E-3</v>
      </c>
      <c r="K55" s="109">
        <v>44</v>
      </c>
      <c r="L55" s="110" t="s">
        <v>43</v>
      </c>
      <c r="M55" s="70">
        <f t="shared" si="0"/>
        <v>4.3999999999999994E-3</v>
      </c>
      <c r="N55" s="109">
        <v>33</v>
      </c>
      <c r="O55" s="110" t="s">
        <v>43</v>
      </c>
      <c r="P55" s="70">
        <f t="shared" si="1"/>
        <v>3.3E-3</v>
      </c>
    </row>
    <row r="56" spans="2:16">
      <c r="B56" s="109">
        <v>32.5</v>
      </c>
      <c r="C56" s="110" t="s">
        <v>42</v>
      </c>
      <c r="D56" s="95">
        <f t="shared" si="2"/>
        <v>2.4621212121212123E-4</v>
      </c>
      <c r="E56" s="111">
        <v>0.10879999999999999</v>
      </c>
      <c r="F56" s="112">
        <v>1.9930000000000001</v>
      </c>
      <c r="G56" s="108">
        <f t="shared" si="3"/>
        <v>2.1017999999999999</v>
      </c>
      <c r="H56" s="109">
        <v>61</v>
      </c>
      <c r="I56" s="110" t="s">
        <v>43</v>
      </c>
      <c r="J56" s="70">
        <f t="shared" si="4"/>
        <v>6.0999999999999995E-3</v>
      </c>
      <c r="K56" s="109">
        <v>46</v>
      </c>
      <c r="L56" s="110" t="s">
        <v>43</v>
      </c>
      <c r="M56" s="70">
        <f t="shared" si="0"/>
        <v>4.5999999999999999E-3</v>
      </c>
      <c r="N56" s="109">
        <v>34</v>
      </c>
      <c r="O56" s="110" t="s">
        <v>43</v>
      </c>
      <c r="P56" s="70">
        <f t="shared" si="1"/>
        <v>3.4000000000000002E-3</v>
      </c>
    </row>
    <row r="57" spans="2:16">
      <c r="B57" s="109">
        <v>35</v>
      </c>
      <c r="C57" s="110" t="s">
        <v>42</v>
      </c>
      <c r="D57" s="95">
        <f t="shared" si="2"/>
        <v>2.6515151515151518E-4</v>
      </c>
      <c r="E57" s="111">
        <v>0.1129</v>
      </c>
      <c r="F57" s="112">
        <v>2.0369999999999999</v>
      </c>
      <c r="G57" s="108">
        <f t="shared" si="3"/>
        <v>2.1498999999999997</v>
      </c>
      <c r="H57" s="109">
        <v>64</v>
      </c>
      <c r="I57" s="110" t="s">
        <v>43</v>
      </c>
      <c r="J57" s="70">
        <f t="shared" si="4"/>
        <v>6.4000000000000003E-3</v>
      </c>
      <c r="K57" s="109">
        <v>48</v>
      </c>
      <c r="L57" s="110" t="s">
        <v>43</v>
      </c>
      <c r="M57" s="70">
        <f t="shared" si="0"/>
        <v>4.8000000000000004E-3</v>
      </c>
      <c r="N57" s="109">
        <v>35</v>
      </c>
      <c r="O57" s="110" t="s">
        <v>43</v>
      </c>
      <c r="P57" s="70">
        <f t="shared" si="1"/>
        <v>3.5000000000000005E-3</v>
      </c>
    </row>
    <row r="58" spans="2:16">
      <c r="B58" s="109">
        <v>37.5</v>
      </c>
      <c r="C58" s="110" t="s">
        <v>42</v>
      </c>
      <c r="D58" s="95">
        <f t="shared" si="2"/>
        <v>2.8409090909090908E-4</v>
      </c>
      <c r="E58" s="111">
        <v>0.1169</v>
      </c>
      <c r="F58" s="112">
        <v>2.0790000000000002</v>
      </c>
      <c r="G58" s="108">
        <f t="shared" si="3"/>
        <v>2.1959</v>
      </c>
      <c r="H58" s="109">
        <v>67</v>
      </c>
      <c r="I58" s="110" t="s">
        <v>43</v>
      </c>
      <c r="J58" s="70">
        <f t="shared" si="4"/>
        <v>6.7000000000000002E-3</v>
      </c>
      <c r="K58" s="109">
        <v>50</v>
      </c>
      <c r="L58" s="110" t="s">
        <v>43</v>
      </c>
      <c r="M58" s="70">
        <f t="shared" si="0"/>
        <v>5.0000000000000001E-3</v>
      </c>
      <c r="N58" s="109">
        <v>37</v>
      </c>
      <c r="O58" s="110" t="s">
        <v>43</v>
      </c>
      <c r="P58" s="70">
        <f t="shared" si="1"/>
        <v>3.6999999999999997E-3</v>
      </c>
    </row>
    <row r="59" spans="2:16">
      <c r="B59" s="109">
        <v>40</v>
      </c>
      <c r="C59" s="110" t="s">
        <v>42</v>
      </c>
      <c r="D59" s="95">
        <f t="shared" si="2"/>
        <v>3.0303030303030303E-4</v>
      </c>
      <c r="E59" s="111">
        <v>0.1207</v>
      </c>
      <c r="F59" s="112">
        <v>2.117</v>
      </c>
      <c r="G59" s="108">
        <f t="shared" si="3"/>
        <v>2.2376999999999998</v>
      </c>
      <c r="H59" s="109">
        <v>70</v>
      </c>
      <c r="I59" s="110" t="s">
        <v>43</v>
      </c>
      <c r="J59" s="70">
        <f t="shared" si="4"/>
        <v>7.000000000000001E-3</v>
      </c>
      <c r="K59" s="109">
        <v>52</v>
      </c>
      <c r="L59" s="110" t="s">
        <v>43</v>
      </c>
      <c r="M59" s="70">
        <f t="shared" si="0"/>
        <v>5.1999999999999998E-3</v>
      </c>
      <c r="N59" s="109">
        <v>38</v>
      </c>
      <c r="O59" s="110" t="s">
        <v>43</v>
      </c>
      <c r="P59" s="70">
        <f t="shared" si="1"/>
        <v>3.8E-3</v>
      </c>
    </row>
    <row r="60" spans="2:16">
      <c r="B60" s="109">
        <v>45</v>
      </c>
      <c r="C60" s="110" t="s">
        <v>42</v>
      </c>
      <c r="D60" s="95">
        <f t="shared" si="2"/>
        <v>3.4090909090909088E-4</v>
      </c>
      <c r="E60" s="111">
        <v>0.128</v>
      </c>
      <c r="F60" s="112">
        <v>2.1869999999999998</v>
      </c>
      <c r="G60" s="108">
        <f t="shared" si="3"/>
        <v>2.3149999999999999</v>
      </c>
      <c r="H60" s="109">
        <v>76</v>
      </c>
      <c r="I60" s="110" t="s">
        <v>43</v>
      </c>
      <c r="J60" s="70">
        <f t="shared" si="4"/>
        <v>7.6E-3</v>
      </c>
      <c r="K60" s="109">
        <v>56</v>
      </c>
      <c r="L60" s="110" t="s">
        <v>43</v>
      </c>
      <c r="M60" s="70">
        <f t="shared" si="0"/>
        <v>5.5999999999999999E-3</v>
      </c>
      <c r="N60" s="109">
        <v>41</v>
      </c>
      <c r="O60" s="110" t="s">
        <v>43</v>
      </c>
      <c r="P60" s="70">
        <f t="shared" si="1"/>
        <v>4.1000000000000003E-3</v>
      </c>
    </row>
    <row r="61" spans="2:16">
      <c r="B61" s="109">
        <v>50</v>
      </c>
      <c r="C61" s="110" t="s">
        <v>42</v>
      </c>
      <c r="D61" s="95">
        <f t="shared" si="2"/>
        <v>3.7878787878787879E-4</v>
      </c>
      <c r="E61" s="111">
        <v>0.13489999999999999</v>
      </c>
      <c r="F61" s="112">
        <v>2.2490000000000001</v>
      </c>
      <c r="G61" s="108">
        <f t="shared" si="3"/>
        <v>2.3839000000000001</v>
      </c>
      <c r="H61" s="109">
        <v>81</v>
      </c>
      <c r="I61" s="110" t="s">
        <v>43</v>
      </c>
      <c r="J61" s="70">
        <f t="shared" si="4"/>
        <v>8.0999999999999996E-3</v>
      </c>
      <c r="K61" s="109">
        <v>59</v>
      </c>
      <c r="L61" s="110" t="s">
        <v>43</v>
      </c>
      <c r="M61" s="70">
        <f t="shared" si="0"/>
        <v>5.8999999999999999E-3</v>
      </c>
      <c r="N61" s="109">
        <v>43</v>
      </c>
      <c r="O61" s="110" t="s">
        <v>43</v>
      </c>
      <c r="P61" s="70">
        <f t="shared" si="1"/>
        <v>4.3E-3</v>
      </c>
    </row>
    <row r="62" spans="2:16">
      <c r="B62" s="109">
        <v>55</v>
      </c>
      <c r="C62" s="110" t="s">
        <v>42</v>
      </c>
      <c r="D62" s="95">
        <f t="shared" si="2"/>
        <v>4.1666666666666669E-4</v>
      </c>
      <c r="E62" s="111">
        <v>0.14149999999999999</v>
      </c>
      <c r="F62" s="112">
        <v>2.3039999999999998</v>
      </c>
      <c r="G62" s="108">
        <f t="shared" si="3"/>
        <v>2.4455</v>
      </c>
      <c r="H62" s="109">
        <v>87</v>
      </c>
      <c r="I62" s="110" t="s">
        <v>43</v>
      </c>
      <c r="J62" s="70">
        <f t="shared" si="4"/>
        <v>8.6999999999999994E-3</v>
      </c>
      <c r="K62" s="109">
        <v>63</v>
      </c>
      <c r="L62" s="110" t="s">
        <v>43</v>
      </c>
      <c r="M62" s="70">
        <f t="shared" si="0"/>
        <v>6.3E-3</v>
      </c>
      <c r="N62" s="109">
        <v>46</v>
      </c>
      <c r="O62" s="110" t="s">
        <v>43</v>
      </c>
      <c r="P62" s="70">
        <f t="shared" si="1"/>
        <v>4.5999999999999999E-3</v>
      </c>
    </row>
    <row r="63" spans="2:16">
      <c r="B63" s="109">
        <v>60</v>
      </c>
      <c r="C63" s="110" t="s">
        <v>42</v>
      </c>
      <c r="D63" s="95">
        <f t="shared" si="2"/>
        <v>4.5454545454545455E-4</v>
      </c>
      <c r="E63" s="111">
        <v>0.14779999999999999</v>
      </c>
      <c r="F63" s="112">
        <v>2.3530000000000002</v>
      </c>
      <c r="G63" s="108">
        <f t="shared" si="3"/>
        <v>2.5008000000000004</v>
      </c>
      <c r="H63" s="109">
        <v>92</v>
      </c>
      <c r="I63" s="110" t="s">
        <v>43</v>
      </c>
      <c r="J63" s="70">
        <f t="shared" si="4"/>
        <v>9.1999999999999998E-3</v>
      </c>
      <c r="K63" s="109">
        <v>67</v>
      </c>
      <c r="L63" s="110" t="s">
        <v>43</v>
      </c>
      <c r="M63" s="70">
        <f t="shared" si="0"/>
        <v>6.7000000000000002E-3</v>
      </c>
      <c r="N63" s="109">
        <v>48</v>
      </c>
      <c r="O63" s="110" t="s">
        <v>43</v>
      </c>
      <c r="P63" s="70">
        <f t="shared" si="1"/>
        <v>4.8000000000000004E-3</v>
      </c>
    </row>
    <row r="64" spans="2:16">
      <c r="B64" s="109">
        <v>65</v>
      </c>
      <c r="C64" s="110" t="s">
        <v>42</v>
      </c>
      <c r="D64" s="95">
        <f t="shared" si="2"/>
        <v>4.9242424242424245E-4</v>
      </c>
      <c r="E64" s="111">
        <v>0.15390000000000001</v>
      </c>
      <c r="F64" s="112">
        <v>2.3980000000000001</v>
      </c>
      <c r="G64" s="108">
        <f t="shared" si="3"/>
        <v>2.5519000000000003</v>
      </c>
      <c r="H64" s="109">
        <v>97</v>
      </c>
      <c r="I64" s="110" t="s">
        <v>43</v>
      </c>
      <c r="J64" s="70">
        <f t="shared" si="4"/>
        <v>9.7000000000000003E-3</v>
      </c>
      <c r="K64" s="109">
        <v>70</v>
      </c>
      <c r="L64" s="110" t="s">
        <v>43</v>
      </c>
      <c r="M64" s="70">
        <f t="shared" si="0"/>
        <v>7.000000000000001E-3</v>
      </c>
      <c r="N64" s="109">
        <v>50</v>
      </c>
      <c r="O64" s="110" t="s">
        <v>43</v>
      </c>
      <c r="P64" s="70">
        <f t="shared" si="1"/>
        <v>5.0000000000000001E-3</v>
      </c>
    </row>
    <row r="65" spans="2:16">
      <c r="B65" s="109">
        <v>70</v>
      </c>
      <c r="C65" s="110" t="s">
        <v>42</v>
      </c>
      <c r="D65" s="95">
        <f t="shared" si="2"/>
        <v>5.3030303030303036E-4</v>
      </c>
      <c r="E65" s="111">
        <v>0.15970000000000001</v>
      </c>
      <c r="F65" s="112">
        <v>2.4390000000000001</v>
      </c>
      <c r="G65" s="108">
        <f t="shared" si="3"/>
        <v>2.5987</v>
      </c>
      <c r="H65" s="109">
        <v>103</v>
      </c>
      <c r="I65" s="110" t="s">
        <v>43</v>
      </c>
      <c r="J65" s="70">
        <f t="shared" si="4"/>
        <v>1.03E-2</v>
      </c>
      <c r="K65" s="109">
        <v>73</v>
      </c>
      <c r="L65" s="110" t="s">
        <v>43</v>
      </c>
      <c r="M65" s="70">
        <f t="shared" si="0"/>
        <v>7.2999999999999992E-3</v>
      </c>
      <c r="N65" s="109">
        <v>53</v>
      </c>
      <c r="O65" s="110" t="s">
        <v>43</v>
      </c>
      <c r="P65" s="70">
        <f t="shared" si="1"/>
        <v>5.3E-3</v>
      </c>
    </row>
    <row r="66" spans="2:16">
      <c r="B66" s="109">
        <v>80</v>
      </c>
      <c r="C66" s="110" t="s">
        <v>42</v>
      </c>
      <c r="D66" s="95">
        <f t="shared" si="2"/>
        <v>6.0606060606060606E-4</v>
      </c>
      <c r="E66" s="111">
        <v>0.17069999999999999</v>
      </c>
      <c r="F66" s="112">
        <v>2.5099999999999998</v>
      </c>
      <c r="G66" s="108">
        <f t="shared" si="3"/>
        <v>2.6806999999999999</v>
      </c>
      <c r="H66" s="109">
        <v>113</v>
      </c>
      <c r="I66" s="110" t="s">
        <v>43</v>
      </c>
      <c r="J66" s="70">
        <f t="shared" si="4"/>
        <v>1.1300000000000001E-2</v>
      </c>
      <c r="K66" s="109">
        <v>80</v>
      </c>
      <c r="L66" s="110" t="s">
        <v>43</v>
      </c>
      <c r="M66" s="70">
        <f t="shared" si="0"/>
        <v>8.0000000000000002E-3</v>
      </c>
      <c r="N66" s="109">
        <v>57</v>
      </c>
      <c r="O66" s="110" t="s">
        <v>43</v>
      </c>
      <c r="P66" s="70">
        <f t="shared" si="1"/>
        <v>5.7000000000000002E-3</v>
      </c>
    </row>
    <row r="67" spans="2:16">
      <c r="B67" s="109">
        <v>90</v>
      </c>
      <c r="C67" s="110" t="s">
        <v>42</v>
      </c>
      <c r="D67" s="95">
        <f t="shared" si="2"/>
        <v>6.8181818181818176E-4</v>
      </c>
      <c r="E67" s="111">
        <v>0.18099999999999999</v>
      </c>
      <c r="F67" s="112">
        <v>2.5710000000000002</v>
      </c>
      <c r="G67" s="108">
        <f t="shared" si="3"/>
        <v>2.7520000000000002</v>
      </c>
      <c r="H67" s="109">
        <v>123</v>
      </c>
      <c r="I67" s="110" t="s">
        <v>43</v>
      </c>
      <c r="J67" s="70">
        <f t="shared" si="4"/>
        <v>1.23E-2</v>
      </c>
      <c r="K67" s="109">
        <v>86</v>
      </c>
      <c r="L67" s="110" t="s">
        <v>43</v>
      </c>
      <c r="M67" s="70">
        <f t="shared" si="0"/>
        <v>8.6E-3</v>
      </c>
      <c r="N67" s="109">
        <v>62</v>
      </c>
      <c r="O67" s="110" t="s">
        <v>43</v>
      </c>
      <c r="P67" s="70">
        <f t="shared" si="1"/>
        <v>6.1999999999999998E-3</v>
      </c>
    </row>
    <row r="68" spans="2:16">
      <c r="B68" s="109">
        <v>100</v>
      </c>
      <c r="C68" s="110" t="s">
        <v>42</v>
      </c>
      <c r="D68" s="95">
        <f t="shared" si="2"/>
        <v>7.5757575757575758E-4</v>
      </c>
      <c r="E68" s="111">
        <v>0.1908</v>
      </c>
      <c r="F68" s="112">
        <v>2.6230000000000002</v>
      </c>
      <c r="G68" s="108">
        <f t="shared" si="3"/>
        <v>2.8138000000000001</v>
      </c>
      <c r="H68" s="109">
        <v>133</v>
      </c>
      <c r="I68" s="110" t="s">
        <v>43</v>
      </c>
      <c r="J68" s="70">
        <f t="shared" si="4"/>
        <v>1.3300000000000001E-2</v>
      </c>
      <c r="K68" s="109">
        <v>92</v>
      </c>
      <c r="L68" s="110" t="s">
        <v>43</v>
      </c>
      <c r="M68" s="70">
        <f t="shared" si="0"/>
        <v>9.1999999999999998E-3</v>
      </c>
      <c r="N68" s="109">
        <v>66</v>
      </c>
      <c r="O68" s="110" t="s">
        <v>43</v>
      </c>
      <c r="P68" s="70">
        <f t="shared" si="1"/>
        <v>6.6E-3</v>
      </c>
    </row>
    <row r="69" spans="2:16">
      <c r="B69" s="109">
        <v>110</v>
      </c>
      <c r="C69" s="110" t="s">
        <v>42</v>
      </c>
      <c r="D69" s="95">
        <f t="shared" si="2"/>
        <v>8.3333333333333339E-4</v>
      </c>
      <c r="E69" s="111">
        <v>0.2001</v>
      </c>
      <c r="F69" s="112">
        <v>2.6680000000000001</v>
      </c>
      <c r="G69" s="108">
        <f t="shared" si="3"/>
        <v>2.8681000000000001</v>
      </c>
      <c r="H69" s="109">
        <v>143</v>
      </c>
      <c r="I69" s="110" t="s">
        <v>43</v>
      </c>
      <c r="J69" s="70">
        <f t="shared" si="4"/>
        <v>1.4299999999999998E-2</v>
      </c>
      <c r="K69" s="109">
        <v>98</v>
      </c>
      <c r="L69" s="110" t="s">
        <v>43</v>
      </c>
      <c r="M69" s="70">
        <f t="shared" si="0"/>
        <v>9.7999999999999997E-3</v>
      </c>
      <c r="N69" s="109">
        <v>70</v>
      </c>
      <c r="O69" s="110" t="s">
        <v>43</v>
      </c>
      <c r="P69" s="70">
        <f t="shared" si="1"/>
        <v>7.000000000000001E-3</v>
      </c>
    </row>
    <row r="70" spans="2:16">
      <c r="B70" s="109">
        <v>120</v>
      </c>
      <c r="C70" s="110" t="s">
        <v>42</v>
      </c>
      <c r="D70" s="95">
        <f t="shared" si="2"/>
        <v>9.0909090909090909E-4</v>
      </c>
      <c r="E70" s="111">
        <v>0.20899999999999999</v>
      </c>
      <c r="F70" s="112">
        <v>2.7069999999999999</v>
      </c>
      <c r="G70" s="108">
        <f t="shared" si="3"/>
        <v>2.9159999999999999</v>
      </c>
      <c r="H70" s="109">
        <v>153</v>
      </c>
      <c r="I70" s="110" t="s">
        <v>43</v>
      </c>
      <c r="J70" s="70">
        <f t="shared" si="4"/>
        <v>1.5299999999999999E-2</v>
      </c>
      <c r="K70" s="109">
        <v>104</v>
      </c>
      <c r="L70" s="110" t="s">
        <v>43</v>
      </c>
      <c r="M70" s="70">
        <f t="shared" si="0"/>
        <v>1.04E-2</v>
      </c>
      <c r="N70" s="109">
        <v>75</v>
      </c>
      <c r="O70" s="110" t="s">
        <v>43</v>
      </c>
      <c r="P70" s="70">
        <f t="shared" si="1"/>
        <v>7.4999999999999997E-3</v>
      </c>
    </row>
    <row r="71" spans="2:16">
      <c r="B71" s="109">
        <v>130</v>
      </c>
      <c r="C71" s="110" t="s">
        <v>42</v>
      </c>
      <c r="D71" s="95">
        <f t="shared" si="2"/>
        <v>9.848484848484849E-4</v>
      </c>
      <c r="E71" s="111">
        <v>0.21759999999999999</v>
      </c>
      <c r="F71" s="112">
        <v>2.7410000000000001</v>
      </c>
      <c r="G71" s="108">
        <f t="shared" si="3"/>
        <v>2.9586000000000001</v>
      </c>
      <c r="H71" s="109">
        <v>163</v>
      </c>
      <c r="I71" s="110" t="s">
        <v>43</v>
      </c>
      <c r="J71" s="70">
        <f t="shared" si="4"/>
        <v>1.6300000000000002E-2</v>
      </c>
      <c r="K71" s="109">
        <v>110</v>
      </c>
      <c r="L71" s="110" t="s">
        <v>43</v>
      </c>
      <c r="M71" s="70">
        <f t="shared" si="0"/>
        <v>1.0999999999999999E-2</v>
      </c>
      <c r="N71" s="109">
        <v>79</v>
      </c>
      <c r="O71" s="110" t="s">
        <v>43</v>
      </c>
      <c r="P71" s="70">
        <f t="shared" si="1"/>
        <v>7.9000000000000008E-3</v>
      </c>
    </row>
    <row r="72" spans="2:16">
      <c r="B72" s="109">
        <v>140</v>
      </c>
      <c r="C72" s="110" t="s">
        <v>42</v>
      </c>
      <c r="D72" s="95">
        <f t="shared" si="2"/>
        <v>1.0606060606060607E-3</v>
      </c>
      <c r="E72" s="111">
        <v>0.2258</v>
      </c>
      <c r="F72" s="112">
        <v>2.7719999999999998</v>
      </c>
      <c r="G72" s="108">
        <f t="shared" si="3"/>
        <v>2.9977999999999998</v>
      </c>
      <c r="H72" s="109">
        <v>172</v>
      </c>
      <c r="I72" s="110" t="s">
        <v>43</v>
      </c>
      <c r="J72" s="70">
        <f t="shared" si="4"/>
        <v>1.72E-2</v>
      </c>
      <c r="K72" s="109">
        <v>116</v>
      </c>
      <c r="L72" s="110" t="s">
        <v>43</v>
      </c>
      <c r="M72" s="70">
        <f t="shared" si="0"/>
        <v>1.1600000000000001E-2</v>
      </c>
      <c r="N72" s="109">
        <v>83</v>
      </c>
      <c r="O72" s="110" t="s">
        <v>43</v>
      </c>
      <c r="P72" s="70">
        <f t="shared" si="1"/>
        <v>8.3000000000000001E-3</v>
      </c>
    </row>
    <row r="73" spans="2:16">
      <c r="B73" s="109">
        <v>150</v>
      </c>
      <c r="C73" s="110" t="s">
        <v>42</v>
      </c>
      <c r="D73" s="95">
        <f t="shared" si="2"/>
        <v>1.1363636363636363E-3</v>
      </c>
      <c r="E73" s="111">
        <v>0.23369999999999999</v>
      </c>
      <c r="F73" s="112">
        <v>2.798</v>
      </c>
      <c r="G73" s="108">
        <f t="shared" si="3"/>
        <v>3.0316999999999998</v>
      </c>
      <c r="H73" s="109">
        <v>182</v>
      </c>
      <c r="I73" s="110" t="s">
        <v>43</v>
      </c>
      <c r="J73" s="70">
        <f t="shared" si="4"/>
        <v>1.8200000000000001E-2</v>
      </c>
      <c r="K73" s="109">
        <v>121</v>
      </c>
      <c r="L73" s="110" t="s">
        <v>43</v>
      </c>
      <c r="M73" s="70">
        <f t="shared" si="0"/>
        <v>1.21E-2</v>
      </c>
      <c r="N73" s="109">
        <v>87</v>
      </c>
      <c r="O73" s="110" t="s">
        <v>43</v>
      </c>
      <c r="P73" s="70">
        <f t="shared" si="1"/>
        <v>8.6999999999999994E-3</v>
      </c>
    </row>
    <row r="74" spans="2:16">
      <c r="B74" s="109">
        <v>160</v>
      </c>
      <c r="C74" s="110" t="s">
        <v>42</v>
      </c>
      <c r="D74" s="95">
        <f t="shared" si="2"/>
        <v>1.2121212121212121E-3</v>
      </c>
      <c r="E74" s="111">
        <v>0.2414</v>
      </c>
      <c r="F74" s="112">
        <v>2.8220000000000001</v>
      </c>
      <c r="G74" s="108">
        <f t="shared" si="3"/>
        <v>3.0634000000000001</v>
      </c>
      <c r="H74" s="109">
        <v>191</v>
      </c>
      <c r="I74" s="110" t="s">
        <v>43</v>
      </c>
      <c r="J74" s="70">
        <f t="shared" si="4"/>
        <v>1.9099999999999999E-2</v>
      </c>
      <c r="K74" s="109">
        <v>127</v>
      </c>
      <c r="L74" s="110" t="s">
        <v>43</v>
      </c>
      <c r="M74" s="70">
        <f t="shared" si="0"/>
        <v>1.2699999999999999E-2</v>
      </c>
      <c r="N74" s="109">
        <v>91</v>
      </c>
      <c r="O74" s="110" t="s">
        <v>43</v>
      </c>
      <c r="P74" s="70">
        <f t="shared" si="1"/>
        <v>9.1000000000000004E-3</v>
      </c>
    </row>
    <row r="75" spans="2:16">
      <c r="B75" s="109">
        <v>170</v>
      </c>
      <c r="C75" s="110" t="s">
        <v>42</v>
      </c>
      <c r="D75" s="95">
        <f t="shared" si="2"/>
        <v>1.2878787878787879E-3</v>
      </c>
      <c r="E75" s="111">
        <v>0.24879999999999999</v>
      </c>
      <c r="F75" s="112">
        <v>2.843</v>
      </c>
      <c r="G75" s="108">
        <f t="shared" si="3"/>
        <v>3.0918000000000001</v>
      </c>
      <c r="H75" s="109">
        <v>201</v>
      </c>
      <c r="I75" s="110" t="s">
        <v>43</v>
      </c>
      <c r="J75" s="70">
        <f t="shared" si="4"/>
        <v>2.01E-2</v>
      </c>
      <c r="K75" s="109">
        <v>132</v>
      </c>
      <c r="L75" s="110" t="s">
        <v>43</v>
      </c>
      <c r="M75" s="70">
        <f t="shared" si="0"/>
        <v>1.32E-2</v>
      </c>
      <c r="N75" s="109">
        <v>95</v>
      </c>
      <c r="O75" s="110" t="s">
        <v>43</v>
      </c>
      <c r="P75" s="70">
        <f t="shared" si="1"/>
        <v>9.4999999999999998E-3</v>
      </c>
    </row>
    <row r="76" spans="2:16">
      <c r="B76" s="109">
        <v>180</v>
      </c>
      <c r="C76" s="110" t="s">
        <v>42</v>
      </c>
      <c r="D76" s="95">
        <f t="shared" si="2"/>
        <v>1.3636363636363635E-3</v>
      </c>
      <c r="E76" s="111">
        <v>0.25600000000000001</v>
      </c>
      <c r="F76" s="112">
        <v>2.8610000000000002</v>
      </c>
      <c r="G76" s="108">
        <f t="shared" si="3"/>
        <v>3.117</v>
      </c>
      <c r="H76" s="109">
        <v>210</v>
      </c>
      <c r="I76" s="110" t="s">
        <v>43</v>
      </c>
      <c r="J76" s="70">
        <f t="shared" si="4"/>
        <v>2.0999999999999998E-2</v>
      </c>
      <c r="K76" s="109">
        <v>138</v>
      </c>
      <c r="L76" s="110" t="s">
        <v>43</v>
      </c>
      <c r="M76" s="70">
        <f t="shared" si="0"/>
        <v>1.3800000000000002E-2</v>
      </c>
      <c r="N76" s="109">
        <v>99</v>
      </c>
      <c r="O76" s="110" t="s">
        <v>43</v>
      </c>
      <c r="P76" s="70">
        <f t="shared" si="1"/>
        <v>9.9000000000000008E-3</v>
      </c>
    </row>
    <row r="77" spans="2:16">
      <c r="B77" s="109">
        <v>200</v>
      </c>
      <c r="C77" s="110" t="s">
        <v>42</v>
      </c>
      <c r="D77" s="95">
        <f t="shared" si="2"/>
        <v>1.5151515151515152E-3</v>
      </c>
      <c r="E77" s="111">
        <v>0.26989999999999997</v>
      </c>
      <c r="F77" s="112">
        <v>2.8929999999999998</v>
      </c>
      <c r="G77" s="108">
        <f t="shared" si="3"/>
        <v>3.1628999999999996</v>
      </c>
      <c r="H77" s="109">
        <v>229</v>
      </c>
      <c r="I77" s="110" t="s">
        <v>43</v>
      </c>
      <c r="J77" s="70">
        <f t="shared" si="4"/>
        <v>2.29E-2</v>
      </c>
      <c r="K77" s="109">
        <v>149</v>
      </c>
      <c r="L77" s="110" t="s">
        <v>43</v>
      </c>
      <c r="M77" s="70">
        <f t="shared" si="0"/>
        <v>1.49E-2</v>
      </c>
      <c r="N77" s="109">
        <v>106</v>
      </c>
      <c r="O77" s="110" t="s">
        <v>43</v>
      </c>
      <c r="P77" s="70">
        <f t="shared" si="1"/>
        <v>1.06E-2</v>
      </c>
    </row>
    <row r="78" spans="2:16">
      <c r="B78" s="109">
        <v>225</v>
      </c>
      <c r="C78" s="110" t="s">
        <v>42</v>
      </c>
      <c r="D78" s="95">
        <f t="shared" si="2"/>
        <v>1.7045454545454547E-3</v>
      </c>
      <c r="E78" s="111">
        <v>0.28620000000000001</v>
      </c>
      <c r="F78" s="112">
        <v>2.923</v>
      </c>
      <c r="G78" s="108">
        <f t="shared" si="3"/>
        <v>3.2092000000000001</v>
      </c>
      <c r="H78" s="109">
        <v>252</v>
      </c>
      <c r="I78" s="110" t="s">
        <v>43</v>
      </c>
      <c r="J78" s="70">
        <f t="shared" si="4"/>
        <v>2.52E-2</v>
      </c>
      <c r="K78" s="109">
        <v>162</v>
      </c>
      <c r="L78" s="110" t="s">
        <v>43</v>
      </c>
      <c r="M78" s="70">
        <f t="shared" si="0"/>
        <v>1.6199999999999999E-2</v>
      </c>
      <c r="N78" s="109">
        <v>116</v>
      </c>
      <c r="O78" s="110" t="s">
        <v>43</v>
      </c>
      <c r="P78" s="70">
        <f t="shared" si="1"/>
        <v>1.1600000000000001E-2</v>
      </c>
    </row>
    <row r="79" spans="2:16">
      <c r="B79" s="109">
        <v>250</v>
      </c>
      <c r="C79" s="110" t="s">
        <v>42</v>
      </c>
      <c r="D79" s="95">
        <f t="shared" si="2"/>
        <v>1.893939393939394E-3</v>
      </c>
      <c r="E79" s="111">
        <v>0.30170000000000002</v>
      </c>
      <c r="F79" s="112">
        <v>2.9449999999999998</v>
      </c>
      <c r="G79" s="108">
        <f t="shared" si="3"/>
        <v>3.2466999999999997</v>
      </c>
      <c r="H79" s="109">
        <v>276</v>
      </c>
      <c r="I79" s="110" t="s">
        <v>43</v>
      </c>
      <c r="J79" s="70">
        <f t="shared" si="4"/>
        <v>2.7600000000000003E-2</v>
      </c>
      <c r="K79" s="109">
        <v>175</v>
      </c>
      <c r="L79" s="110" t="s">
        <v>43</v>
      </c>
      <c r="M79" s="70">
        <f t="shared" si="0"/>
        <v>1.7499999999999998E-2</v>
      </c>
      <c r="N79" s="109">
        <v>125</v>
      </c>
      <c r="O79" s="110" t="s">
        <v>43</v>
      </c>
      <c r="P79" s="70">
        <f t="shared" si="1"/>
        <v>1.2500000000000001E-2</v>
      </c>
    </row>
    <row r="80" spans="2:16">
      <c r="B80" s="109">
        <v>275</v>
      </c>
      <c r="C80" s="110" t="s">
        <v>42</v>
      </c>
      <c r="D80" s="95">
        <f t="shared" si="2"/>
        <v>2.0833333333333333E-3</v>
      </c>
      <c r="E80" s="111">
        <v>0.314</v>
      </c>
      <c r="F80" s="112">
        <v>2.9609999999999999</v>
      </c>
      <c r="G80" s="108">
        <f t="shared" si="3"/>
        <v>3.2749999999999999</v>
      </c>
      <c r="H80" s="109">
        <v>299</v>
      </c>
      <c r="I80" s="110" t="s">
        <v>43</v>
      </c>
      <c r="J80" s="70">
        <f t="shared" si="4"/>
        <v>2.9899999999999999E-2</v>
      </c>
      <c r="K80" s="109">
        <v>188</v>
      </c>
      <c r="L80" s="110" t="s">
        <v>43</v>
      </c>
      <c r="M80" s="70">
        <f t="shared" si="0"/>
        <v>1.8800000000000001E-2</v>
      </c>
      <c r="N80" s="109">
        <v>134</v>
      </c>
      <c r="O80" s="110" t="s">
        <v>43</v>
      </c>
      <c r="P80" s="70">
        <f t="shared" si="1"/>
        <v>1.34E-2</v>
      </c>
    </row>
    <row r="81" spans="2:16">
      <c r="B81" s="109">
        <v>300</v>
      </c>
      <c r="C81" s="110" t="s">
        <v>42</v>
      </c>
      <c r="D81" s="95">
        <f t="shared" si="2"/>
        <v>2.2727272727272726E-3</v>
      </c>
      <c r="E81" s="111">
        <v>0.32619999999999999</v>
      </c>
      <c r="F81" s="112">
        <v>2.972</v>
      </c>
      <c r="G81" s="108">
        <f t="shared" si="3"/>
        <v>3.2982</v>
      </c>
      <c r="H81" s="109">
        <v>322</v>
      </c>
      <c r="I81" s="110" t="s">
        <v>43</v>
      </c>
      <c r="J81" s="70">
        <f t="shared" si="4"/>
        <v>3.2199999999999999E-2</v>
      </c>
      <c r="K81" s="109">
        <v>201</v>
      </c>
      <c r="L81" s="110" t="s">
        <v>43</v>
      </c>
      <c r="M81" s="70">
        <f t="shared" si="0"/>
        <v>2.01E-2</v>
      </c>
      <c r="N81" s="109">
        <v>143</v>
      </c>
      <c r="O81" s="110" t="s">
        <v>43</v>
      </c>
      <c r="P81" s="70">
        <f t="shared" si="1"/>
        <v>1.4299999999999998E-2</v>
      </c>
    </row>
    <row r="82" spans="2:16">
      <c r="B82" s="109">
        <v>325</v>
      </c>
      <c r="C82" s="110" t="s">
        <v>42</v>
      </c>
      <c r="D82" s="95">
        <f t="shared" si="2"/>
        <v>2.4621212121212124E-3</v>
      </c>
      <c r="E82" s="111">
        <v>0.34060000000000001</v>
      </c>
      <c r="F82" s="112">
        <v>2.9790000000000001</v>
      </c>
      <c r="G82" s="108">
        <f t="shared" si="3"/>
        <v>3.3196000000000003</v>
      </c>
      <c r="H82" s="109">
        <v>346</v>
      </c>
      <c r="I82" s="110" t="s">
        <v>43</v>
      </c>
      <c r="J82" s="70">
        <f t="shared" si="4"/>
        <v>3.4599999999999999E-2</v>
      </c>
      <c r="K82" s="109">
        <v>214</v>
      </c>
      <c r="L82" s="110" t="s">
        <v>43</v>
      </c>
      <c r="M82" s="70">
        <f t="shared" si="0"/>
        <v>2.1399999999999999E-2</v>
      </c>
      <c r="N82" s="109">
        <v>152</v>
      </c>
      <c r="O82" s="110" t="s">
        <v>43</v>
      </c>
      <c r="P82" s="70">
        <f t="shared" si="1"/>
        <v>1.52E-2</v>
      </c>
    </row>
    <row r="83" spans="2:16">
      <c r="B83" s="109">
        <v>350</v>
      </c>
      <c r="C83" s="110" t="s">
        <v>42</v>
      </c>
      <c r="D83" s="95">
        <f t="shared" si="2"/>
        <v>2.6515151515151512E-3</v>
      </c>
      <c r="E83" s="111">
        <v>0.35589999999999999</v>
      </c>
      <c r="F83" s="112">
        <v>2.9830000000000001</v>
      </c>
      <c r="G83" s="108">
        <f t="shared" si="3"/>
        <v>3.3389000000000002</v>
      </c>
      <c r="H83" s="109">
        <v>369</v>
      </c>
      <c r="I83" s="110" t="s">
        <v>43</v>
      </c>
      <c r="J83" s="70">
        <f t="shared" si="4"/>
        <v>3.6900000000000002E-2</v>
      </c>
      <c r="K83" s="109">
        <v>227</v>
      </c>
      <c r="L83" s="110" t="s">
        <v>43</v>
      </c>
      <c r="M83" s="70">
        <f t="shared" si="0"/>
        <v>2.2700000000000001E-2</v>
      </c>
      <c r="N83" s="109">
        <v>160</v>
      </c>
      <c r="O83" s="110" t="s">
        <v>43</v>
      </c>
      <c r="P83" s="70">
        <f t="shared" si="1"/>
        <v>1.6E-2</v>
      </c>
    </row>
    <row r="84" spans="2:16">
      <c r="B84" s="109">
        <v>375</v>
      </c>
      <c r="C84" s="110" t="s">
        <v>42</v>
      </c>
      <c r="D84" s="95">
        <f t="shared" si="2"/>
        <v>2.840909090909091E-3</v>
      </c>
      <c r="E84" s="111">
        <v>0.37109999999999999</v>
      </c>
      <c r="F84" s="112">
        <v>2.984</v>
      </c>
      <c r="G84" s="108">
        <f t="shared" si="3"/>
        <v>3.3551000000000002</v>
      </c>
      <c r="H84" s="109">
        <v>392</v>
      </c>
      <c r="I84" s="110" t="s">
        <v>43</v>
      </c>
      <c r="J84" s="70">
        <f t="shared" si="4"/>
        <v>3.9199999999999999E-2</v>
      </c>
      <c r="K84" s="109">
        <v>240</v>
      </c>
      <c r="L84" s="110" t="s">
        <v>43</v>
      </c>
      <c r="M84" s="70">
        <f t="shared" ref="M84:M147" si="5">K84/1000/10</f>
        <v>2.4E-2</v>
      </c>
      <c r="N84" s="109">
        <v>169</v>
      </c>
      <c r="O84" s="110" t="s">
        <v>43</v>
      </c>
      <c r="P84" s="70">
        <f t="shared" ref="P84:P147" si="6">N84/1000/10</f>
        <v>1.6900000000000002E-2</v>
      </c>
    </row>
    <row r="85" spans="2:16">
      <c r="B85" s="109">
        <v>400</v>
      </c>
      <c r="C85" s="110" t="s">
        <v>42</v>
      </c>
      <c r="D85" s="95">
        <f t="shared" ref="D85:D93" si="7">B85/1000/$C$5</f>
        <v>3.0303030303030303E-3</v>
      </c>
      <c r="E85" s="111">
        <v>0.38579999999999998</v>
      </c>
      <c r="F85" s="112">
        <v>2.9830000000000001</v>
      </c>
      <c r="G85" s="108">
        <f t="shared" ref="G85:G148" si="8">E85+F85</f>
        <v>3.3688000000000002</v>
      </c>
      <c r="H85" s="109">
        <v>416</v>
      </c>
      <c r="I85" s="110" t="s">
        <v>43</v>
      </c>
      <c r="J85" s="70">
        <f t="shared" ref="J85:J119" si="9">H85/1000/10</f>
        <v>4.1599999999999998E-2</v>
      </c>
      <c r="K85" s="109">
        <v>252</v>
      </c>
      <c r="L85" s="110" t="s">
        <v>43</v>
      </c>
      <c r="M85" s="70">
        <f t="shared" si="5"/>
        <v>2.52E-2</v>
      </c>
      <c r="N85" s="109">
        <v>178</v>
      </c>
      <c r="O85" s="110" t="s">
        <v>43</v>
      </c>
      <c r="P85" s="70">
        <f t="shared" si="6"/>
        <v>1.78E-2</v>
      </c>
    </row>
    <row r="86" spans="2:16">
      <c r="B86" s="109">
        <v>450</v>
      </c>
      <c r="C86" s="110" t="s">
        <v>42</v>
      </c>
      <c r="D86" s="95">
        <f t="shared" si="7"/>
        <v>3.4090909090909094E-3</v>
      </c>
      <c r="E86" s="111">
        <v>0.41310000000000002</v>
      </c>
      <c r="F86" s="112">
        <v>2.976</v>
      </c>
      <c r="G86" s="108">
        <f t="shared" si="8"/>
        <v>3.3891</v>
      </c>
      <c r="H86" s="109">
        <v>463</v>
      </c>
      <c r="I86" s="110" t="s">
        <v>43</v>
      </c>
      <c r="J86" s="70">
        <f t="shared" si="9"/>
        <v>4.6300000000000001E-2</v>
      </c>
      <c r="K86" s="109">
        <v>277</v>
      </c>
      <c r="L86" s="110" t="s">
        <v>43</v>
      </c>
      <c r="M86" s="70">
        <f t="shared" si="5"/>
        <v>2.7700000000000002E-2</v>
      </c>
      <c r="N86" s="109">
        <v>195</v>
      </c>
      <c r="O86" s="110" t="s">
        <v>43</v>
      </c>
      <c r="P86" s="70">
        <f t="shared" si="6"/>
        <v>1.95E-2</v>
      </c>
    </row>
    <row r="87" spans="2:16">
      <c r="B87" s="109">
        <v>500</v>
      </c>
      <c r="C87" s="110" t="s">
        <v>42</v>
      </c>
      <c r="D87" s="95">
        <f t="shared" si="7"/>
        <v>3.787878787878788E-3</v>
      </c>
      <c r="E87" s="111">
        <v>0.43740000000000001</v>
      </c>
      <c r="F87" s="112">
        <v>2.9630000000000001</v>
      </c>
      <c r="G87" s="108">
        <f t="shared" si="8"/>
        <v>3.4004000000000003</v>
      </c>
      <c r="H87" s="109">
        <v>510</v>
      </c>
      <c r="I87" s="110" t="s">
        <v>43</v>
      </c>
      <c r="J87" s="70">
        <f t="shared" si="9"/>
        <v>5.1000000000000004E-2</v>
      </c>
      <c r="K87" s="109">
        <v>302</v>
      </c>
      <c r="L87" s="110" t="s">
        <v>43</v>
      </c>
      <c r="M87" s="70">
        <f t="shared" si="5"/>
        <v>3.0199999999999998E-2</v>
      </c>
      <c r="N87" s="109">
        <v>212</v>
      </c>
      <c r="O87" s="110" t="s">
        <v>43</v>
      </c>
      <c r="P87" s="70">
        <f t="shared" si="6"/>
        <v>2.12E-2</v>
      </c>
    </row>
    <row r="88" spans="2:16">
      <c r="B88" s="109">
        <v>550</v>
      </c>
      <c r="C88" s="110" t="s">
        <v>42</v>
      </c>
      <c r="D88" s="95">
        <f t="shared" si="7"/>
        <v>4.1666666666666666E-3</v>
      </c>
      <c r="E88" s="111">
        <v>0.45900000000000002</v>
      </c>
      <c r="F88" s="112">
        <v>2.9470000000000001</v>
      </c>
      <c r="G88" s="108">
        <f t="shared" si="8"/>
        <v>3.4060000000000001</v>
      </c>
      <c r="H88" s="109">
        <v>558</v>
      </c>
      <c r="I88" s="110" t="s">
        <v>43</v>
      </c>
      <c r="J88" s="70">
        <f t="shared" si="9"/>
        <v>5.5800000000000002E-2</v>
      </c>
      <c r="K88" s="109">
        <v>327</v>
      </c>
      <c r="L88" s="110" t="s">
        <v>43</v>
      </c>
      <c r="M88" s="70">
        <f t="shared" si="5"/>
        <v>3.27E-2</v>
      </c>
      <c r="N88" s="109">
        <v>229</v>
      </c>
      <c r="O88" s="110" t="s">
        <v>43</v>
      </c>
      <c r="P88" s="70">
        <f t="shared" si="6"/>
        <v>2.29E-2</v>
      </c>
    </row>
    <row r="89" spans="2:16">
      <c r="B89" s="109">
        <v>600</v>
      </c>
      <c r="C89" s="110" t="s">
        <v>42</v>
      </c>
      <c r="D89" s="95">
        <f t="shared" si="7"/>
        <v>4.5454545454545452E-3</v>
      </c>
      <c r="E89" s="111">
        <v>0.47849999999999998</v>
      </c>
      <c r="F89" s="112">
        <v>2.927</v>
      </c>
      <c r="G89" s="108">
        <f t="shared" si="8"/>
        <v>3.4055</v>
      </c>
      <c r="H89" s="109">
        <v>605</v>
      </c>
      <c r="I89" s="110" t="s">
        <v>43</v>
      </c>
      <c r="J89" s="70">
        <f t="shared" si="9"/>
        <v>6.0499999999999998E-2</v>
      </c>
      <c r="K89" s="109">
        <v>352</v>
      </c>
      <c r="L89" s="110" t="s">
        <v>43</v>
      </c>
      <c r="M89" s="70">
        <f t="shared" si="5"/>
        <v>3.5199999999999995E-2</v>
      </c>
      <c r="N89" s="109">
        <v>246</v>
      </c>
      <c r="O89" s="110" t="s">
        <v>43</v>
      </c>
      <c r="P89" s="70">
        <f t="shared" si="6"/>
        <v>2.46E-2</v>
      </c>
    </row>
    <row r="90" spans="2:16">
      <c r="B90" s="109">
        <v>650</v>
      </c>
      <c r="C90" s="110" t="s">
        <v>42</v>
      </c>
      <c r="D90" s="95">
        <f t="shared" si="7"/>
        <v>4.9242424242424247E-3</v>
      </c>
      <c r="E90" s="111">
        <v>0.49640000000000001</v>
      </c>
      <c r="F90" s="112">
        <v>2.9060000000000001</v>
      </c>
      <c r="G90" s="108">
        <f t="shared" si="8"/>
        <v>3.4024000000000001</v>
      </c>
      <c r="H90" s="109">
        <v>654</v>
      </c>
      <c r="I90" s="110" t="s">
        <v>43</v>
      </c>
      <c r="J90" s="70">
        <f t="shared" si="9"/>
        <v>6.54E-2</v>
      </c>
      <c r="K90" s="109">
        <v>377</v>
      </c>
      <c r="L90" s="110" t="s">
        <v>43</v>
      </c>
      <c r="M90" s="70">
        <f t="shared" si="5"/>
        <v>3.7699999999999997E-2</v>
      </c>
      <c r="N90" s="109">
        <v>262</v>
      </c>
      <c r="O90" s="110" t="s">
        <v>43</v>
      </c>
      <c r="P90" s="70">
        <f t="shared" si="6"/>
        <v>2.6200000000000001E-2</v>
      </c>
    </row>
    <row r="91" spans="2:16">
      <c r="B91" s="109">
        <v>700</v>
      </c>
      <c r="C91" s="110" t="s">
        <v>42</v>
      </c>
      <c r="D91" s="95">
        <f t="shared" si="7"/>
        <v>5.3030303030303025E-3</v>
      </c>
      <c r="E91" s="111">
        <v>0.51329999999999998</v>
      </c>
      <c r="F91" s="112">
        <v>2.8839999999999999</v>
      </c>
      <c r="G91" s="108">
        <f t="shared" si="8"/>
        <v>3.3973</v>
      </c>
      <c r="H91" s="109">
        <v>703</v>
      </c>
      <c r="I91" s="110" t="s">
        <v>43</v>
      </c>
      <c r="J91" s="70">
        <f t="shared" si="9"/>
        <v>7.0300000000000001E-2</v>
      </c>
      <c r="K91" s="109">
        <v>402</v>
      </c>
      <c r="L91" s="110" t="s">
        <v>43</v>
      </c>
      <c r="M91" s="70">
        <f t="shared" si="5"/>
        <v>4.02E-2</v>
      </c>
      <c r="N91" s="109">
        <v>279</v>
      </c>
      <c r="O91" s="110" t="s">
        <v>43</v>
      </c>
      <c r="P91" s="70">
        <f t="shared" si="6"/>
        <v>2.7900000000000001E-2</v>
      </c>
    </row>
    <row r="92" spans="2:16">
      <c r="B92" s="109">
        <v>800</v>
      </c>
      <c r="C92" s="110" t="s">
        <v>42</v>
      </c>
      <c r="D92" s="95">
        <f t="shared" si="7"/>
        <v>6.0606060606060606E-3</v>
      </c>
      <c r="E92" s="111">
        <v>0.54510000000000003</v>
      </c>
      <c r="F92" s="112">
        <v>2.8359999999999999</v>
      </c>
      <c r="G92" s="108">
        <f t="shared" si="8"/>
        <v>3.3811</v>
      </c>
      <c r="H92" s="109">
        <v>801</v>
      </c>
      <c r="I92" s="110" t="s">
        <v>43</v>
      </c>
      <c r="J92" s="70">
        <f t="shared" si="9"/>
        <v>8.0100000000000005E-2</v>
      </c>
      <c r="K92" s="109">
        <v>451</v>
      </c>
      <c r="L92" s="110" t="s">
        <v>43</v>
      </c>
      <c r="M92" s="70">
        <f t="shared" si="5"/>
        <v>4.5100000000000001E-2</v>
      </c>
      <c r="N92" s="109">
        <v>312</v>
      </c>
      <c r="O92" s="110" t="s">
        <v>43</v>
      </c>
      <c r="P92" s="70">
        <f t="shared" si="6"/>
        <v>3.1199999999999999E-2</v>
      </c>
    </row>
    <row r="93" spans="2:16">
      <c r="B93" s="109">
        <v>900</v>
      </c>
      <c r="C93" s="110" t="s">
        <v>42</v>
      </c>
      <c r="D93" s="95">
        <f t="shared" si="7"/>
        <v>6.8181818181818187E-3</v>
      </c>
      <c r="E93" s="111">
        <v>0.57579999999999998</v>
      </c>
      <c r="F93" s="112">
        <v>2.786</v>
      </c>
      <c r="G93" s="108">
        <f t="shared" si="8"/>
        <v>3.3618000000000001</v>
      </c>
      <c r="H93" s="109">
        <v>902</v>
      </c>
      <c r="I93" s="110" t="s">
        <v>43</v>
      </c>
      <c r="J93" s="70">
        <f t="shared" si="9"/>
        <v>9.0200000000000002E-2</v>
      </c>
      <c r="K93" s="109">
        <v>500</v>
      </c>
      <c r="L93" s="110" t="s">
        <v>43</v>
      </c>
      <c r="M93" s="70">
        <f t="shared" si="5"/>
        <v>0.05</v>
      </c>
      <c r="N93" s="109">
        <v>346</v>
      </c>
      <c r="O93" s="110" t="s">
        <v>43</v>
      </c>
      <c r="P93" s="70">
        <f t="shared" si="6"/>
        <v>3.4599999999999999E-2</v>
      </c>
    </row>
    <row r="94" spans="2:16">
      <c r="B94" s="109">
        <v>1</v>
      </c>
      <c r="C94" s="119" t="s">
        <v>44</v>
      </c>
      <c r="D94" s="70">
        <f t="shared" ref="D94:D157" si="10">B94/$C$5</f>
        <v>7.575757575757576E-3</v>
      </c>
      <c r="E94" s="111">
        <v>0.60640000000000005</v>
      </c>
      <c r="F94" s="112">
        <v>2.7360000000000002</v>
      </c>
      <c r="G94" s="108">
        <f t="shared" si="8"/>
        <v>3.3424000000000005</v>
      </c>
      <c r="H94" s="109">
        <v>1004</v>
      </c>
      <c r="I94" s="110" t="s">
        <v>43</v>
      </c>
      <c r="J94" s="70">
        <f t="shared" si="9"/>
        <v>0.1004</v>
      </c>
      <c r="K94" s="109">
        <v>549</v>
      </c>
      <c r="L94" s="110" t="s">
        <v>43</v>
      </c>
      <c r="M94" s="70">
        <f t="shared" si="5"/>
        <v>5.4900000000000004E-2</v>
      </c>
      <c r="N94" s="109">
        <v>379</v>
      </c>
      <c r="O94" s="110" t="s">
        <v>43</v>
      </c>
      <c r="P94" s="70">
        <f t="shared" si="6"/>
        <v>3.7900000000000003E-2</v>
      </c>
    </row>
    <row r="95" spans="2:16">
      <c r="B95" s="109">
        <v>1.1000000000000001</v>
      </c>
      <c r="C95" s="110" t="s">
        <v>44</v>
      </c>
      <c r="D95" s="70">
        <f t="shared" si="10"/>
        <v>8.3333333333333332E-3</v>
      </c>
      <c r="E95" s="111">
        <v>0.63749999999999996</v>
      </c>
      <c r="F95" s="112">
        <v>2.6869999999999998</v>
      </c>
      <c r="G95" s="108">
        <f t="shared" si="8"/>
        <v>3.3244999999999996</v>
      </c>
      <c r="H95" s="109">
        <v>1108</v>
      </c>
      <c r="I95" s="110" t="s">
        <v>43</v>
      </c>
      <c r="J95" s="70">
        <f t="shared" si="9"/>
        <v>0.11080000000000001</v>
      </c>
      <c r="K95" s="109">
        <v>598</v>
      </c>
      <c r="L95" s="110" t="s">
        <v>43</v>
      </c>
      <c r="M95" s="70">
        <f t="shared" si="5"/>
        <v>5.9799999999999999E-2</v>
      </c>
      <c r="N95" s="109">
        <v>412</v>
      </c>
      <c r="O95" s="110" t="s">
        <v>43</v>
      </c>
      <c r="P95" s="70">
        <f t="shared" si="6"/>
        <v>4.1200000000000001E-2</v>
      </c>
    </row>
    <row r="96" spans="2:16">
      <c r="B96" s="109">
        <v>1.2</v>
      </c>
      <c r="C96" s="110" t="s">
        <v>44</v>
      </c>
      <c r="D96" s="70">
        <f t="shared" si="10"/>
        <v>9.0909090909090905E-3</v>
      </c>
      <c r="E96" s="111">
        <v>0.66930000000000001</v>
      </c>
      <c r="F96" s="112">
        <v>2.6379999999999999</v>
      </c>
      <c r="G96" s="108">
        <f t="shared" si="8"/>
        <v>3.3072999999999997</v>
      </c>
      <c r="H96" s="109">
        <v>1213</v>
      </c>
      <c r="I96" s="110" t="s">
        <v>43</v>
      </c>
      <c r="J96" s="70">
        <f t="shared" si="9"/>
        <v>0.12130000000000001</v>
      </c>
      <c r="K96" s="109">
        <v>647</v>
      </c>
      <c r="L96" s="110" t="s">
        <v>43</v>
      </c>
      <c r="M96" s="70">
        <f t="shared" si="5"/>
        <v>6.4700000000000008E-2</v>
      </c>
      <c r="N96" s="109">
        <v>446</v>
      </c>
      <c r="O96" s="110" t="s">
        <v>43</v>
      </c>
      <c r="P96" s="70">
        <f t="shared" si="6"/>
        <v>4.4600000000000001E-2</v>
      </c>
    </row>
    <row r="97" spans="2:16">
      <c r="B97" s="109">
        <v>1.3</v>
      </c>
      <c r="C97" s="110" t="s">
        <v>44</v>
      </c>
      <c r="D97" s="70">
        <f t="shared" si="10"/>
        <v>9.8484848484848495E-3</v>
      </c>
      <c r="E97" s="111">
        <v>0.70189999999999997</v>
      </c>
      <c r="F97" s="112">
        <v>2.59</v>
      </c>
      <c r="G97" s="108">
        <f t="shared" si="8"/>
        <v>3.2919</v>
      </c>
      <c r="H97" s="109">
        <v>1319</v>
      </c>
      <c r="I97" s="110" t="s">
        <v>43</v>
      </c>
      <c r="J97" s="70">
        <f t="shared" si="9"/>
        <v>0.13189999999999999</v>
      </c>
      <c r="K97" s="109">
        <v>696</v>
      </c>
      <c r="L97" s="110" t="s">
        <v>43</v>
      </c>
      <c r="M97" s="70">
        <f t="shared" si="5"/>
        <v>6.9599999999999995E-2</v>
      </c>
      <c r="N97" s="109">
        <v>480</v>
      </c>
      <c r="O97" s="110" t="s">
        <v>43</v>
      </c>
      <c r="P97" s="70">
        <f t="shared" si="6"/>
        <v>4.8000000000000001E-2</v>
      </c>
    </row>
    <row r="98" spans="2:16">
      <c r="B98" s="109">
        <v>1.4</v>
      </c>
      <c r="C98" s="110" t="s">
        <v>44</v>
      </c>
      <c r="D98" s="70">
        <f t="shared" si="10"/>
        <v>1.0606060606060605E-2</v>
      </c>
      <c r="E98" s="111">
        <v>0.73519999999999996</v>
      </c>
      <c r="F98" s="112">
        <v>2.544</v>
      </c>
      <c r="G98" s="108">
        <f t="shared" si="8"/>
        <v>3.2791999999999999</v>
      </c>
      <c r="H98" s="109">
        <v>1427</v>
      </c>
      <c r="I98" s="110" t="s">
        <v>43</v>
      </c>
      <c r="J98" s="70">
        <f t="shared" si="9"/>
        <v>0.14269999999999999</v>
      </c>
      <c r="K98" s="109">
        <v>745</v>
      </c>
      <c r="L98" s="110" t="s">
        <v>43</v>
      </c>
      <c r="M98" s="70">
        <f t="shared" si="5"/>
        <v>7.4499999999999997E-2</v>
      </c>
      <c r="N98" s="109">
        <v>514</v>
      </c>
      <c r="O98" s="110" t="s">
        <v>43</v>
      </c>
      <c r="P98" s="70">
        <f t="shared" si="6"/>
        <v>5.1400000000000001E-2</v>
      </c>
    </row>
    <row r="99" spans="2:16">
      <c r="B99" s="109">
        <v>1.5</v>
      </c>
      <c r="C99" s="110" t="s">
        <v>44</v>
      </c>
      <c r="D99" s="70">
        <f t="shared" si="10"/>
        <v>1.1363636363636364E-2</v>
      </c>
      <c r="E99" s="111">
        <v>0.76919999999999999</v>
      </c>
      <c r="F99" s="112">
        <v>2.4990000000000001</v>
      </c>
      <c r="G99" s="108">
        <f t="shared" si="8"/>
        <v>3.2682000000000002</v>
      </c>
      <c r="H99" s="109">
        <v>1535</v>
      </c>
      <c r="I99" s="110" t="s">
        <v>43</v>
      </c>
      <c r="J99" s="70">
        <f t="shared" si="9"/>
        <v>0.1535</v>
      </c>
      <c r="K99" s="109">
        <v>793</v>
      </c>
      <c r="L99" s="110" t="s">
        <v>43</v>
      </c>
      <c r="M99" s="70">
        <f t="shared" si="5"/>
        <v>7.9300000000000009E-2</v>
      </c>
      <c r="N99" s="109">
        <v>549</v>
      </c>
      <c r="O99" s="110" t="s">
        <v>43</v>
      </c>
      <c r="P99" s="70">
        <f t="shared" si="6"/>
        <v>5.4900000000000004E-2</v>
      </c>
    </row>
    <row r="100" spans="2:16">
      <c r="B100" s="109">
        <v>1.6</v>
      </c>
      <c r="C100" s="110" t="s">
        <v>44</v>
      </c>
      <c r="D100" s="70">
        <f t="shared" si="10"/>
        <v>1.2121212121212121E-2</v>
      </c>
      <c r="E100" s="111">
        <v>0.80379999999999996</v>
      </c>
      <c r="F100" s="112">
        <v>2.456</v>
      </c>
      <c r="G100" s="108">
        <f t="shared" si="8"/>
        <v>3.2597999999999998</v>
      </c>
      <c r="H100" s="109">
        <v>1645</v>
      </c>
      <c r="I100" s="110" t="s">
        <v>43</v>
      </c>
      <c r="J100" s="70">
        <f t="shared" si="9"/>
        <v>0.16450000000000001</v>
      </c>
      <c r="K100" s="109">
        <v>841</v>
      </c>
      <c r="L100" s="110" t="s">
        <v>43</v>
      </c>
      <c r="M100" s="70">
        <f t="shared" si="5"/>
        <v>8.4099999999999994E-2</v>
      </c>
      <c r="N100" s="109">
        <v>583</v>
      </c>
      <c r="O100" s="110" t="s">
        <v>43</v>
      </c>
      <c r="P100" s="70">
        <f t="shared" si="6"/>
        <v>5.8299999999999998E-2</v>
      </c>
    </row>
    <row r="101" spans="2:16">
      <c r="B101" s="109">
        <v>1.7</v>
      </c>
      <c r="C101" s="110" t="s">
        <v>44</v>
      </c>
      <c r="D101" s="70">
        <f t="shared" si="10"/>
        <v>1.2878787878787878E-2</v>
      </c>
      <c r="E101" s="111">
        <v>0.83879999999999999</v>
      </c>
      <c r="F101" s="112">
        <v>2.4140000000000001</v>
      </c>
      <c r="G101" s="108">
        <f t="shared" si="8"/>
        <v>3.2528000000000001</v>
      </c>
      <c r="H101" s="109">
        <v>1755</v>
      </c>
      <c r="I101" s="110" t="s">
        <v>43</v>
      </c>
      <c r="J101" s="70">
        <f t="shared" si="9"/>
        <v>0.17549999999999999</v>
      </c>
      <c r="K101" s="109">
        <v>888</v>
      </c>
      <c r="L101" s="110" t="s">
        <v>43</v>
      </c>
      <c r="M101" s="70">
        <f t="shared" si="5"/>
        <v>8.8800000000000004E-2</v>
      </c>
      <c r="N101" s="109">
        <v>618</v>
      </c>
      <c r="O101" s="110" t="s">
        <v>43</v>
      </c>
      <c r="P101" s="70">
        <f t="shared" si="6"/>
        <v>6.1800000000000001E-2</v>
      </c>
    </row>
    <row r="102" spans="2:16">
      <c r="B102" s="109">
        <v>1.8</v>
      </c>
      <c r="C102" s="110" t="s">
        <v>44</v>
      </c>
      <c r="D102" s="70">
        <f t="shared" si="10"/>
        <v>1.3636363636363637E-2</v>
      </c>
      <c r="E102" s="111">
        <v>0.87419999999999998</v>
      </c>
      <c r="F102" s="112">
        <v>2.3740000000000001</v>
      </c>
      <c r="G102" s="108">
        <f t="shared" si="8"/>
        <v>3.2482000000000002</v>
      </c>
      <c r="H102" s="109">
        <v>1867</v>
      </c>
      <c r="I102" s="110" t="s">
        <v>43</v>
      </c>
      <c r="J102" s="70">
        <f t="shared" si="9"/>
        <v>0.1867</v>
      </c>
      <c r="K102" s="109">
        <v>935</v>
      </c>
      <c r="L102" s="110" t="s">
        <v>43</v>
      </c>
      <c r="M102" s="70">
        <f t="shared" si="5"/>
        <v>9.35E-2</v>
      </c>
      <c r="N102" s="109">
        <v>653</v>
      </c>
      <c r="O102" s="110" t="s">
        <v>43</v>
      </c>
      <c r="P102" s="70">
        <f t="shared" si="6"/>
        <v>6.5299999999999997E-2</v>
      </c>
    </row>
    <row r="103" spans="2:16">
      <c r="B103" s="109">
        <v>2</v>
      </c>
      <c r="C103" s="110" t="s">
        <v>44</v>
      </c>
      <c r="D103" s="70">
        <f t="shared" si="10"/>
        <v>1.5151515151515152E-2</v>
      </c>
      <c r="E103" s="111">
        <v>0.94569999999999999</v>
      </c>
      <c r="F103" s="112">
        <v>2.2970000000000002</v>
      </c>
      <c r="G103" s="108">
        <f t="shared" si="8"/>
        <v>3.2427000000000001</v>
      </c>
      <c r="H103" s="109">
        <v>2091</v>
      </c>
      <c r="I103" s="110" t="s">
        <v>43</v>
      </c>
      <c r="J103" s="70">
        <f t="shared" si="9"/>
        <v>0.20910000000000001</v>
      </c>
      <c r="K103" s="109">
        <v>1028</v>
      </c>
      <c r="L103" s="110" t="s">
        <v>43</v>
      </c>
      <c r="M103" s="70">
        <f t="shared" si="5"/>
        <v>0.1028</v>
      </c>
      <c r="N103" s="109">
        <v>723</v>
      </c>
      <c r="O103" s="110" t="s">
        <v>43</v>
      </c>
      <c r="P103" s="70">
        <f t="shared" si="6"/>
        <v>7.2300000000000003E-2</v>
      </c>
    </row>
    <row r="104" spans="2:16">
      <c r="B104" s="109">
        <v>2.25</v>
      </c>
      <c r="C104" s="110" t="s">
        <v>44</v>
      </c>
      <c r="D104" s="70">
        <f t="shared" si="10"/>
        <v>1.7045454545454544E-2</v>
      </c>
      <c r="E104" s="111">
        <v>1.036</v>
      </c>
      <c r="F104" s="112">
        <v>2.2090000000000001</v>
      </c>
      <c r="G104" s="108">
        <f t="shared" si="8"/>
        <v>3.2450000000000001</v>
      </c>
      <c r="H104" s="109">
        <v>2375</v>
      </c>
      <c r="I104" s="110" t="s">
        <v>43</v>
      </c>
      <c r="J104" s="70">
        <f t="shared" si="9"/>
        <v>0.23749999999999999</v>
      </c>
      <c r="K104" s="109">
        <v>1141</v>
      </c>
      <c r="L104" s="110" t="s">
        <v>43</v>
      </c>
      <c r="M104" s="70">
        <f t="shared" si="5"/>
        <v>0.11410000000000001</v>
      </c>
      <c r="N104" s="109">
        <v>812</v>
      </c>
      <c r="O104" s="110" t="s">
        <v>43</v>
      </c>
      <c r="P104" s="70">
        <f t="shared" si="6"/>
        <v>8.1200000000000008E-2</v>
      </c>
    </row>
    <row r="105" spans="2:16">
      <c r="B105" s="109">
        <v>2.5</v>
      </c>
      <c r="C105" s="110" t="s">
        <v>44</v>
      </c>
      <c r="D105" s="70">
        <f t="shared" si="10"/>
        <v>1.893939393939394E-2</v>
      </c>
      <c r="E105" s="111">
        <v>1.125</v>
      </c>
      <c r="F105" s="112">
        <v>2.1269999999999998</v>
      </c>
      <c r="G105" s="108">
        <f t="shared" si="8"/>
        <v>3.2519999999999998</v>
      </c>
      <c r="H105" s="109">
        <v>2662</v>
      </c>
      <c r="I105" s="110" t="s">
        <v>43</v>
      </c>
      <c r="J105" s="70">
        <f t="shared" si="9"/>
        <v>0.26619999999999999</v>
      </c>
      <c r="K105" s="109">
        <v>1252</v>
      </c>
      <c r="L105" s="110" t="s">
        <v>43</v>
      </c>
      <c r="M105" s="70">
        <f t="shared" si="5"/>
        <v>0.12520000000000001</v>
      </c>
      <c r="N105" s="109">
        <v>900</v>
      </c>
      <c r="O105" s="110" t="s">
        <v>43</v>
      </c>
      <c r="P105" s="70">
        <f t="shared" si="6"/>
        <v>0.09</v>
      </c>
    </row>
    <row r="106" spans="2:16">
      <c r="B106" s="109">
        <v>2.75</v>
      </c>
      <c r="C106" s="110" t="s">
        <v>44</v>
      </c>
      <c r="D106" s="70">
        <f t="shared" si="10"/>
        <v>2.0833333333333332E-2</v>
      </c>
      <c r="E106" s="111">
        <v>1.214</v>
      </c>
      <c r="F106" s="112">
        <v>2.0529999999999999</v>
      </c>
      <c r="G106" s="108">
        <f t="shared" si="8"/>
        <v>3.2669999999999999</v>
      </c>
      <c r="H106" s="109">
        <v>2950</v>
      </c>
      <c r="I106" s="110" t="s">
        <v>43</v>
      </c>
      <c r="J106" s="70">
        <f t="shared" si="9"/>
        <v>0.29500000000000004</v>
      </c>
      <c r="K106" s="109">
        <v>1360</v>
      </c>
      <c r="L106" s="110" t="s">
        <v>43</v>
      </c>
      <c r="M106" s="70">
        <f t="shared" si="5"/>
        <v>0.13600000000000001</v>
      </c>
      <c r="N106" s="109">
        <v>988</v>
      </c>
      <c r="O106" s="110" t="s">
        <v>43</v>
      </c>
      <c r="P106" s="70">
        <f t="shared" si="6"/>
        <v>9.8799999999999999E-2</v>
      </c>
    </row>
    <row r="107" spans="2:16">
      <c r="B107" s="109">
        <v>3</v>
      </c>
      <c r="C107" s="110" t="s">
        <v>44</v>
      </c>
      <c r="D107" s="70">
        <f t="shared" si="10"/>
        <v>2.2727272727272728E-2</v>
      </c>
      <c r="E107" s="111">
        <v>1.3009999999999999</v>
      </c>
      <c r="F107" s="112">
        <v>1.984</v>
      </c>
      <c r="G107" s="108">
        <f t="shared" si="8"/>
        <v>3.2850000000000001</v>
      </c>
      <c r="H107" s="109">
        <v>3239</v>
      </c>
      <c r="I107" s="110" t="s">
        <v>43</v>
      </c>
      <c r="J107" s="70">
        <f t="shared" si="9"/>
        <v>0.32389999999999997</v>
      </c>
      <c r="K107" s="109">
        <v>1465</v>
      </c>
      <c r="L107" s="110" t="s">
        <v>43</v>
      </c>
      <c r="M107" s="70">
        <f t="shared" si="5"/>
        <v>0.14650000000000002</v>
      </c>
      <c r="N107" s="109">
        <v>1075</v>
      </c>
      <c r="O107" s="110" t="s">
        <v>43</v>
      </c>
      <c r="P107" s="70">
        <f t="shared" si="6"/>
        <v>0.1075</v>
      </c>
    </row>
    <row r="108" spans="2:16">
      <c r="B108" s="109">
        <v>3.25</v>
      </c>
      <c r="C108" s="110" t="s">
        <v>44</v>
      </c>
      <c r="D108" s="70">
        <f t="shared" si="10"/>
        <v>2.462121212121212E-2</v>
      </c>
      <c r="E108" s="111">
        <v>1.387</v>
      </c>
      <c r="F108" s="112">
        <v>1.92</v>
      </c>
      <c r="G108" s="108">
        <f t="shared" si="8"/>
        <v>3.3069999999999999</v>
      </c>
      <c r="H108" s="109">
        <v>3529</v>
      </c>
      <c r="I108" s="110" t="s">
        <v>43</v>
      </c>
      <c r="J108" s="70">
        <f t="shared" si="9"/>
        <v>0.35289999999999999</v>
      </c>
      <c r="K108" s="109">
        <v>1567</v>
      </c>
      <c r="L108" s="110" t="s">
        <v>43</v>
      </c>
      <c r="M108" s="70">
        <f t="shared" si="5"/>
        <v>0.15670000000000001</v>
      </c>
      <c r="N108" s="109">
        <v>1162</v>
      </c>
      <c r="O108" s="110" t="s">
        <v>43</v>
      </c>
      <c r="P108" s="70">
        <f t="shared" si="6"/>
        <v>0.1162</v>
      </c>
    </row>
    <row r="109" spans="2:16">
      <c r="B109" s="109">
        <v>3.5</v>
      </c>
      <c r="C109" s="110" t="s">
        <v>44</v>
      </c>
      <c r="D109" s="70">
        <f t="shared" si="10"/>
        <v>2.6515151515151516E-2</v>
      </c>
      <c r="E109" s="111">
        <v>1.47</v>
      </c>
      <c r="F109" s="112">
        <v>1.861</v>
      </c>
      <c r="G109" s="108">
        <f t="shared" si="8"/>
        <v>3.331</v>
      </c>
      <c r="H109" s="109">
        <v>3819</v>
      </c>
      <c r="I109" s="110" t="s">
        <v>43</v>
      </c>
      <c r="J109" s="70">
        <f t="shared" si="9"/>
        <v>0.38190000000000002</v>
      </c>
      <c r="K109" s="109">
        <v>1666</v>
      </c>
      <c r="L109" s="110" t="s">
        <v>43</v>
      </c>
      <c r="M109" s="70">
        <f t="shared" si="5"/>
        <v>0.1666</v>
      </c>
      <c r="N109" s="109">
        <v>1248</v>
      </c>
      <c r="O109" s="110" t="s">
        <v>43</v>
      </c>
      <c r="P109" s="70">
        <f t="shared" si="6"/>
        <v>0.12479999999999999</v>
      </c>
    </row>
    <row r="110" spans="2:16">
      <c r="B110" s="109">
        <v>3.75</v>
      </c>
      <c r="C110" s="110" t="s">
        <v>44</v>
      </c>
      <c r="D110" s="70">
        <f t="shared" si="10"/>
        <v>2.8409090909090908E-2</v>
      </c>
      <c r="E110" s="111">
        <v>1.552</v>
      </c>
      <c r="F110" s="112">
        <v>1.8069999999999999</v>
      </c>
      <c r="G110" s="108">
        <f t="shared" si="8"/>
        <v>3.359</v>
      </c>
      <c r="H110" s="109">
        <v>4109</v>
      </c>
      <c r="I110" s="110" t="s">
        <v>43</v>
      </c>
      <c r="J110" s="70">
        <f t="shared" si="9"/>
        <v>0.41089999999999999</v>
      </c>
      <c r="K110" s="109">
        <v>1763</v>
      </c>
      <c r="L110" s="110" t="s">
        <v>43</v>
      </c>
      <c r="M110" s="70">
        <f t="shared" si="5"/>
        <v>0.17629999999999998</v>
      </c>
      <c r="N110" s="109">
        <v>1333</v>
      </c>
      <c r="O110" s="110" t="s">
        <v>43</v>
      </c>
      <c r="P110" s="70">
        <f t="shared" si="6"/>
        <v>0.1333</v>
      </c>
    </row>
    <row r="111" spans="2:16">
      <c r="B111" s="109">
        <v>4</v>
      </c>
      <c r="C111" s="110" t="s">
        <v>44</v>
      </c>
      <c r="D111" s="70">
        <f t="shared" si="10"/>
        <v>3.0303030303030304E-2</v>
      </c>
      <c r="E111" s="111">
        <v>1.631</v>
      </c>
      <c r="F111" s="112">
        <v>1.7549999999999999</v>
      </c>
      <c r="G111" s="108">
        <f t="shared" si="8"/>
        <v>3.3860000000000001</v>
      </c>
      <c r="H111" s="109">
        <v>4399</v>
      </c>
      <c r="I111" s="110" t="s">
        <v>43</v>
      </c>
      <c r="J111" s="70">
        <f t="shared" si="9"/>
        <v>0.43990000000000001</v>
      </c>
      <c r="K111" s="109">
        <v>1857</v>
      </c>
      <c r="L111" s="110" t="s">
        <v>43</v>
      </c>
      <c r="M111" s="70">
        <f t="shared" si="5"/>
        <v>0.1857</v>
      </c>
      <c r="N111" s="109">
        <v>1418</v>
      </c>
      <c r="O111" s="110" t="s">
        <v>43</v>
      </c>
      <c r="P111" s="70">
        <f t="shared" si="6"/>
        <v>0.14179999999999998</v>
      </c>
    </row>
    <row r="112" spans="2:16">
      <c r="B112" s="109">
        <v>4.5</v>
      </c>
      <c r="C112" s="110" t="s">
        <v>44</v>
      </c>
      <c r="D112" s="70">
        <f t="shared" si="10"/>
        <v>3.4090909090909088E-2</v>
      </c>
      <c r="E112" s="111">
        <v>1.7849999999999999</v>
      </c>
      <c r="F112" s="112">
        <v>1.663</v>
      </c>
      <c r="G112" s="108">
        <f t="shared" si="8"/>
        <v>3.448</v>
      </c>
      <c r="H112" s="109">
        <v>4977</v>
      </c>
      <c r="I112" s="110" t="s">
        <v>43</v>
      </c>
      <c r="J112" s="70">
        <f t="shared" si="9"/>
        <v>0.49770000000000003</v>
      </c>
      <c r="K112" s="109">
        <v>2037</v>
      </c>
      <c r="L112" s="110" t="s">
        <v>43</v>
      </c>
      <c r="M112" s="70">
        <f t="shared" si="5"/>
        <v>0.20369999999999999</v>
      </c>
      <c r="N112" s="109">
        <v>1583</v>
      </c>
      <c r="O112" s="110" t="s">
        <v>43</v>
      </c>
      <c r="P112" s="70">
        <f t="shared" si="6"/>
        <v>0.1583</v>
      </c>
    </row>
    <row r="113" spans="1:16">
      <c r="B113" s="109">
        <v>5</v>
      </c>
      <c r="C113" s="110" t="s">
        <v>44</v>
      </c>
      <c r="D113" s="70">
        <f t="shared" si="10"/>
        <v>3.787878787878788E-2</v>
      </c>
      <c r="E113" s="111">
        <v>1.931</v>
      </c>
      <c r="F113" s="112">
        <v>1.581</v>
      </c>
      <c r="G113" s="108">
        <f t="shared" si="8"/>
        <v>3.512</v>
      </c>
      <c r="H113" s="109">
        <v>5552</v>
      </c>
      <c r="I113" s="110" t="s">
        <v>43</v>
      </c>
      <c r="J113" s="70">
        <f t="shared" si="9"/>
        <v>0.55519999999999992</v>
      </c>
      <c r="K113" s="109">
        <v>2207</v>
      </c>
      <c r="L113" s="110" t="s">
        <v>43</v>
      </c>
      <c r="M113" s="70">
        <f t="shared" si="5"/>
        <v>0.22069999999999998</v>
      </c>
      <c r="N113" s="109">
        <v>1743</v>
      </c>
      <c r="O113" s="110" t="s">
        <v>43</v>
      </c>
      <c r="P113" s="70">
        <f t="shared" si="6"/>
        <v>0.17430000000000001</v>
      </c>
    </row>
    <row r="114" spans="1:16">
      <c r="B114" s="109">
        <v>5.5</v>
      </c>
      <c r="C114" s="110" t="s">
        <v>44</v>
      </c>
      <c r="D114" s="70">
        <f t="shared" si="10"/>
        <v>4.1666666666666664E-2</v>
      </c>
      <c r="E114" s="111">
        <v>2.0720000000000001</v>
      </c>
      <c r="F114" s="112">
        <v>1.508</v>
      </c>
      <c r="G114" s="108">
        <f t="shared" si="8"/>
        <v>3.58</v>
      </c>
      <c r="H114" s="109">
        <v>6122</v>
      </c>
      <c r="I114" s="110" t="s">
        <v>43</v>
      </c>
      <c r="J114" s="70">
        <f t="shared" si="9"/>
        <v>0.61219999999999997</v>
      </c>
      <c r="K114" s="109">
        <v>2368</v>
      </c>
      <c r="L114" s="110" t="s">
        <v>43</v>
      </c>
      <c r="M114" s="70">
        <f t="shared" si="5"/>
        <v>0.23679999999999998</v>
      </c>
      <c r="N114" s="109">
        <v>1899</v>
      </c>
      <c r="O114" s="110" t="s">
        <v>43</v>
      </c>
      <c r="P114" s="70">
        <f t="shared" si="6"/>
        <v>0.18990000000000001</v>
      </c>
    </row>
    <row r="115" spans="1:16">
      <c r="B115" s="109">
        <v>6</v>
      </c>
      <c r="C115" s="110" t="s">
        <v>44</v>
      </c>
      <c r="D115" s="70">
        <f t="shared" si="10"/>
        <v>4.5454545454545456E-2</v>
      </c>
      <c r="E115" s="111">
        <v>2.2069999999999999</v>
      </c>
      <c r="F115" s="112">
        <v>1.4419999999999999</v>
      </c>
      <c r="G115" s="108">
        <f t="shared" si="8"/>
        <v>3.649</v>
      </c>
      <c r="H115" s="109">
        <v>6688</v>
      </c>
      <c r="I115" s="110" t="s">
        <v>43</v>
      </c>
      <c r="J115" s="70">
        <f t="shared" si="9"/>
        <v>0.66879999999999995</v>
      </c>
      <c r="K115" s="109">
        <v>2521</v>
      </c>
      <c r="L115" s="110" t="s">
        <v>43</v>
      </c>
      <c r="M115" s="70">
        <f t="shared" si="5"/>
        <v>0.25209999999999999</v>
      </c>
      <c r="N115" s="109">
        <v>2050</v>
      </c>
      <c r="O115" s="110" t="s">
        <v>43</v>
      </c>
      <c r="P115" s="70">
        <f t="shared" si="6"/>
        <v>0.20499999999999999</v>
      </c>
    </row>
    <row r="116" spans="1:16">
      <c r="B116" s="109">
        <v>6.5</v>
      </c>
      <c r="C116" s="110" t="s">
        <v>44</v>
      </c>
      <c r="D116" s="70">
        <f t="shared" si="10"/>
        <v>4.924242424242424E-2</v>
      </c>
      <c r="E116" s="111">
        <v>2.339</v>
      </c>
      <c r="F116" s="112">
        <v>1.383</v>
      </c>
      <c r="G116" s="108">
        <f t="shared" si="8"/>
        <v>3.722</v>
      </c>
      <c r="H116" s="109">
        <v>7248</v>
      </c>
      <c r="I116" s="110" t="s">
        <v>43</v>
      </c>
      <c r="J116" s="70">
        <f t="shared" si="9"/>
        <v>0.7248</v>
      </c>
      <c r="K116" s="109">
        <v>2666</v>
      </c>
      <c r="L116" s="110" t="s">
        <v>43</v>
      </c>
      <c r="M116" s="70">
        <f t="shared" si="5"/>
        <v>0.2666</v>
      </c>
      <c r="N116" s="109">
        <v>2196</v>
      </c>
      <c r="O116" s="110" t="s">
        <v>43</v>
      </c>
      <c r="P116" s="70">
        <f t="shared" si="6"/>
        <v>0.21960000000000002</v>
      </c>
    </row>
    <row r="117" spans="1:16">
      <c r="B117" s="109">
        <v>7</v>
      </c>
      <c r="C117" s="110" t="s">
        <v>44</v>
      </c>
      <c r="D117" s="70">
        <f t="shared" si="10"/>
        <v>5.3030303030303032E-2</v>
      </c>
      <c r="E117" s="111">
        <v>2.4670000000000001</v>
      </c>
      <c r="F117" s="112">
        <v>1.329</v>
      </c>
      <c r="G117" s="108">
        <f t="shared" si="8"/>
        <v>3.7960000000000003</v>
      </c>
      <c r="H117" s="109">
        <v>7802</v>
      </c>
      <c r="I117" s="110" t="s">
        <v>43</v>
      </c>
      <c r="J117" s="70">
        <f t="shared" si="9"/>
        <v>0.7802</v>
      </c>
      <c r="K117" s="109">
        <v>2804</v>
      </c>
      <c r="L117" s="110" t="s">
        <v>43</v>
      </c>
      <c r="M117" s="70">
        <f t="shared" si="5"/>
        <v>0.28039999999999998</v>
      </c>
      <c r="N117" s="109">
        <v>2337</v>
      </c>
      <c r="O117" s="110" t="s">
        <v>43</v>
      </c>
      <c r="P117" s="70">
        <f t="shared" si="6"/>
        <v>0.23370000000000002</v>
      </c>
    </row>
    <row r="118" spans="1:16">
      <c r="B118" s="109">
        <v>8</v>
      </c>
      <c r="C118" s="110" t="s">
        <v>44</v>
      </c>
      <c r="D118" s="70">
        <f t="shared" si="10"/>
        <v>6.0606060606060608E-2</v>
      </c>
      <c r="E118" s="111">
        <v>2.7149999999999999</v>
      </c>
      <c r="F118" s="112">
        <v>1.2350000000000001</v>
      </c>
      <c r="G118" s="108">
        <f t="shared" si="8"/>
        <v>3.95</v>
      </c>
      <c r="H118" s="109">
        <v>8891</v>
      </c>
      <c r="I118" s="110" t="s">
        <v>43</v>
      </c>
      <c r="J118" s="70">
        <f t="shared" si="9"/>
        <v>0.8891</v>
      </c>
      <c r="K118" s="109">
        <v>3059</v>
      </c>
      <c r="L118" s="110" t="s">
        <v>43</v>
      </c>
      <c r="M118" s="70">
        <f t="shared" si="5"/>
        <v>0.30590000000000001</v>
      </c>
      <c r="N118" s="109">
        <v>2607</v>
      </c>
      <c r="O118" s="110" t="s">
        <v>43</v>
      </c>
      <c r="P118" s="70">
        <f t="shared" si="6"/>
        <v>0.26070000000000004</v>
      </c>
    </row>
    <row r="119" spans="1:16">
      <c r="B119" s="109">
        <v>9</v>
      </c>
      <c r="C119" s="110" t="s">
        <v>44</v>
      </c>
      <c r="D119" s="70">
        <f t="shared" si="10"/>
        <v>6.8181818181818177E-2</v>
      </c>
      <c r="E119" s="111">
        <v>2.9580000000000002</v>
      </c>
      <c r="F119" s="112">
        <v>1.1559999999999999</v>
      </c>
      <c r="G119" s="108">
        <f t="shared" si="8"/>
        <v>4.1139999999999999</v>
      </c>
      <c r="H119" s="109">
        <v>9952</v>
      </c>
      <c r="I119" s="110" t="s">
        <v>43</v>
      </c>
      <c r="J119" s="70">
        <f t="shared" si="9"/>
        <v>0.99519999999999997</v>
      </c>
      <c r="K119" s="109">
        <v>3290</v>
      </c>
      <c r="L119" s="110" t="s">
        <v>43</v>
      </c>
      <c r="M119" s="70">
        <f t="shared" si="5"/>
        <v>0.32900000000000001</v>
      </c>
      <c r="N119" s="109">
        <v>2860</v>
      </c>
      <c r="O119" s="110" t="s">
        <v>43</v>
      </c>
      <c r="P119" s="70">
        <f t="shared" si="6"/>
        <v>0.28599999999999998</v>
      </c>
    </row>
    <row r="120" spans="1:16">
      <c r="B120" s="109">
        <v>10</v>
      </c>
      <c r="C120" s="110" t="s">
        <v>44</v>
      </c>
      <c r="D120" s="70">
        <f t="shared" si="10"/>
        <v>7.575757575757576E-2</v>
      </c>
      <c r="E120" s="111">
        <v>3.1970000000000001</v>
      </c>
      <c r="F120" s="112">
        <v>1.087</v>
      </c>
      <c r="G120" s="108">
        <f t="shared" si="8"/>
        <v>4.2839999999999998</v>
      </c>
      <c r="H120" s="109">
        <v>1.1000000000000001</v>
      </c>
      <c r="I120" s="119" t="s">
        <v>45</v>
      </c>
      <c r="J120" s="71">
        <f t="shared" ref="J120:J183" si="11">H120</f>
        <v>1.1000000000000001</v>
      </c>
      <c r="K120" s="109">
        <v>3499</v>
      </c>
      <c r="L120" s="110" t="s">
        <v>43</v>
      </c>
      <c r="M120" s="70">
        <f t="shared" si="5"/>
        <v>0.34989999999999999</v>
      </c>
      <c r="N120" s="109">
        <v>3096</v>
      </c>
      <c r="O120" s="110" t="s">
        <v>43</v>
      </c>
      <c r="P120" s="70">
        <f t="shared" si="6"/>
        <v>0.30959999999999999</v>
      </c>
    </row>
    <row r="121" spans="1:16">
      <c r="B121" s="109">
        <v>11</v>
      </c>
      <c r="C121" s="110" t="s">
        <v>44</v>
      </c>
      <c r="D121" s="70">
        <f t="shared" si="10"/>
        <v>8.3333333333333329E-2</v>
      </c>
      <c r="E121" s="111">
        <v>3.4350000000000001</v>
      </c>
      <c r="F121" s="112">
        <v>1.0269999999999999</v>
      </c>
      <c r="G121" s="108">
        <f t="shared" si="8"/>
        <v>4.4619999999999997</v>
      </c>
      <c r="H121" s="109">
        <v>1.2</v>
      </c>
      <c r="I121" s="110" t="s">
        <v>45</v>
      </c>
      <c r="J121" s="71">
        <f t="shared" si="11"/>
        <v>1.2</v>
      </c>
      <c r="K121" s="109">
        <v>3688</v>
      </c>
      <c r="L121" s="110" t="s">
        <v>43</v>
      </c>
      <c r="M121" s="70">
        <f t="shared" si="5"/>
        <v>0.36880000000000002</v>
      </c>
      <c r="N121" s="109">
        <v>3317</v>
      </c>
      <c r="O121" s="110" t="s">
        <v>43</v>
      </c>
      <c r="P121" s="70">
        <f t="shared" si="6"/>
        <v>0.33169999999999999</v>
      </c>
    </row>
    <row r="122" spans="1:16">
      <c r="B122" s="109">
        <v>12</v>
      </c>
      <c r="C122" s="110" t="s">
        <v>44</v>
      </c>
      <c r="D122" s="70">
        <f t="shared" si="10"/>
        <v>9.0909090909090912E-2</v>
      </c>
      <c r="E122" s="111">
        <v>3.6720000000000002</v>
      </c>
      <c r="F122" s="112">
        <v>0.9748</v>
      </c>
      <c r="G122" s="108">
        <f t="shared" si="8"/>
        <v>4.6467999999999998</v>
      </c>
      <c r="H122" s="109">
        <v>1.3</v>
      </c>
      <c r="I122" s="110" t="s">
        <v>45</v>
      </c>
      <c r="J122" s="71">
        <f t="shared" si="11"/>
        <v>1.3</v>
      </c>
      <c r="K122" s="109">
        <v>3861</v>
      </c>
      <c r="L122" s="110" t="s">
        <v>43</v>
      </c>
      <c r="M122" s="70">
        <f t="shared" si="5"/>
        <v>0.3861</v>
      </c>
      <c r="N122" s="109">
        <v>3524</v>
      </c>
      <c r="O122" s="110" t="s">
        <v>43</v>
      </c>
      <c r="P122" s="70">
        <f t="shared" si="6"/>
        <v>0.35239999999999999</v>
      </c>
    </row>
    <row r="123" spans="1:16">
      <c r="B123" s="109">
        <v>13</v>
      </c>
      <c r="C123" s="110" t="s">
        <v>44</v>
      </c>
      <c r="D123" s="70">
        <f t="shared" si="10"/>
        <v>9.8484848484848481E-2</v>
      </c>
      <c r="E123" s="111">
        <v>3.91</v>
      </c>
      <c r="F123" s="112">
        <v>0.92810000000000004</v>
      </c>
      <c r="G123" s="108">
        <f t="shared" si="8"/>
        <v>4.8380999999999998</v>
      </c>
      <c r="H123" s="109">
        <v>1.39</v>
      </c>
      <c r="I123" s="110" t="s">
        <v>45</v>
      </c>
      <c r="J123" s="71">
        <f t="shared" si="11"/>
        <v>1.39</v>
      </c>
      <c r="K123" s="109">
        <v>4018</v>
      </c>
      <c r="L123" s="110" t="s">
        <v>43</v>
      </c>
      <c r="M123" s="70">
        <f t="shared" si="5"/>
        <v>0.40179999999999999</v>
      </c>
      <c r="N123" s="109">
        <v>3718</v>
      </c>
      <c r="O123" s="110" t="s">
        <v>43</v>
      </c>
      <c r="P123" s="70">
        <f t="shared" si="6"/>
        <v>0.37180000000000002</v>
      </c>
    </row>
    <row r="124" spans="1:16">
      <c r="B124" s="109">
        <v>14</v>
      </c>
      <c r="C124" s="110" t="s">
        <v>44</v>
      </c>
      <c r="D124" s="70">
        <f t="shared" si="10"/>
        <v>0.10606060606060606</v>
      </c>
      <c r="E124" s="111">
        <v>4.1479999999999997</v>
      </c>
      <c r="F124" s="112">
        <v>0.88619999999999999</v>
      </c>
      <c r="G124" s="108">
        <f t="shared" si="8"/>
        <v>5.0341999999999993</v>
      </c>
      <c r="H124" s="109">
        <v>1.48</v>
      </c>
      <c r="I124" s="110" t="s">
        <v>45</v>
      </c>
      <c r="J124" s="71">
        <f t="shared" si="11"/>
        <v>1.48</v>
      </c>
      <c r="K124" s="109">
        <v>4161</v>
      </c>
      <c r="L124" s="110" t="s">
        <v>43</v>
      </c>
      <c r="M124" s="70">
        <f t="shared" si="5"/>
        <v>0.41609999999999997</v>
      </c>
      <c r="N124" s="109">
        <v>3900</v>
      </c>
      <c r="O124" s="110" t="s">
        <v>43</v>
      </c>
      <c r="P124" s="70">
        <f t="shared" si="6"/>
        <v>0.39</v>
      </c>
    </row>
    <row r="125" spans="1:16">
      <c r="B125" s="72">
        <v>15</v>
      </c>
      <c r="C125" s="74" t="s">
        <v>44</v>
      </c>
      <c r="D125" s="70">
        <f t="shared" si="10"/>
        <v>0.11363636363636363</v>
      </c>
      <c r="E125" s="111">
        <v>4.3860000000000001</v>
      </c>
      <c r="F125" s="112">
        <v>0.84850000000000003</v>
      </c>
      <c r="G125" s="108">
        <f t="shared" si="8"/>
        <v>5.2345000000000006</v>
      </c>
      <c r="H125" s="109">
        <v>1.57</v>
      </c>
      <c r="I125" s="110" t="s">
        <v>45</v>
      </c>
      <c r="J125" s="71">
        <f t="shared" si="11"/>
        <v>1.57</v>
      </c>
      <c r="K125" s="109">
        <v>4293</v>
      </c>
      <c r="L125" s="110" t="s">
        <v>43</v>
      </c>
      <c r="M125" s="70">
        <f t="shared" si="5"/>
        <v>0.42930000000000001</v>
      </c>
      <c r="N125" s="109">
        <v>4071</v>
      </c>
      <c r="O125" s="110" t="s">
        <v>43</v>
      </c>
      <c r="P125" s="70">
        <f t="shared" si="6"/>
        <v>0.40709999999999996</v>
      </c>
    </row>
    <row r="126" spans="1:16">
      <c r="B126" s="72">
        <v>16</v>
      </c>
      <c r="C126" s="74" t="s">
        <v>44</v>
      </c>
      <c r="D126" s="70">
        <f t="shared" si="10"/>
        <v>0.12121212121212122</v>
      </c>
      <c r="E126" s="111">
        <v>4.625</v>
      </c>
      <c r="F126" s="112">
        <v>0.81430000000000002</v>
      </c>
      <c r="G126" s="108">
        <f t="shared" si="8"/>
        <v>5.4393000000000002</v>
      </c>
      <c r="H126" s="72">
        <v>1.66</v>
      </c>
      <c r="I126" s="74" t="s">
        <v>45</v>
      </c>
      <c r="J126" s="71">
        <f t="shared" si="11"/>
        <v>1.66</v>
      </c>
      <c r="K126" s="72">
        <v>4413</v>
      </c>
      <c r="L126" s="74" t="s">
        <v>43</v>
      </c>
      <c r="M126" s="70">
        <f t="shared" si="5"/>
        <v>0.44130000000000003</v>
      </c>
      <c r="N126" s="72">
        <v>4231</v>
      </c>
      <c r="O126" s="74" t="s">
        <v>43</v>
      </c>
      <c r="P126" s="70">
        <f t="shared" si="6"/>
        <v>0.42309999999999998</v>
      </c>
    </row>
    <row r="127" spans="1:16">
      <c r="B127" s="72">
        <v>17</v>
      </c>
      <c r="C127" s="74" t="s">
        <v>44</v>
      </c>
      <c r="D127" s="70">
        <f t="shared" si="10"/>
        <v>0.12878787878787878</v>
      </c>
      <c r="E127" s="111">
        <v>4.8650000000000002</v>
      </c>
      <c r="F127" s="112">
        <v>0.78310000000000002</v>
      </c>
      <c r="G127" s="108">
        <f t="shared" si="8"/>
        <v>5.6481000000000003</v>
      </c>
      <c r="H127" s="72">
        <v>1.74</v>
      </c>
      <c r="I127" s="74" t="s">
        <v>45</v>
      </c>
      <c r="J127" s="71">
        <f t="shared" si="11"/>
        <v>1.74</v>
      </c>
      <c r="K127" s="72">
        <v>4523</v>
      </c>
      <c r="L127" s="74" t="s">
        <v>43</v>
      </c>
      <c r="M127" s="70">
        <f t="shared" si="5"/>
        <v>0.45229999999999998</v>
      </c>
      <c r="N127" s="72">
        <v>4381</v>
      </c>
      <c r="O127" s="74" t="s">
        <v>43</v>
      </c>
      <c r="P127" s="70">
        <f t="shared" si="6"/>
        <v>0.43810000000000004</v>
      </c>
    </row>
    <row r="128" spans="1:16">
      <c r="A128" s="113"/>
      <c r="B128" s="109">
        <v>18</v>
      </c>
      <c r="C128" s="110" t="s">
        <v>44</v>
      </c>
      <c r="D128" s="70">
        <f t="shared" si="10"/>
        <v>0.13636363636363635</v>
      </c>
      <c r="E128" s="111">
        <v>5.1040000000000001</v>
      </c>
      <c r="F128" s="112">
        <v>0.75449999999999995</v>
      </c>
      <c r="G128" s="108">
        <f t="shared" si="8"/>
        <v>5.8585000000000003</v>
      </c>
      <c r="H128" s="109">
        <v>1.82</v>
      </c>
      <c r="I128" s="110" t="s">
        <v>45</v>
      </c>
      <c r="J128" s="71">
        <f t="shared" si="11"/>
        <v>1.82</v>
      </c>
      <c r="K128" s="72">
        <v>4625</v>
      </c>
      <c r="L128" s="74" t="s">
        <v>43</v>
      </c>
      <c r="M128" s="70">
        <f t="shared" si="5"/>
        <v>0.46250000000000002</v>
      </c>
      <c r="N128" s="72">
        <v>4522</v>
      </c>
      <c r="O128" s="74" t="s">
        <v>43</v>
      </c>
      <c r="P128" s="70">
        <f t="shared" si="6"/>
        <v>0.45220000000000005</v>
      </c>
    </row>
    <row r="129" spans="1:16">
      <c r="A129" s="113"/>
      <c r="B129" s="109">
        <v>20</v>
      </c>
      <c r="C129" s="110" t="s">
        <v>44</v>
      </c>
      <c r="D129" s="70">
        <f t="shared" si="10"/>
        <v>0.15151515151515152</v>
      </c>
      <c r="E129" s="111">
        <v>5.58</v>
      </c>
      <c r="F129" s="112">
        <v>0.70399999999999996</v>
      </c>
      <c r="G129" s="108">
        <f t="shared" si="8"/>
        <v>6.2839999999999998</v>
      </c>
      <c r="H129" s="109">
        <v>1.97</v>
      </c>
      <c r="I129" s="110" t="s">
        <v>45</v>
      </c>
      <c r="J129" s="71">
        <f t="shared" si="11"/>
        <v>1.97</v>
      </c>
      <c r="K129" s="72">
        <v>4806</v>
      </c>
      <c r="L129" s="74" t="s">
        <v>43</v>
      </c>
      <c r="M129" s="70">
        <f t="shared" si="5"/>
        <v>0.48060000000000003</v>
      </c>
      <c r="N129" s="72">
        <v>4781</v>
      </c>
      <c r="O129" s="74" t="s">
        <v>43</v>
      </c>
      <c r="P129" s="70">
        <f t="shared" si="6"/>
        <v>0.47809999999999997</v>
      </c>
    </row>
    <row r="130" spans="1:16">
      <c r="A130" s="113"/>
      <c r="B130" s="109">
        <v>22.5</v>
      </c>
      <c r="C130" s="110" t="s">
        <v>44</v>
      </c>
      <c r="D130" s="70">
        <f t="shared" si="10"/>
        <v>0.17045454545454544</v>
      </c>
      <c r="E130" s="111">
        <v>6.1710000000000003</v>
      </c>
      <c r="F130" s="112">
        <v>0.65069999999999995</v>
      </c>
      <c r="G130" s="108">
        <f t="shared" si="8"/>
        <v>6.8216999999999999</v>
      </c>
      <c r="H130" s="109">
        <v>2.15</v>
      </c>
      <c r="I130" s="110" t="s">
        <v>45</v>
      </c>
      <c r="J130" s="71">
        <f t="shared" si="11"/>
        <v>2.15</v>
      </c>
      <c r="K130" s="72">
        <v>4999</v>
      </c>
      <c r="L130" s="74" t="s">
        <v>43</v>
      </c>
      <c r="M130" s="70">
        <f t="shared" si="5"/>
        <v>0.49989999999999996</v>
      </c>
      <c r="N130" s="72">
        <v>5065</v>
      </c>
      <c r="O130" s="74" t="s">
        <v>43</v>
      </c>
      <c r="P130" s="70">
        <f t="shared" si="6"/>
        <v>0.50650000000000006</v>
      </c>
    </row>
    <row r="131" spans="1:16">
      <c r="A131" s="113"/>
      <c r="B131" s="109">
        <v>25</v>
      </c>
      <c r="C131" s="110" t="s">
        <v>44</v>
      </c>
      <c r="D131" s="70">
        <f t="shared" si="10"/>
        <v>0.18939393939393939</v>
      </c>
      <c r="E131" s="111">
        <v>6.7510000000000003</v>
      </c>
      <c r="F131" s="112">
        <v>0.60580000000000001</v>
      </c>
      <c r="G131" s="108">
        <f t="shared" si="8"/>
        <v>7.3568000000000007</v>
      </c>
      <c r="H131" s="109">
        <v>2.3199999999999998</v>
      </c>
      <c r="I131" s="110" t="s">
        <v>45</v>
      </c>
      <c r="J131" s="71">
        <f t="shared" si="11"/>
        <v>2.3199999999999998</v>
      </c>
      <c r="K131" s="72">
        <v>5160</v>
      </c>
      <c r="L131" s="74" t="s">
        <v>43</v>
      </c>
      <c r="M131" s="70">
        <f t="shared" si="5"/>
        <v>0.51600000000000001</v>
      </c>
      <c r="N131" s="72">
        <v>5312</v>
      </c>
      <c r="O131" s="74" t="s">
        <v>43</v>
      </c>
      <c r="P131" s="70">
        <f t="shared" si="6"/>
        <v>0.53120000000000001</v>
      </c>
    </row>
    <row r="132" spans="1:16">
      <c r="A132" s="113"/>
      <c r="B132" s="109">
        <v>27.5</v>
      </c>
      <c r="C132" s="110" t="s">
        <v>44</v>
      </c>
      <c r="D132" s="70">
        <f t="shared" si="10"/>
        <v>0.20833333333333334</v>
      </c>
      <c r="E132" s="111">
        <v>7.3179999999999996</v>
      </c>
      <c r="F132" s="112">
        <v>0.56740000000000002</v>
      </c>
      <c r="G132" s="108">
        <f t="shared" si="8"/>
        <v>7.8853999999999997</v>
      </c>
      <c r="H132" s="109">
        <v>2.48</v>
      </c>
      <c r="I132" s="110" t="s">
        <v>45</v>
      </c>
      <c r="J132" s="71">
        <f t="shared" si="11"/>
        <v>2.48</v>
      </c>
      <c r="K132" s="72">
        <v>5296</v>
      </c>
      <c r="L132" s="74" t="s">
        <v>43</v>
      </c>
      <c r="M132" s="70">
        <f t="shared" si="5"/>
        <v>0.52960000000000007</v>
      </c>
      <c r="N132" s="72">
        <v>5530</v>
      </c>
      <c r="O132" s="74" t="s">
        <v>43</v>
      </c>
      <c r="P132" s="70">
        <f t="shared" si="6"/>
        <v>0.55300000000000005</v>
      </c>
    </row>
    <row r="133" spans="1:16">
      <c r="A133" s="113"/>
      <c r="B133" s="109">
        <v>30</v>
      </c>
      <c r="C133" s="110" t="s">
        <v>44</v>
      </c>
      <c r="D133" s="70">
        <f t="shared" si="10"/>
        <v>0.22727272727272727</v>
      </c>
      <c r="E133" s="111">
        <v>7.8710000000000004</v>
      </c>
      <c r="F133" s="112">
        <v>0.53410000000000002</v>
      </c>
      <c r="G133" s="108">
        <f t="shared" si="8"/>
        <v>8.4051000000000009</v>
      </c>
      <c r="H133" s="109">
        <v>2.62</v>
      </c>
      <c r="I133" s="110" t="s">
        <v>45</v>
      </c>
      <c r="J133" s="71">
        <f t="shared" si="11"/>
        <v>2.62</v>
      </c>
      <c r="K133" s="72">
        <v>5414</v>
      </c>
      <c r="L133" s="74" t="s">
        <v>43</v>
      </c>
      <c r="M133" s="70">
        <f t="shared" si="5"/>
        <v>0.54139999999999999</v>
      </c>
      <c r="N133" s="72">
        <v>5724</v>
      </c>
      <c r="O133" s="74" t="s">
        <v>43</v>
      </c>
      <c r="P133" s="70">
        <f t="shared" si="6"/>
        <v>0.57240000000000002</v>
      </c>
    </row>
    <row r="134" spans="1:16">
      <c r="A134" s="113"/>
      <c r="B134" s="109">
        <v>32.5</v>
      </c>
      <c r="C134" s="110" t="s">
        <v>44</v>
      </c>
      <c r="D134" s="70">
        <f t="shared" si="10"/>
        <v>0.24621212121212122</v>
      </c>
      <c r="E134" s="111">
        <v>8.4079999999999995</v>
      </c>
      <c r="F134" s="112">
        <v>0.50490000000000002</v>
      </c>
      <c r="G134" s="108">
        <f t="shared" si="8"/>
        <v>8.9128999999999987</v>
      </c>
      <c r="H134" s="109">
        <v>2.76</v>
      </c>
      <c r="I134" s="110" t="s">
        <v>45</v>
      </c>
      <c r="J134" s="71">
        <f t="shared" si="11"/>
        <v>2.76</v>
      </c>
      <c r="K134" s="72">
        <v>5515</v>
      </c>
      <c r="L134" s="74" t="s">
        <v>43</v>
      </c>
      <c r="M134" s="70">
        <f t="shared" si="5"/>
        <v>0.55149999999999999</v>
      </c>
      <c r="N134" s="72">
        <v>5896</v>
      </c>
      <c r="O134" s="74" t="s">
        <v>43</v>
      </c>
      <c r="P134" s="70">
        <f t="shared" si="6"/>
        <v>0.58960000000000001</v>
      </c>
    </row>
    <row r="135" spans="1:16">
      <c r="A135" s="113"/>
      <c r="B135" s="109">
        <v>35</v>
      </c>
      <c r="C135" s="110" t="s">
        <v>44</v>
      </c>
      <c r="D135" s="70">
        <f t="shared" si="10"/>
        <v>0.26515151515151514</v>
      </c>
      <c r="E135" s="111">
        <v>8.9290000000000003</v>
      </c>
      <c r="F135" s="112">
        <v>0.47910000000000003</v>
      </c>
      <c r="G135" s="108">
        <f t="shared" si="8"/>
        <v>9.408100000000001</v>
      </c>
      <c r="H135" s="109">
        <v>2.9</v>
      </c>
      <c r="I135" s="110" t="s">
        <v>45</v>
      </c>
      <c r="J135" s="71">
        <f t="shared" si="11"/>
        <v>2.9</v>
      </c>
      <c r="K135" s="72">
        <v>5604</v>
      </c>
      <c r="L135" s="74" t="s">
        <v>43</v>
      </c>
      <c r="M135" s="70">
        <f t="shared" si="5"/>
        <v>0.56040000000000001</v>
      </c>
      <c r="N135" s="72">
        <v>6051</v>
      </c>
      <c r="O135" s="74" t="s">
        <v>43</v>
      </c>
      <c r="P135" s="70">
        <f t="shared" si="6"/>
        <v>0.60509999999999997</v>
      </c>
    </row>
    <row r="136" spans="1:16">
      <c r="A136" s="113"/>
      <c r="B136" s="109">
        <v>37.5</v>
      </c>
      <c r="C136" s="110" t="s">
        <v>44</v>
      </c>
      <c r="D136" s="70">
        <f t="shared" si="10"/>
        <v>0.28409090909090912</v>
      </c>
      <c r="E136" s="111">
        <v>9.4329999999999998</v>
      </c>
      <c r="F136" s="112">
        <v>0.45610000000000001</v>
      </c>
      <c r="G136" s="108">
        <f t="shared" si="8"/>
        <v>9.8890999999999991</v>
      </c>
      <c r="H136" s="109">
        <v>3.02</v>
      </c>
      <c r="I136" s="110" t="s">
        <v>45</v>
      </c>
      <c r="J136" s="71">
        <f t="shared" si="11"/>
        <v>3.02</v>
      </c>
      <c r="K136" s="72">
        <v>5683</v>
      </c>
      <c r="L136" s="74" t="s">
        <v>43</v>
      </c>
      <c r="M136" s="70">
        <f t="shared" si="5"/>
        <v>0.56830000000000003</v>
      </c>
      <c r="N136" s="72">
        <v>6192</v>
      </c>
      <c r="O136" s="74" t="s">
        <v>43</v>
      </c>
      <c r="P136" s="70">
        <f t="shared" si="6"/>
        <v>0.61919999999999997</v>
      </c>
    </row>
    <row r="137" spans="1:16">
      <c r="A137" s="113"/>
      <c r="B137" s="109">
        <v>40</v>
      </c>
      <c r="C137" s="110" t="s">
        <v>44</v>
      </c>
      <c r="D137" s="70">
        <f t="shared" si="10"/>
        <v>0.30303030303030304</v>
      </c>
      <c r="E137" s="111">
        <v>9.9209999999999994</v>
      </c>
      <c r="F137" s="112">
        <v>0.4355</v>
      </c>
      <c r="G137" s="108">
        <f t="shared" si="8"/>
        <v>10.356499999999999</v>
      </c>
      <c r="H137" s="109">
        <v>3.15</v>
      </c>
      <c r="I137" s="110" t="s">
        <v>45</v>
      </c>
      <c r="J137" s="71">
        <f t="shared" si="11"/>
        <v>3.15</v>
      </c>
      <c r="K137" s="72">
        <v>5753</v>
      </c>
      <c r="L137" s="74" t="s">
        <v>43</v>
      </c>
      <c r="M137" s="70">
        <f t="shared" si="5"/>
        <v>0.57530000000000003</v>
      </c>
      <c r="N137" s="72">
        <v>6320</v>
      </c>
      <c r="O137" s="74" t="s">
        <v>43</v>
      </c>
      <c r="P137" s="70">
        <f t="shared" si="6"/>
        <v>0.63200000000000001</v>
      </c>
    </row>
    <row r="138" spans="1:16">
      <c r="A138" s="113"/>
      <c r="B138" s="109">
        <v>45</v>
      </c>
      <c r="C138" s="110" t="s">
        <v>44</v>
      </c>
      <c r="D138" s="70">
        <f t="shared" si="10"/>
        <v>0.34090909090909088</v>
      </c>
      <c r="E138" s="111">
        <v>10.85</v>
      </c>
      <c r="F138" s="112">
        <v>0.39979999999999999</v>
      </c>
      <c r="G138" s="108">
        <f t="shared" si="8"/>
        <v>11.2498</v>
      </c>
      <c r="H138" s="109">
        <v>3.37</v>
      </c>
      <c r="I138" s="110" t="s">
        <v>45</v>
      </c>
      <c r="J138" s="71">
        <f t="shared" si="11"/>
        <v>3.37</v>
      </c>
      <c r="K138" s="72">
        <v>5876</v>
      </c>
      <c r="L138" s="74" t="s">
        <v>43</v>
      </c>
      <c r="M138" s="70">
        <f t="shared" si="5"/>
        <v>0.58760000000000001</v>
      </c>
      <c r="N138" s="72">
        <v>6545</v>
      </c>
      <c r="O138" s="74" t="s">
        <v>43</v>
      </c>
      <c r="P138" s="70">
        <f t="shared" si="6"/>
        <v>0.65449999999999997</v>
      </c>
    </row>
    <row r="139" spans="1:16">
      <c r="A139" s="113"/>
      <c r="B139" s="109">
        <v>50</v>
      </c>
      <c r="C139" s="110" t="s">
        <v>44</v>
      </c>
      <c r="D139" s="70">
        <f t="shared" si="10"/>
        <v>0.37878787878787878</v>
      </c>
      <c r="E139" s="111">
        <v>11.71</v>
      </c>
      <c r="F139" s="112">
        <v>0.37019999999999997</v>
      </c>
      <c r="G139" s="108">
        <f t="shared" si="8"/>
        <v>12.080200000000001</v>
      </c>
      <c r="H139" s="109">
        <v>3.59</v>
      </c>
      <c r="I139" s="110" t="s">
        <v>45</v>
      </c>
      <c r="J139" s="71">
        <f t="shared" si="11"/>
        <v>3.59</v>
      </c>
      <c r="K139" s="72">
        <v>5977</v>
      </c>
      <c r="L139" s="74" t="s">
        <v>43</v>
      </c>
      <c r="M139" s="70">
        <f t="shared" si="5"/>
        <v>0.59770000000000001</v>
      </c>
      <c r="N139" s="72">
        <v>6736</v>
      </c>
      <c r="O139" s="74" t="s">
        <v>43</v>
      </c>
      <c r="P139" s="70">
        <f t="shared" si="6"/>
        <v>0.67359999999999998</v>
      </c>
    </row>
    <row r="140" spans="1:16">
      <c r="A140" s="113"/>
      <c r="B140" s="109">
        <v>55</v>
      </c>
      <c r="C140" s="114" t="s">
        <v>44</v>
      </c>
      <c r="D140" s="70">
        <f t="shared" si="10"/>
        <v>0.41666666666666669</v>
      </c>
      <c r="E140" s="111">
        <v>12.52</v>
      </c>
      <c r="F140" s="112">
        <v>0.34499999999999997</v>
      </c>
      <c r="G140" s="108">
        <f t="shared" si="8"/>
        <v>12.865</v>
      </c>
      <c r="H140" s="109">
        <v>3.79</v>
      </c>
      <c r="I140" s="110" t="s">
        <v>45</v>
      </c>
      <c r="J140" s="71">
        <f t="shared" si="11"/>
        <v>3.79</v>
      </c>
      <c r="K140" s="72">
        <v>6062</v>
      </c>
      <c r="L140" s="74" t="s">
        <v>43</v>
      </c>
      <c r="M140" s="70">
        <f t="shared" si="5"/>
        <v>0.60620000000000007</v>
      </c>
      <c r="N140" s="72">
        <v>6902</v>
      </c>
      <c r="O140" s="74" t="s">
        <v>43</v>
      </c>
      <c r="P140" s="70">
        <f t="shared" si="6"/>
        <v>0.69020000000000004</v>
      </c>
    </row>
    <row r="141" spans="1:16">
      <c r="B141" s="109">
        <v>60</v>
      </c>
      <c r="C141" s="74" t="s">
        <v>44</v>
      </c>
      <c r="D141" s="70">
        <f t="shared" si="10"/>
        <v>0.45454545454545453</v>
      </c>
      <c r="E141" s="111">
        <v>13.28</v>
      </c>
      <c r="F141" s="112">
        <v>0.32340000000000002</v>
      </c>
      <c r="G141" s="108">
        <f t="shared" si="8"/>
        <v>13.603399999999999</v>
      </c>
      <c r="H141" s="72">
        <v>3.98</v>
      </c>
      <c r="I141" s="74" t="s">
        <v>45</v>
      </c>
      <c r="J141" s="71">
        <f t="shared" si="11"/>
        <v>3.98</v>
      </c>
      <c r="K141" s="72">
        <v>6135</v>
      </c>
      <c r="L141" s="74" t="s">
        <v>43</v>
      </c>
      <c r="M141" s="70">
        <f t="shared" si="5"/>
        <v>0.61349999999999993</v>
      </c>
      <c r="N141" s="72">
        <v>7048</v>
      </c>
      <c r="O141" s="74" t="s">
        <v>43</v>
      </c>
      <c r="P141" s="70">
        <f t="shared" si="6"/>
        <v>0.70479999999999998</v>
      </c>
    </row>
    <row r="142" spans="1:16">
      <c r="B142" s="109">
        <v>65</v>
      </c>
      <c r="C142" s="74" t="s">
        <v>44</v>
      </c>
      <c r="D142" s="70">
        <f t="shared" si="10"/>
        <v>0.49242424242424243</v>
      </c>
      <c r="E142" s="111">
        <v>13.99</v>
      </c>
      <c r="F142" s="112">
        <v>0.30459999999999998</v>
      </c>
      <c r="G142" s="108">
        <f t="shared" si="8"/>
        <v>14.294600000000001</v>
      </c>
      <c r="H142" s="72">
        <v>4.16</v>
      </c>
      <c r="I142" s="74" t="s">
        <v>45</v>
      </c>
      <c r="J142" s="71">
        <f t="shared" si="11"/>
        <v>4.16</v>
      </c>
      <c r="K142" s="72">
        <v>6199</v>
      </c>
      <c r="L142" s="74" t="s">
        <v>43</v>
      </c>
      <c r="M142" s="70">
        <f t="shared" si="5"/>
        <v>0.61990000000000001</v>
      </c>
      <c r="N142" s="72">
        <v>7178</v>
      </c>
      <c r="O142" s="74" t="s">
        <v>43</v>
      </c>
      <c r="P142" s="70">
        <f t="shared" si="6"/>
        <v>0.71779999999999999</v>
      </c>
    </row>
    <row r="143" spans="1:16">
      <c r="B143" s="109">
        <v>70</v>
      </c>
      <c r="C143" s="74" t="s">
        <v>44</v>
      </c>
      <c r="D143" s="70">
        <f t="shared" si="10"/>
        <v>0.53030303030303028</v>
      </c>
      <c r="E143" s="111">
        <v>14.66</v>
      </c>
      <c r="F143" s="112">
        <v>0.28799999999999998</v>
      </c>
      <c r="G143" s="108">
        <f t="shared" si="8"/>
        <v>14.948</v>
      </c>
      <c r="H143" s="72">
        <v>4.33</v>
      </c>
      <c r="I143" s="74" t="s">
        <v>45</v>
      </c>
      <c r="J143" s="71">
        <f t="shared" si="11"/>
        <v>4.33</v>
      </c>
      <c r="K143" s="72">
        <v>6254</v>
      </c>
      <c r="L143" s="74" t="s">
        <v>43</v>
      </c>
      <c r="M143" s="70">
        <f t="shared" si="5"/>
        <v>0.62539999999999996</v>
      </c>
      <c r="N143" s="72">
        <v>7295</v>
      </c>
      <c r="O143" s="74" t="s">
        <v>43</v>
      </c>
      <c r="P143" s="70">
        <f t="shared" si="6"/>
        <v>0.72950000000000004</v>
      </c>
    </row>
    <row r="144" spans="1:16">
      <c r="B144" s="109">
        <v>80</v>
      </c>
      <c r="C144" s="74" t="s">
        <v>44</v>
      </c>
      <c r="D144" s="70">
        <f t="shared" si="10"/>
        <v>0.60606060606060608</v>
      </c>
      <c r="E144" s="111">
        <v>15.88</v>
      </c>
      <c r="F144" s="112">
        <v>0.26019999999999999</v>
      </c>
      <c r="G144" s="108">
        <f t="shared" si="8"/>
        <v>16.1402</v>
      </c>
      <c r="H144" s="72">
        <v>4.6500000000000004</v>
      </c>
      <c r="I144" s="74" t="s">
        <v>45</v>
      </c>
      <c r="J144" s="71">
        <f t="shared" si="11"/>
        <v>4.6500000000000004</v>
      </c>
      <c r="K144" s="72">
        <v>6356</v>
      </c>
      <c r="L144" s="74" t="s">
        <v>43</v>
      </c>
      <c r="M144" s="70">
        <f t="shared" si="5"/>
        <v>0.63559999999999994</v>
      </c>
      <c r="N144" s="72">
        <v>7496</v>
      </c>
      <c r="O144" s="74" t="s">
        <v>43</v>
      </c>
      <c r="P144" s="70">
        <f t="shared" si="6"/>
        <v>0.74960000000000004</v>
      </c>
    </row>
    <row r="145" spans="2:16">
      <c r="B145" s="109">
        <v>90</v>
      </c>
      <c r="C145" s="74" t="s">
        <v>44</v>
      </c>
      <c r="D145" s="70">
        <f t="shared" si="10"/>
        <v>0.68181818181818177</v>
      </c>
      <c r="E145" s="111">
        <v>16.97</v>
      </c>
      <c r="F145" s="112">
        <v>0.23780000000000001</v>
      </c>
      <c r="G145" s="108">
        <f t="shared" si="8"/>
        <v>17.207799999999999</v>
      </c>
      <c r="H145" s="72">
        <v>4.96</v>
      </c>
      <c r="I145" s="74" t="s">
        <v>45</v>
      </c>
      <c r="J145" s="71">
        <f t="shared" si="11"/>
        <v>4.96</v>
      </c>
      <c r="K145" s="72">
        <v>6440</v>
      </c>
      <c r="L145" s="74" t="s">
        <v>43</v>
      </c>
      <c r="M145" s="70">
        <f t="shared" si="5"/>
        <v>0.64400000000000002</v>
      </c>
      <c r="N145" s="72">
        <v>7665</v>
      </c>
      <c r="O145" s="74" t="s">
        <v>43</v>
      </c>
      <c r="P145" s="70">
        <f t="shared" si="6"/>
        <v>0.76649999999999996</v>
      </c>
    </row>
    <row r="146" spans="2:16">
      <c r="B146" s="109">
        <v>100</v>
      </c>
      <c r="C146" s="74" t="s">
        <v>44</v>
      </c>
      <c r="D146" s="70">
        <f t="shared" si="10"/>
        <v>0.75757575757575757</v>
      </c>
      <c r="E146" s="111">
        <v>17.940000000000001</v>
      </c>
      <c r="F146" s="112">
        <v>0.21920000000000001</v>
      </c>
      <c r="G146" s="108">
        <f t="shared" si="8"/>
        <v>18.159200000000002</v>
      </c>
      <c r="H146" s="72">
        <v>5.25</v>
      </c>
      <c r="I146" s="74" t="s">
        <v>45</v>
      </c>
      <c r="J146" s="71">
        <f t="shared" si="11"/>
        <v>5.25</v>
      </c>
      <c r="K146" s="72">
        <v>6510</v>
      </c>
      <c r="L146" s="74" t="s">
        <v>43</v>
      </c>
      <c r="M146" s="70">
        <f t="shared" si="5"/>
        <v>0.65100000000000002</v>
      </c>
      <c r="N146" s="72">
        <v>7811</v>
      </c>
      <c r="O146" s="74" t="s">
        <v>43</v>
      </c>
      <c r="P146" s="70">
        <f t="shared" si="6"/>
        <v>0.78110000000000002</v>
      </c>
    </row>
    <row r="147" spans="2:16">
      <c r="B147" s="109">
        <v>110</v>
      </c>
      <c r="C147" s="74" t="s">
        <v>44</v>
      </c>
      <c r="D147" s="70">
        <f t="shared" si="10"/>
        <v>0.83333333333333337</v>
      </c>
      <c r="E147" s="111">
        <v>18.82</v>
      </c>
      <c r="F147" s="112">
        <v>0.2036</v>
      </c>
      <c r="G147" s="108">
        <f t="shared" si="8"/>
        <v>19.023600000000002</v>
      </c>
      <c r="H147" s="72">
        <v>5.52</v>
      </c>
      <c r="I147" s="74" t="s">
        <v>45</v>
      </c>
      <c r="J147" s="71">
        <f t="shared" si="11"/>
        <v>5.52</v>
      </c>
      <c r="K147" s="72">
        <v>6570</v>
      </c>
      <c r="L147" s="74" t="s">
        <v>43</v>
      </c>
      <c r="M147" s="70">
        <f t="shared" si="5"/>
        <v>0.65700000000000003</v>
      </c>
      <c r="N147" s="72">
        <v>7938</v>
      </c>
      <c r="O147" s="74" t="s">
        <v>43</v>
      </c>
      <c r="P147" s="70">
        <f t="shared" si="6"/>
        <v>0.79379999999999995</v>
      </c>
    </row>
    <row r="148" spans="2:16">
      <c r="B148" s="109">
        <v>120</v>
      </c>
      <c r="C148" s="74" t="s">
        <v>44</v>
      </c>
      <c r="D148" s="70">
        <f t="shared" si="10"/>
        <v>0.90909090909090906</v>
      </c>
      <c r="E148" s="111">
        <v>19.62</v>
      </c>
      <c r="F148" s="112">
        <v>0.19020000000000001</v>
      </c>
      <c r="G148" s="108">
        <f t="shared" si="8"/>
        <v>19.810200000000002</v>
      </c>
      <c r="H148" s="72">
        <v>5.78</v>
      </c>
      <c r="I148" s="74" t="s">
        <v>45</v>
      </c>
      <c r="J148" s="71">
        <f t="shared" si="11"/>
        <v>5.78</v>
      </c>
      <c r="K148" s="72">
        <v>6623</v>
      </c>
      <c r="L148" s="74" t="s">
        <v>43</v>
      </c>
      <c r="M148" s="70">
        <f t="shared" ref="M148:M174" si="12">K148/1000/10</f>
        <v>0.6623</v>
      </c>
      <c r="N148" s="72">
        <v>8051</v>
      </c>
      <c r="O148" s="74" t="s">
        <v>43</v>
      </c>
      <c r="P148" s="70">
        <f t="shared" ref="P148:P167" si="13">N148/1000/10</f>
        <v>0.80510000000000004</v>
      </c>
    </row>
    <row r="149" spans="2:16">
      <c r="B149" s="109">
        <v>130</v>
      </c>
      <c r="C149" s="74" t="s">
        <v>44</v>
      </c>
      <c r="D149" s="70">
        <f t="shared" si="10"/>
        <v>0.98484848484848486</v>
      </c>
      <c r="E149" s="111">
        <v>20.350000000000001</v>
      </c>
      <c r="F149" s="112">
        <v>0.17860000000000001</v>
      </c>
      <c r="G149" s="108">
        <f t="shared" ref="G149:G212" si="14">E149+F149</f>
        <v>20.528600000000001</v>
      </c>
      <c r="H149" s="72">
        <v>6.04</v>
      </c>
      <c r="I149" s="74" t="s">
        <v>45</v>
      </c>
      <c r="J149" s="71">
        <f t="shared" si="11"/>
        <v>6.04</v>
      </c>
      <c r="K149" s="72">
        <v>6671</v>
      </c>
      <c r="L149" s="74" t="s">
        <v>43</v>
      </c>
      <c r="M149" s="70">
        <f t="shared" si="12"/>
        <v>0.66710000000000003</v>
      </c>
      <c r="N149" s="72">
        <v>8153</v>
      </c>
      <c r="O149" s="74" t="s">
        <v>43</v>
      </c>
      <c r="P149" s="70">
        <f t="shared" si="13"/>
        <v>0.81530000000000002</v>
      </c>
    </row>
    <row r="150" spans="2:16">
      <c r="B150" s="109">
        <v>140</v>
      </c>
      <c r="C150" s="74" t="s">
        <v>44</v>
      </c>
      <c r="D150" s="70">
        <f t="shared" si="10"/>
        <v>1.0606060606060606</v>
      </c>
      <c r="E150" s="111">
        <v>21.01</v>
      </c>
      <c r="F150" s="112">
        <v>0.16850000000000001</v>
      </c>
      <c r="G150" s="108">
        <f t="shared" si="14"/>
        <v>21.178500000000003</v>
      </c>
      <c r="H150" s="72">
        <v>6.28</v>
      </c>
      <c r="I150" s="74" t="s">
        <v>45</v>
      </c>
      <c r="J150" s="71">
        <f t="shared" si="11"/>
        <v>6.28</v>
      </c>
      <c r="K150" s="72">
        <v>6713</v>
      </c>
      <c r="L150" s="74" t="s">
        <v>43</v>
      </c>
      <c r="M150" s="70">
        <f t="shared" si="12"/>
        <v>0.67130000000000001</v>
      </c>
      <c r="N150" s="72">
        <v>8245</v>
      </c>
      <c r="O150" s="74" t="s">
        <v>43</v>
      </c>
      <c r="P150" s="70">
        <f t="shared" si="13"/>
        <v>0.8244999999999999</v>
      </c>
    </row>
    <row r="151" spans="2:16">
      <c r="B151" s="109">
        <v>150</v>
      </c>
      <c r="C151" s="74" t="s">
        <v>44</v>
      </c>
      <c r="D151" s="70">
        <f t="shared" si="10"/>
        <v>1.1363636363636365</v>
      </c>
      <c r="E151" s="111">
        <v>21.62</v>
      </c>
      <c r="F151" s="112">
        <v>0.1595</v>
      </c>
      <c r="G151" s="108">
        <f t="shared" si="14"/>
        <v>21.779500000000002</v>
      </c>
      <c r="H151" s="72">
        <v>6.52</v>
      </c>
      <c r="I151" s="74" t="s">
        <v>45</v>
      </c>
      <c r="J151" s="71">
        <f t="shared" si="11"/>
        <v>6.52</v>
      </c>
      <c r="K151" s="72">
        <v>6751</v>
      </c>
      <c r="L151" s="74" t="s">
        <v>43</v>
      </c>
      <c r="M151" s="70">
        <f t="shared" si="12"/>
        <v>0.67510000000000003</v>
      </c>
      <c r="N151" s="72">
        <v>8329</v>
      </c>
      <c r="O151" s="74" t="s">
        <v>43</v>
      </c>
      <c r="P151" s="70">
        <f t="shared" si="13"/>
        <v>0.83290000000000008</v>
      </c>
    </row>
    <row r="152" spans="2:16">
      <c r="B152" s="109">
        <v>160</v>
      </c>
      <c r="C152" s="74" t="s">
        <v>44</v>
      </c>
      <c r="D152" s="70">
        <f t="shared" si="10"/>
        <v>1.2121212121212122</v>
      </c>
      <c r="E152" s="111">
        <v>22.18</v>
      </c>
      <c r="F152" s="112">
        <v>0.1515</v>
      </c>
      <c r="G152" s="108">
        <f t="shared" si="14"/>
        <v>22.331499999999998</v>
      </c>
      <c r="H152" s="72">
        <v>6.75</v>
      </c>
      <c r="I152" s="74" t="s">
        <v>45</v>
      </c>
      <c r="J152" s="71">
        <f t="shared" si="11"/>
        <v>6.75</v>
      </c>
      <c r="K152" s="72">
        <v>6787</v>
      </c>
      <c r="L152" s="74" t="s">
        <v>43</v>
      </c>
      <c r="M152" s="70">
        <f t="shared" si="12"/>
        <v>0.67869999999999997</v>
      </c>
      <c r="N152" s="72">
        <v>8407</v>
      </c>
      <c r="O152" s="74" t="s">
        <v>43</v>
      </c>
      <c r="P152" s="70">
        <f t="shared" si="13"/>
        <v>0.8407</v>
      </c>
    </row>
    <row r="153" spans="2:16">
      <c r="B153" s="109">
        <v>170</v>
      </c>
      <c r="C153" s="74" t="s">
        <v>44</v>
      </c>
      <c r="D153" s="70">
        <f t="shared" si="10"/>
        <v>1.2878787878787878</v>
      </c>
      <c r="E153" s="111">
        <v>22.7</v>
      </c>
      <c r="F153" s="112">
        <v>0.1444</v>
      </c>
      <c r="G153" s="108">
        <f t="shared" si="14"/>
        <v>22.8444</v>
      </c>
      <c r="H153" s="72">
        <v>6.98</v>
      </c>
      <c r="I153" s="74" t="s">
        <v>45</v>
      </c>
      <c r="J153" s="71">
        <f t="shared" si="11"/>
        <v>6.98</v>
      </c>
      <c r="K153" s="72">
        <v>6819</v>
      </c>
      <c r="L153" s="74" t="s">
        <v>43</v>
      </c>
      <c r="M153" s="70">
        <f t="shared" si="12"/>
        <v>0.68189999999999995</v>
      </c>
      <c r="N153" s="72">
        <v>8479</v>
      </c>
      <c r="O153" s="74" t="s">
        <v>43</v>
      </c>
      <c r="P153" s="70">
        <f t="shared" si="13"/>
        <v>0.84789999999999988</v>
      </c>
    </row>
    <row r="154" spans="2:16">
      <c r="B154" s="109">
        <v>180</v>
      </c>
      <c r="C154" s="74" t="s">
        <v>44</v>
      </c>
      <c r="D154" s="70">
        <f t="shared" si="10"/>
        <v>1.3636363636363635</v>
      </c>
      <c r="E154" s="111">
        <v>23.18</v>
      </c>
      <c r="F154" s="112">
        <v>0.13789999999999999</v>
      </c>
      <c r="G154" s="108">
        <f t="shared" si="14"/>
        <v>23.317899999999998</v>
      </c>
      <c r="H154" s="72">
        <v>7.2</v>
      </c>
      <c r="I154" s="74" t="s">
        <v>45</v>
      </c>
      <c r="J154" s="71">
        <f t="shared" si="11"/>
        <v>7.2</v>
      </c>
      <c r="K154" s="72">
        <v>6850</v>
      </c>
      <c r="L154" s="74" t="s">
        <v>43</v>
      </c>
      <c r="M154" s="70">
        <f t="shared" si="12"/>
        <v>0.68499999999999994</v>
      </c>
      <c r="N154" s="72">
        <v>8546</v>
      </c>
      <c r="O154" s="74" t="s">
        <v>43</v>
      </c>
      <c r="P154" s="70">
        <f t="shared" si="13"/>
        <v>0.85459999999999992</v>
      </c>
    </row>
    <row r="155" spans="2:16">
      <c r="B155" s="109">
        <v>200</v>
      </c>
      <c r="C155" s="74" t="s">
        <v>44</v>
      </c>
      <c r="D155" s="70">
        <f t="shared" si="10"/>
        <v>1.5151515151515151</v>
      </c>
      <c r="E155" s="111">
        <v>24.04</v>
      </c>
      <c r="F155" s="112">
        <v>0.1268</v>
      </c>
      <c r="G155" s="108">
        <f t="shared" si="14"/>
        <v>24.166799999999999</v>
      </c>
      <c r="H155" s="72">
        <v>7.64</v>
      </c>
      <c r="I155" s="74" t="s">
        <v>45</v>
      </c>
      <c r="J155" s="71">
        <f t="shared" si="11"/>
        <v>7.64</v>
      </c>
      <c r="K155" s="72">
        <v>6918</v>
      </c>
      <c r="L155" s="74" t="s">
        <v>43</v>
      </c>
      <c r="M155" s="70">
        <f t="shared" si="12"/>
        <v>0.69179999999999997</v>
      </c>
      <c r="N155" s="72">
        <v>8669</v>
      </c>
      <c r="O155" s="74" t="s">
        <v>43</v>
      </c>
      <c r="P155" s="70">
        <f t="shared" si="13"/>
        <v>0.8669</v>
      </c>
    </row>
    <row r="156" spans="2:16">
      <c r="B156" s="109">
        <v>225</v>
      </c>
      <c r="C156" s="74" t="s">
        <v>44</v>
      </c>
      <c r="D156" s="70">
        <f t="shared" si="10"/>
        <v>1.7045454545454546</v>
      </c>
      <c r="E156" s="111">
        <v>24.95</v>
      </c>
      <c r="F156" s="112">
        <v>0.1153</v>
      </c>
      <c r="G156" s="108">
        <f t="shared" si="14"/>
        <v>25.065300000000001</v>
      </c>
      <c r="H156" s="72">
        <v>8.16</v>
      </c>
      <c r="I156" s="74" t="s">
        <v>45</v>
      </c>
      <c r="J156" s="71">
        <f t="shared" si="11"/>
        <v>8.16</v>
      </c>
      <c r="K156" s="72">
        <v>7001</v>
      </c>
      <c r="L156" s="74" t="s">
        <v>43</v>
      </c>
      <c r="M156" s="70">
        <f t="shared" si="12"/>
        <v>0.70010000000000006</v>
      </c>
      <c r="N156" s="72">
        <v>8804</v>
      </c>
      <c r="O156" s="74" t="s">
        <v>43</v>
      </c>
      <c r="P156" s="70">
        <f t="shared" si="13"/>
        <v>0.88040000000000007</v>
      </c>
    </row>
    <row r="157" spans="2:16">
      <c r="B157" s="109">
        <v>250</v>
      </c>
      <c r="C157" s="74" t="s">
        <v>44</v>
      </c>
      <c r="D157" s="70">
        <f t="shared" si="10"/>
        <v>1.893939393939394</v>
      </c>
      <c r="E157" s="111">
        <v>25.73</v>
      </c>
      <c r="F157" s="112">
        <v>0.10580000000000001</v>
      </c>
      <c r="G157" s="108">
        <f t="shared" si="14"/>
        <v>25.835799999999999</v>
      </c>
      <c r="H157" s="72">
        <v>8.66</v>
      </c>
      <c r="I157" s="74" t="s">
        <v>45</v>
      </c>
      <c r="J157" s="71">
        <f t="shared" si="11"/>
        <v>8.66</v>
      </c>
      <c r="K157" s="72">
        <v>7076</v>
      </c>
      <c r="L157" s="74" t="s">
        <v>43</v>
      </c>
      <c r="M157" s="70">
        <f t="shared" si="12"/>
        <v>0.70760000000000001</v>
      </c>
      <c r="N157" s="72">
        <v>8923</v>
      </c>
      <c r="O157" s="74" t="s">
        <v>43</v>
      </c>
      <c r="P157" s="70">
        <f t="shared" si="13"/>
        <v>0.89229999999999998</v>
      </c>
    </row>
    <row r="158" spans="2:16">
      <c r="B158" s="109">
        <v>275</v>
      </c>
      <c r="C158" s="74" t="s">
        <v>44</v>
      </c>
      <c r="D158" s="70">
        <f t="shared" ref="D158:D171" si="15">B158/$C$5</f>
        <v>2.0833333333333335</v>
      </c>
      <c r="E158" s="111">
        <v>26.47</v>
      </c>
      <c r="F158" s="112">
        <v>9.7919999999999993E-2</v>
      </c>
      <c r="G158" s="108">
        <f t="shared" si="14"/>
        <v>26.567919999999997</v>
      </c>
      <c r="H158" s="72">
        <v>9.15</v>
      </c>
      <c r="I158" s="74" t="s">
        <v>45</v>
      </c>
      <c r="J158" s="71">
        <f t="shared" si="11"/>
        <v>9.15</v>
      </c>
      <c r="K158" s="72">
        <v>7144</v>
      </c>
      <c r="L158" s="74" t="s">
        <v>43</v>
      </c>
      <c r="M158" s="70">
        <f t="shared" si="12"/>
        <v>0.71440000000000003</v>
      </c>
      <c r="N158" s="72">
        <v>9031</v>
      </c>
      <c r="O158" s="74" t="s">
        <v>43</v>
      </c>
      <c r="P158" s="70">
        <f t="shared" si="13"/>
        <v>0.90310000000000001</v>
      </c>
    </row>
    <row r="159" spans="2:16">
      <c r="B159" s="109">
        <v>300</v>
      </c>
      <c r="C159" s="74" t="s">
        <v>44</v>
      </c>
      <c r="D159" s="70">
        <f t="shared" si="15"/>
        <v>2.2727272727272729</v>
      </c>
      <c r="E159" s="111">
        <v>27.12</v>
      </c>
      <c r="F159" s="112">
        <v>9.1200000000000003E-2</v>
      </c>
      <c r="G159" s="108">
        <f t="shared" si="14"/>
        <v>27.211200000000002</v>
      </c>
      <c r="H159" s="72">
        <v>9.6300000000000008</v>
      </c>
      <c r="I159" s="74" t="s">
        <v>45</v>
      </c>
      <c r="J159" s="71">
        <f t="shared" si="11"/>
        <v>9.6300000000000008</v>
      </c>
      <c r="K159" s="72">
        <v>7206</v>
      </c>
      <c r="L159" s="74" t="s">
        <v>43</v>
      </c>
      <c r="M159" s="70">
        <f t="shared" si="12"/>
        <v>0.72060000000000002</v>
      </c>
      <c r="N159" s="72">
        <v>9129</v>
      </c>
      <c r="O159" s="74" t="s">
        <v>43</v>
      </c>
      <c r="P159" s="70">
        <f t="shared" si="13"/>
        <v>0.91289999999999993</v>
      </c>
    </row>
    <row r="160" spans="2:16">
      <c r="B160" s="109">
        <v>325</v>
      </c>
      <c r="C160" s="74" t="s">
        <v>44</v>
      </c>
      <c r="D160" s="70">
        <f t="shared" si="15"/>
        <v>2.4621212121212119</v>
      </c>
      <c r="E160" s="111">
        <v>27.59</v>
      </c>
      <c r="F160" s="112">
        <v>8.5400000000000004E-2</v>
      </c>
      <c r="G160" s="108">
        <f t="shared" si="14"/>
        <v>27.6754</v>
      </c>
      <c r="H160" s="72">
        <v>10.1</v>
      </c>
      <c r="I160" s="74" t="s">
        <v>45</v>
      </c>
      <c r="J160" s="71">
        <f t="shared" si="11"/>
        <v>10.1</v>
      </c>
      <c r="K160" s="72">
        <v>7264</v>
      </c>
      <c r="L160" s="74" t="s">
        <v>43</v>
      </c>
      <c r="M160" s="70">
        <f t="shared" si="12"/>
        <v>0.72640000000000005</v>
      </c>
      <c r="N160" s="72">
        <v>9219</v>
      </c>
      <c r="O160" s="74" t="s">
        <v>43</v>
      </c>
      <c r="P160" s="70">
        <f t="shared" si="13"/>
        <v>0.92189999999999994</v>
      </c>
    </row>
    <row r="161" spans="2:16">
      <c r="B161" s="109">
        <v>350</v>
      </c>
      <c r="C161" s="74" t="s">
        <v>44</v>
      </c>
      <c r="D161" s="70">
        <f t="shared" si="15"/>
        <v>2.6515151515151514</v>
      </c>
      <c r="E161" s="111">
        <v>28.01</v>
      </c>
      <c r="F161" s="112">
        <v>8.0350000000000005E-2</v>
      </c>
      <c r="G161" s="108">
        <f t="shared" si="14"/>
        <v>28.090350000000001</v>
      </c>
      <c r="H161" s="72">
        <v>10.57</v>
      </c>
      <c r="I161" s="74" t="s">
        <v>45</v>
      </c>
      <c r="J161" s="71">
        <f t="shared" si="11"/>
        <v>10.57</v>
      </c>
      <c r="K161" s="72">
        <v>7318</v>
      </c>
      <c r="L161" s="74" t="s">
        <v>43</v>
      </c>
      <c r="M161" s="70">
        <f t="shared" si="12"/>
        <v>0.73180000000000001</v>
      </c>
      <c r="N161" s="72">
        <v>9303</v>
      </c>
      <c r="O161" s="74" t="s">
        <v>43</v>
      </c>
      <c r="P161" s="70">
        <f t="shared" si="13"/>
        <v>0.93030000000000013</v>
      </c>
    </row>
    <row r="162" spans="2:16">
      <c r="B162" s="109">
        <v>375</v>
      </c>
      <c r="C162" s="74" t="s">
        <v>44</v>
      </c>
      <c r="D162" s="70">
        <f t="shared" si="15"/>
        <v>2.8409090909090908</v>
      </c>
      <c r="E162" s="111">
        <v>28.38</v>
      </c>
      <c r="F162" s="112">
        <v>7.5899999999999995E-2</v>
      </c>
      <c r="G162" s="108">
        <f t="shared" si="14"/>
        <v>28.4559</v>
      </c>
      <c r="H162" s="72">
        <v>11.02</v>
      </c>
      <c r="I162" s="74" t="s">
        <v>45</v>
      </c>
      <c r="J162" s="71">
        <f t="shared" si="11"/>
        <v>11.02</v>
      </c>
      <c r="K162" s="72">
        <v>7370</v>
      </c>
      <c r="L162" s="74" t="s">
        <v>43</v>
      </c>
      <c r="M162" s="70">
        <f t="shared" si="12"/>
        <v>0.73699999999999999</v>
      </c>
      <c r="N162" s="72">
        <v>9381</v>
      </c>
      <c r="O162" s="74" t="s">
        <v>43</v>
      </c>
      <c r="P162" s="70">
        <f t="shared" si="13"/>
        <v>0.93810000000000004</v>
      </c>
    </row>
    <row r="163" spans="2:16">
      <c r="B163" s="109">
        <v>400</v>
      </c>
      <c r="C163" s="74" t="s">
        <v>44</v>
      </c>
      <c r="D163" s="70">
        <f t="shared" si="15"/>
        <v>3.0303030303030303</v>
      </c>
      <c r="E163" s="111">
        <v>28.7</v>
      </c>
      <c r="F163" s="112">
        <v>7.1959999999999996E-2</v>
      </c>
      <c r="G163" s="108">
        <f t="shared" si="14"/>
        <v>28.77196</v>
      </c>
      <c r="H163" s="72">
        <v>11.47</v>
      </c>
      <c r="I163" s="74" t="s">
        <v>45</v>
      </c>
      <c r="J163" s="71">
        <f t="shared" si="11"/>
        <v>11.47</v>
      </c>
      <c r="K163" s="72">
        <v>7420</v>
      </c>
      <c r="L163" s="74" t="s">
        <v>43</v>
      </c>
      <c r="M163" s="70">
        <f t="shared" si="12"/>
        <v>0.74199999999999999</v>
      </c>
      <c r="N163" s="72">
        <v>9455</v>
      </c>
      <c r="O163" s="74" t="s">
        <v>43</v>
      </c>
      <c r="P163" s="70">
        <f t="shared" si="13"/>
        <v>0.94550000000000001</v>
      </c>
    </row>
    <row r="164" spans="2:16">
      <c r="B164" s="109">
        <v>450</v>
      </c>
      <c r="C164" s="74" t="s">
        <v>44</v>
      </c>
      <c r="D164" s="70">
        <f t="shared" si="15"/>
        <v>3.4090909090909092</v>
      </c>
      <c r="E164" s="111">
        <v>29.23</v>
      </c>
      <c r="F164" s="112">
        <v>6.5259999999999999E-2</v>
      </c>
      <c r="G164" s="108">
        <f t="shared" si="14"/>
        <v>29.295259999999999</v>
      </c>
      <c r="H164" s="72">
        <v>12.36</v>
      </c>
      <c r="I164" s="74" t="s">
        <v>45</v>
      </c>
      <c r="J164" s="71">
        <f t="shared" si="11"/>
        <v>12.36</v>
      </c>
      <c r="K164" s="72">
        <v>7565</v>
      </c>
      <c r="L164" s="74" t="s">
        <v>43</v>
      </c>
      <c r="M164" s="70">
        <f t="shared" si="12"/>
        <v>0.75650000000000006</v>
      </c>
      <c r="N164" s="72">
        <v>9592</v>
      </c>
      <c r="O164" s="74" t="s">
        <v>43</v>
      </c>
      <c r="P164" s="70">
        <f t="shared" si="13"/>
        <v>0.95920000000000005</v>
      </c>
    </row>
    <row r="165" spans="2:16">
      <c r="B165" s="109">
        <v>500</v>
      </c>
      <c r="C165" s="74" t="s">
        <v>44</v>
      </c>
      <c r="D165" s="70">
        <f t="shared" si="15"/>
        <v>3.7878787878787881</v>
      </c>
      <c r="E165" s="111">
        <v>29.63</v>
      </c>
      <c r="F165" s="112">
        <v>5.9769999999999997E-2</v>
      </c>
      <c r="G165" s="108">
        <f t="shared" si="14"/>
        <v>29.689769999999999</v>
      </c>
      <c r="H165" s="72">
        <v>13.24</v>
      </c>
      <c r="I165" s="74" t="s">
        <v>45</v>
      </c>
      <c r="J165" s="71">
        <f t="shared" si="11"/>
        <v>13.24</v>
      </c>
      <c r="K165" s="72">
        <v>7701</v>
      </c>
      <c r="L165" s="74" t="s">
        <v>43</v>
      </c>
      <c r="M165" s="70">
        <f t="shared" si="12"/>
        <v>0.77010000000000001</v>
      </c>
      <c r="N165" s="72">
        <v>9717</v>
      </c>
      <c r="O165" s="74" t="s">
        <v>43</v>
      </c>
      <c r="P165" s="70">
        <f t="shared" si="13"/>
        <v>0.97170000000000001</v>
      </c>
    </row>
    <row r="166" spans="2:16">
      <c r="B166" s="109">
        <v>550</v>
      </c>
      <c r="C166" s="74" t="s">
        <v>44</v>
      </c>
      <c r="D166" s="70">
        <f t="shared" si="15"/>
        <v>4.166666666666667</v>
      </c>
      <c r="E166" s="111">
        <v>29.93</v>
      </c>
      <c r="F166" s="112">
        <v>5.5199999999999999E-2</v>
      </c>
      <c r="G166" s="108">
        <f t="shared" si="14"/>
        <v>29.985199999999999</v>
      </c>
      <c r="H166" s="72">
        <v>14.1</v>
      </c>
      <c r="I166" s="74" t="s">
        <v>45</v>
      </c>
      <c r="J166" s="71">
        <f t="shared" si="11"/>
        <v>14.1</v>
      </c>
      <c r="K166" s="72">
        <v>7830</v>
      </c>
      <c r="L166" s="74" t="s">
        <v>43</v>
      </c>
      <c r="M166" s="70">
        <f t="shared" si="12"/>
        <v>0.78300000000000003</v>
      </c>
      <c r="N166" s="72">
        <v>9833</v>
      </c>
      <c r="O166" s="74" t="s">
        <v>43</v>
      </c>
      <c r="P166" s="70">
        <f t="shared" si="13"/>
        <v>0.98330000000000006</v>
      </c>
    </row>
    <row r="167" spans="2:16">
      <c r="B167" s="109">
        <v>600</v>
      </c>
      <c r="C167" s="74" t="s">
        <v>44</v>
      </c>
      <c r="D167" s="70">
        <f t="shared" si="15"/>
        <v>4.5454545454545459</v>
      </c>
      <c r="E167" s="111">
        <v>30.16</v>
      </c>
      <c r="F167" s="112">
        <v>5.1310000000000001E-2</v>
      </c>
      <c r="G167" s="108">
        <f t="shared" si="14"/>
        <v>30.211310000000001</v>
      </c>
      <c r="H167" s="72">
        <v>14.96</v>
      </c>
      <c r="I167" s="74" t="s">
        <v>45</v>
      </c>
      <c r="J167" s="71">
        <f t="shared" si="11"/>
        <v>14.96</v>
      </c>
      <c r="K167" s="72">
        <v>7953</v>
      </c>
      <c r="L167" s="74" t="s">
        <v>43</v>
      </c>
      <c r="M167" s="70">
        <f t="shared" si="12"/>
        <v>0.79530000000000001</v>
      </c>
      <c r="N167" s="72">
        <v>9942</v>
      </c>
      <c r="O167" s="74" t="s">
        <v>43</v>
      </c>
      <c r="P167" s="70">
        <f t="shared" si="13"/>
        <v>0.99419999999999997</v>
      </c>
    </row>
    <row r="168" spans="2:16">
      <c r="B168" s="109">
        <v>650</v>
      </c>
      <c r="C168" s="74" t="s">
        <v>44</v>
      </c>
      <c r="D168" s="70">
        <f t="shared" si="15"/>
        <v>4.9242424242424239</v>
      </c>
      <c r="E168" s="111">
        <v>30.33</v>
      </c>
      <c r="F168" s="112">
        <v>4.7980000000000002E-2</v>
      </c>
      <c r="G168" s="108">
        <f t="shared" si="14"/>
        <v>30.377979999999997</v>
      </c>
      <c r="H168" s="72">
        <v>15.82</v>
      </c>
      <c r="I168" s="74" t="s">
        <v>45</v>
      </c>
      <c r="J168" s="71">
        <f t="shared" si="11"/>
        <v>15.82</v>
      </c>
      <c r="K168" s="72">
        <v>8072</v>
      </c>
      <c r="L168" s="74" t="s">
        <v>43</v>
      </c>
      <c r="M168" s="70">
        <f t="shared" si="12"/>
        <v>0.80719999999999992</v>
      </c>
      <c r="N168" s="72">
        <v>1</v>
      </c>
      <c r="O168" s="73" t="s">
        <v>45</v>
      </c>
      <c r="P168" s="71">
        <f t="shared" ref="P168:P228" si="16">N168</f>
        <v>1</v>
      </c>
    </row>
    <row r="169" spans="2:16">
      <c r="B169" s="109">
        <v>700</v>
      </c>
      <c r="C169" s="74" t="s">
        <v>44</v>
      </c>
      <c r="D169" s="70">
        <f t="shared" si="15"/>
        <v>5.3030303030303028</v>
      </c>
      <c r="E169" s="111">
        <v>30.45</v>
      </c>
      <c r="F169" s="112">
        <v>4.5069999999999999E-2</v>
      </c>
      <c r="G169" s="108">
        <f t="shared" si="14"/>
        <v>30.495069999999998</v>
      </c>
      <c r="H169" s="72">
        <v>16.670000000000002</v>
      </c>
      <c r="I169" s="74" t="s">
        <v>45</v>
      </c>
      <c r="J169" s="71">
        <f t="shared" si="11"/>
        <v>16.670000000000002</v>
      </c>
      <c r="K169" s="72">
        <v>8187</v>
      </c>
      <c r="L169" s="74" t="s">
        <v>43</v>
      </c>
      <c r="M169" s="70">
        <f t="shared" si="12"/>
        <v>0.81869999999999998</v>
      </c>
      <c r="N169" s="72">
        <v>1.01</v>
      </c>
      <c r="O169" s="74" t="s">
        <v>45</v>
      </c>
      <c r="P169" s="71">
        <f t="shared" si="16"/>
        <v>1.01</v>
      </c>
    </row>
    <row r="170" spans="2:16">
      <c r="B170" s="109">
        <v>800</v>
      </c>
      <c r="C170" s="74" t="s">
        <v>44</v>
      </c>
      <c r="D170" s="70">
        <f t="shared" si="15"/>
        <v>6.0606060606060606</v>
      </c>
      <c r="E170" s="111">
        <v>30.58</v>
      </c>
      <c r="F170" s="112">
        <v>4.0259999999999997E-2</v>
      </c>
      <c r="G170" s="108">
        <f t="shared" si="14"/>
        <v>30.620259999999998</v>
      </c>
      <c r="H170" s="72">
        <v>18.36</v>
      </c>
      <c r="I170" s="74" t="s">
        <v>45</v>
      </c>
      <c r="J170" s="71">
        <f t="shared" si="11"/>
        <v>18.36</v>
      </c>
      <c r="K170" s="72">
        <v>8577</v>
      </c>
      <c r="L170" s="74" t="s">
        <v>43</v>
      </c>
      <c r="M170" s="70">
        <f t="shared" si="12"/>
        <v>0.85770000000000002</v>
      </c>
      <c r="N170" s="72">
        <v>1.03</v>
      </c>
      <c r="O170" s="74" t="s">
        <v>45</v>
      </c>
      <c r="P170" s="71">
        <f t="shared" si="16"/>
        <v>1.03</v>
      </c>
    </row>
    <row r="171" spans="2:16">
      <c r="B171" s="109">
        <v>900</v>
      </c>
      <c r="C171" s="74" t="s">
        <v>44</v>
      </c>
      <c r="D171" s="70">
        <f t="shared" si="15"/>
        <v>6.8181818181818183</v>
      </c>
      <c r="E171" s="111">
        <v>30.59</v>
      </c>
      <c r="F171" s="112">
        <v>3.6429999999999997E-2</v>
      </c>
      <c r="G171" s="108">
        <f t="shared" si="14"/>
        <v>30.626429999999999</v>
      </c>
      <c r="H171" s="72">
        <v>20.05</v>
      </c>
      <c r="I171" s="74" t="s">
        <v>45</v>
      </c>
      <c r="J171" s="71">
        <f t="shared" si="11"/>
        <v>20.05</v>
      </c>
      <c r="K171" s="72">
        <v>8946</v>
      </c>
      <c r="L171" s="74" t="s">
        <v>43</v>
      </c>
      <c r="M171" s="70">
        <f t="shared" si="12"/>
        <v>0.89459999999999995</v>
      </c>
      <c r="N171" s="72">
        <v>1.05</v>
      </c>
      <c r="O171" s="74" t="s">
        <v>45</v>
      </c>
      <c r="P171" s="71">
        <f t="shared" si="16"/>
        <v>1.05</v>
      </c>
    </row>
    <row r="172" spans="2:16">
      <c r="B172" s="109">
        <v>1</v>
      </c>
      <c r="C172" s="73" t="s">
        <v>46</v>
      </c>
      <c r="D172" s="70">
        <f t="shared" ref="D172:D228" si="17">B172*1000/$C$5</f>
        <v>7.5757575757575761</v>
      </c>
      <c r="E172" s="111">
        <v>30.5</v>
      </c>
      <c r="F172" s="112">
        <v>3.3309999999999999E-2</v>
      </c>
      <c r="G172" s="108">
        <f t="shared" si="14"/>
        <v>30.53331</v>
      </c>
      <c r="H172" s="72">
        <v>21.74</v>
      </c>
      <c r="I172" s="74" t="s">
        <v>45</v>
      </c>
      <c r="J172" s="71">
        <f t="shared" si="11"/>
        <v>21.74</v>
      </c>
      <c r="K172" s="72">
        <v>9300</v>
      </c>
      <c r="L172" s="74" t="s">
        <v>43</v>
      </c>
      <c r="M172" s="70">
        <f t="shared" si="12"/>
        <v>0.93</v>
      </c>
      <c r="N172" s="72">
        <v>1.07</v>
      </c>
      <c r="O172" s="74" t="s">
        <v>45</v>
      </c>
      <c r="P172" s="71">
        <f t="shared" si="16"/>
        <v>1.07</v>
      </c>
    </row>
    <row r="173" spans="2:16">
      <c r="B173" s="109">
        <v>1.1000000000000001</v>
      </c>
      <c r="C173" s="74" t="s">
        <v>46</v>
      </c>
      <c r="D173" s="70">
        <f t="shared" si="17"/>
        <v>8.3333333333333339</v>
      </c>
      <c r="E173" s="111">
        <v>30.34</v>
      </c>
      <c r="F173" s="112">
        <v>3.0710000000000001E-2</v>
      </c>
      <c r="G173" s="108">
        <f t="shared" si="14"/>
        <v>30.370709999999999</v>
      </c>
      <c r="H173" s="72">
        <v>23.44</v>
      </c>
      <c r="I173" s="74" t="s">
        <v>45</v>
      </c>
      <c r="J173" s="71">
        <f t="shared" si="11"/>
        <v>23.44</v>
      </c>
      <c r="K173" s="72">
        <v>9642</v>
      </c>
      <c r="L173" s="74" t="s">
        <v>43</v>
      </c>
      <c r="M173" s="70">
        <f t="shared" si="12"/>
        <v>0.96419999999999995</v>
      </c>
      <c r="N173" s="72">
        <v>1.08</v>
      </c>
      <c r="O173" s="74" t="s">
        <v>45</v>
      </c>
      <c r="P173" s="71">
        <f t="shared" si="16"/>
        <v>1.08</v>
      </c>
    </row>
    <row r="174" spans="2:16">
      <c r="B174" s="109">
        <v>1.2</v>
      </c>
      <c r="C174" s="74" t="s">
        <v>46</v>
      </c>
      <c r="D174" s="70">
        <f t="shared" si="17"/>
        <v>9.0909090909090917</v>
      </c>
      <c r="E174" s="111">
        <v>30.12</v>
      </c>
      <c r="F174" s="112">
        <v>2.8510000000000001E-2</v>
      </c>
      <c r="G174" s="108">
        <f t="shared" si="14"/>
        <v>30.148510000000002</v>
      </c>
      <c r="H174" s="72">
        <v>25.15</v>
      </c>
      <c r="I174" s="74" t="s">
        <v>45</v>
      </c>
      <c r="J174" s="71">
        <f t="shared" si="11"/>
        <v>25.15</v>
      </c>
      <c r="K174" s="72">
        <v>9976</v>
      </c>
      <c r="L174" s="74" t="s">
        <v>43</v>
      </c>
      <c r="M174" s="70">
        <f t="shared" si="12"/>
        <v>0.99760000000000004</v>
      </c>
      <c r="N174" s="72">
        <v>1.1000000000000001</v>
      </c>
      <c r="O174" s="74" t="s">
        <v>45</v>
      </c>
      <c r="P174" s="71">
        <f t="shared" si="16"/>
        <v>1.1000000000000001</v>
      </c>
    </row>
    <row r="175" spans="2:16">
      <c r="B175" s="109">
        <v>1.3</v>
      </c>
      <c r="C175" s="74" t="s">
        <v>46</v>
      </c>
      <c r="D175" s="70">
        <f t="shared" si="17"/>
        <v>9.8484848484848477</v>
      </c>
      <c r="E175" s="111">
        <v>29.85</v>
      </c>
      <c r="F175" s="112">
        <v>2.6620000000000001E-2</v>
      </c>
      <c r="G175" s="108">
        <f t="shared" si="14"/>
        <v>29.876620000000003</v>
      </c>
      <c r="H175" s="72">
        <v>26.87</v>
      </c>
      <c r="I175" s="74" t="s">
        <v>45</v>
      </c>
      <c r="J175" s="71">
        <f t="shared" si="11"/>
        <v>26.87</v>
      </c>
      <c r="K175" s="72">
        <v>1.03</v>
      </c>
      <c r="L175" s="73" t="s">
        <v>45</v>
      </c>
      <c r="M175" s="71">
        <f t="shared" ref="M175:M228" si="18">K175</f>
        <v>1.03</v>
      </c>
      <c r="N175" s="72">
        <v>1.1100000000000001</v>
      </c>
      <c r="O175" s="74" t="s">
        <v>45</v>
      </c>
      <c r="P175" s="71">
        <f t="shared" si="16"/>
        <v>1.1100000000000001</v>
      </c>
    </row>
    <row r="176" spans="2:16">
      <c r="B176" s="109">
        <v>1.4</v>
      </c>
      <c r="C176" s="74" t="s">
        <v>46</v>
      </c>
      <c r="D176" s="70">
        <f t="shared" si="17"/>
        <v>10.606060606060606</v>
      </c>
      <c r="E176" s="111">
        <v>29.54</v>
      </c>
      <c r="F176" s="112">
        <v>2.4979999999999999E-2</v>
      </c>
      <c r="G176" s="108">
        <f t="shared" si="14"/>
        <v>29.564979999999998</v>
      </c>
      <c r="H176" s="72">
        <v>28.61</v>
      </c>
      <c r="I176" s="74" t="s">
        <v>45</v>
      </c>
      <c r="J176" s="71">
        <f t="shared" si="11"/>
        <v>28.61</v>
      </c>
      <c r="K176" s="72">
        <v>1.06</v>
      </c>
      <c r="L176" s="74" t="s">
        <v>45</v>
      </c>
      <c r="M176" s="71">
        <f t="shared" si="18"/>
        <v>1.06</v>
      </c>
      <c r="N176" s="72">
        <v>1.1299999999999999</v>
      </c>
      <c r="O176" s="74" t="s">
        <v>45</v>
      </c>
      <c r="P176" s="71">
        <f t="shared" si="16"/>
        <v>1.1299999999999999</v>
      </c>
    </row>
    <row r="177" spans="1:16">
      <c r="A177" s="4"/>
      <c r="B177" s="109">
        <v>1.5</v>
      </c>
      <c r="C177" s="74" t="s">
        <v>46</v>
      </c>
      <c r="D177" s="70">
        <f t="shared" si="17"/>
        <v>11.363636363636363</v>
      </c>
      <c r="E177" s="111">
        <v>29.2</v>
      </c>
      <c r="F177" s="112">
        <v>2.3539999999999998E-2</v>
      </c>
      <c r="G177" s="108">
        <f t="shared" si="14"/>
        <v>29.22354</v>
      </c>
      <c r="H177" s="72">
        <v>30.37</v>
      </c>
      <c r="I177" s="74" t="s">
        <v>45</v>
      </c>
      <c r="J177" s="71">
        <f t="shared" si="11"/>
        <v>30.37</v>
      </c>
      <c r="K177" s="72">
        <v>1.0900000000000001</v>
      </c>
      <c r="L177" s="74" t="s">
        <v>45</v>
      </c>
      <c r="M177" s="71">
        <f t="shared" si="18"/>
        <v>1.0900000000000001</v>
      </c>
      <c r="N177" s="72">
        <v>1.1399999999999999</v>
      </c>
      <c r="O177" s="74" t="s">
        <v>45</v>
      </c>
      <c r="P177" s="71">
        <f t="shared" si="16"/>
        <v>1.1399999999999999</v>
      </c>
    </row>
    <row r="178" spans="1:16">
      <c r="B178" s="72">
        <v>1.6</v>
      </c>
      <c r="C178" s="74" t="s">
        <v>46</v>
      </c>
      <c r="D178" s="70">
        <f t="shared" si="17"/>
        <v>12.121212121212121</v>
      </c>
      <c r="E178" s="111">
        <v>28.83</v>
      </c>
      <c r="F178" s="112">
        <v>2.2270000000000002E-2</v>
      </c>
      <c r="G178" s="108">
        <f t="shared" si="14"/>
        <v>28.852269999999997</v>
      </c>
      <c r="H178" s="72">
        <v>32.159999999999997</v>
      </c>
      <c r="I178" s="74" t="s">
        <v>45</v>
      </c>
      <c r="J178" s="71">
        <f t="shared" si="11"/>
        <v>32.159999999999997</v>
      </c>
      <c r="K178" s="72">
        <v>1.1299999999999999</v>
      </c>
      <c r="L178" s="74" t="s">
        <v>45</v>
      </c>
      <c r="M178" s="71">
        <f t="shared" si="18"/>
        <v>1.1299999999999999</v>
      </c>
      <c r="N178" s="72">
        <v>1.1499999999999999</v>
      </c>
      <c r="O178" s="74" t="s">
        <v>45</v>
      </c>
      <c r="P178" s="71">
        <f t="shared" si="16"/>
        <v>1.1499999999999999</v>
      </c>
    </row>
    <row r="179" spans="1:16">
      <c r="B179" s="109">
        <v>1.7</v>
      </c>
      <c r="C179" s="110" t="s">
        <v>46</v>
      </c>
      <c r="D179" s="70">
        <f t="shared" si="17"/>
        <v>12.878787878787879</v>
      </c>
      <c r="E179" s="111">
        <v>28.44</v>
      </c>
      <c r="F179" s="112">
        <v>2.1129999999999999E-2</v>
      </c>
      <c r="G179" s="108">
        <f t="shared" si="14"/>
        <v>28.461130000000001</v>
      </c>
      <c r="H179" s="72">
        <v>33.96</v>
      </c>
      <c r="I179" s="74" t="s">
        <v>45</v>
      </c>
      <c r="J179" s="71">
        <f t="shared" si="11"/>
        <v>33.96</v>
      </c>
      <c r="K179" s="72">
        <v>1.1599999999999999</v>
      </c>
      <c r="L179" s="74" t="s">
        <v>45</v>
      </c>
      <c r="M179" s="71">
        <f t="shared" si="18"/>
        <v>1.1599999999999999</v>
      </c>
      <c r="N179" s="72">
        <v>1.17</v>
      </c>
      <c r="O179" s="74" t="s">
        <v>45</v>
      </c>
      <c r="P179" s="71">
        <f t="shared" si="16"/>
        <v>1.17</v>
      </c>
    </row>
    <row r="180" spans="1:16">
      <c r="B180" s="109">
        <v>1.8</v>
      </c>
      <c r="C180" s="110" t="s">
        <v>46</v>
      </c>
      <c r="D180" s="70">
        <f t="shared" si="17"/>
        <v>13.636363636363637</v>
      </c>
      <c r="E180" s="111">
        <v>28.04</v>
      </c>
      <c r="F180" s="112">
        <v>2.0109999999999999E-2</v>
      </c>
      <c r="G180" s="108">
        <f t="shared" si="14"/>
        <v>28.060109999999998</v>
      </c>
      <c r="H180" s="72">
        <v>35.79</v>
      </c>
      <c r="I180" s="74" t="s">
        <v>45</v>
      </c>
      <c r="J180" s="71">
        <f t="shared" si="11"/>
        <v>35.79</v>
      </c>
      <c r="K180" s="72">
        <v>1.19</v>
      </c>
      <c r="L180" s="74" t="s">
        <v>45</v>
      </c>
      <c r="M180" s="71">
        <f t="shared" si="18"/>
        <v>1.19</v>
      </c>
      <c r="N180" s="72">
        <v>1.18</v>
      </c>
      <c r="O180" s="74" t="s">
        <v>45</v>
      </c>
      <c r="P180" s="71">
        <f t="shared" si="16"/>
        <v>1.18</v>
      </c>
    </row>
    <row r="181" spans="1:16">
      <c r="B181" s="109">
        <v>2</v>
      </c>
      <c r="C181" s="110" t="s">
        <v>46</v>
      </c>
      <c r="D181" s="70">
        <f t="shared" si="17"/>
        <v>15.151515151515152</v>
      </c>
      <c r="E181" s="111">
        <v>27.21</v>
      </c>
      <c r="F181" s="112">
        <v>1.8360000000000001E-2</v>
      </c>
      <c r="G181" s="108">
        <f t="shared" si="14"/>
        <v>27.228360000000002</v>
      </c>
      <c r="H181" s="72">
        <v>39.54</v>
      </c>
      <c r="I181" s="74" t="s">
        <v>45</v>
      </c>
      <c r="J181" s="71">
        <f t="shared" si="11"/>
        <v>39.54</v>
      </c>
      <c r="K181" s="72">
        <v>1.31</v>
      </c>
      <c r="L181" s="74" t="s">
        <v>45</v>
      </c>
      <c r="M181" s="71">
        <f t="shared" si="18"/>
        <v>1.31</v>
      </c>
      <c r="N181" s="72">
        <v>1.21</v>
      </c>
      <c r="O181" s="74" t="s">
        <v>45</v>
      </c>
      <c r="P181" s="71">
        <f t="shared" si="16"/>
        <v>1.21</v>
      </c>
    </row>
    <row r="182" spans="1:16">
      <c r="B182" s="109">
        <v>2.25</v>
      </c>
      <c r="C182" s="110" t="s">
        <v>46</v>
      </c>
      <c r="D182" s="70">
        <f t="shared" si="17"/>
        <v>17.045454545454547</v>
      </c>
      <c r="E182" s="111">
        <v>26.15</v>
      </c>
      <c r="F182" s="112">
        <v>1.6580000000000001E-2</v>
      </c>
      <c r="G182" s="108">
        <f t="shared" si="14"/>
        <v>26.16658</v>
      </c>
      <c r="H182" s="72">
        <v>44.39</v>
      </c>
      <c r="I182" s="74" t="s">
        <v>45</v>
      </c>
      <c r="J182" s="71">
        <f t="shared" si="11"/>
        <v>44.39</v>
      </c>
      <c r="K182" s="72">
        <v>1.48</v>
      </c>
      <c r="L182" s="74" t="s">
        <v>45</v>
      </c>
      <c r="M182" s="71">
        <f t="shared" si="18"/>
        <v>1.48</v>
      </c>
      <c r="N182" s="72">
        <v>1.25</v>
      </c>
      <c r="O182" s="74" t="s">
        <v>45</v>
      </c>
      <c r="P182" s="71">
        <f t="shared" si="16"/>
        <v>1.25</v>
      </c>
    </row>
    <row r="183" spans="1:16">
      <c r="B183" s="109">
        <v>2.5</v>
      </c>
      <c r="C183" s="110" t="s">
        <v>46</v>
      </c>
      <c r="D183" s="70">
        <f t="shared" si="17"/>
        <v>18.939393939393938</v>
      </c>
      <c r="E183" s="111">
        <v>25.11</v>
      </c>
      <c r="F183" s="112">
        <v>1.5129999999999999E-2</v>
      </c>
      <c r="G183" s="108">
        <f t="shared" si="14"/>
        <v>25.125129999999999</v>
      </c>
      <c r="H183" s="72">
        <v>49.44</v>
      </c>
      <c r="I183" s="74" t="s">
        <v>45</v>
      </c>
      <c r="J183" s="71">
        <f t="shared" si="11"/>
        <v>49.44</v>
      </c>
      <c r="K183" s="72">
        <v>1.65</v>
      </c>
      <c r="L183" s="74" t="s">
        <v>45</v>
      </c>
      <c r="M183" s="71">
        <f t="shared" si="18"/>
        <v>1.65</v>
      </c>
      <c r="N183" s="72">
        <v>1.28</v>
      </c>
      <c r="O183" s="74" t="s">
        <v>45</v>
      </c>
      <c r="P183" s="71">
        <f t="shared" si="16"/>
        <v>1.28</v>
      </c>
    </row>
    <row r="184" spans="1:16">
      <c r="B184" s="109">
        <v>2.75</v>
      </c>
      <c r="C184" s="110" t="s">
        <v>46</v>
      </c>
      <c r="D184" s="70">
        <f t="shared" si="17"/>
        <v>20.833333333333332</v>
      </c>
      <c r="E184" s="111">
        <v>24.11</v>
      </c>
      <c r="F184" s="112">
        <v>1.392E-2</v>
      </c>
      <c r="G184" s="108">
        <f t="shared" si="14"/>
        <v>24.123919999999998</v>
      </c>
      <c r="H184" s="72">
        <v>54.69</v>
      </c>
      <c r="I184" s="74" t="s">
        <v>45</v>
      </c>
      <c r="J184" s="71">
        <f t="shared" ref="J184:J207" si="19">H184</f>
        <v>54.69</v>
      </c>
      <c r="K184" s="72">
        <v>1.82</v>
      </c>
      <c r="L184" s="74" t="s">
        <v>45</v>
      </c>
      <c r="M184" s="71">
        <f t="shared" si="18"/>
        <v>1.82</v>
      </c>
      <c r="N184" s="72">
        <v>1.32</v>
      </c>
      <c r="O184" s="74" t="s">
        <v>45</v>
      </c>
      <c r="P184" s="71">
        <f t="shared" si="16"/>
        <v>1.32</v>
      </c>
    </row>
    <row r="185" spans="1:16">
      <c r="B185" s="109">
        <v>3</v>
      </c>
      <c r="C185" s="110" t="s">
        <v>46</v>
      </c>
      <c r="D185" s="70">
        <f t="shared" si="17"/>
        <v>22.727272727272727</v>
      </c>
      <c r="E185" s="111">
        <v>23.18</v>
      </c>
      <c r="F185" s="112">
        <v>1.291E-2</v>
      </c>
      <c r="G185" s="108">
        <f t="shared" si="14"/>
        <v>23.192910000000001</v>
      </c>
      <c r="H185" s="72">
        <v>60.17</v>
      </c>
      <c r="I185" s="74" t="s">
        <v>45</v>
      </c>
      <c r="J185" s="71">
        <f t="shared" si="19"/>
        <v>60.17</v>
      </c>
      <c r="K185" s="72">
        <v>1.98</v>
      </c>
      <c r="L185" s="74" t="s">
        <v>45</v>
      </c>
      <c r="M185" s="71">
        <f t="shared" si="18"/>
        <v>1.98</v>
      </c>
      <c r="N185" s="72">
        <v>1.36</v>
      </c>
      <c r="O185" s="74" t="s">
        <v>45</v>
      </c>
      <c r="P185" s="71">
        <f t="shared" si="16"/>
        <v>1.36</v>
      </c>
    </row>
    <row r="186" spans="1:16">
      <c r="B186" s="109">
        <v>3.25</v>
      </c>
      <c r="C186" s="110" t="s">
        <v>46</v>
      </c>
      <c r="D186" s="70">
        <f t="shared" si="17"/>
        <v>24.621212121212121</v>
      </c>
      <c r="E186" s="111">
        <v>22.32</v>
      </c>
      <c r="F186" s="112">
        <v>1.2030000000000001E-2</v>
      </c>
      <c r="G186" s="108">
        <f t="shared" si="14"/>
        <v>22.33203</v>
      </c>
      <c r="H186" s="72">
        <v>65.849999999999994</v>
      </c>
      <c r="I186" s="74" t="s">
        <v>45</v>
      </c>
      <c r="J186" s="71">
        <f t="shared" si="19"/>
        <v>65.849999999999994</v>
      </c>
      <c r="K186" s="72">
        <v>2.14</v>
      </c>
      <c r="L186" s="74" t="s">
        <v>45</v>
      </c>
      <c r="M186" s="71">
        <f t="shared" si="18"/>
        <v>2.14</v>
      </c>
      <c r="N186" s="72">
        <v>1.4</v>
      </c>
      <c r="O186" s="74" t="s">
        <v>45</v>
      </c>
      <c r="P186" s="71">
        <f t="shared" si="16"/>
        <v>1.4</v>
      </c>
    </row>
    <row r="187" spans="1:16">
      <c r="B187" s="109">
        <v>3.5</v>
      </c>
      <c r="C187" s="110" t="s">
        <v>46</v>
      </c>
      <c r="D187" s="70">
        <f t="shared" si="17"/>
        <v>26.515151515151516</v>
      </c>
      <c r="E187" s="111">
        <v>21.54</v>
      </c>
      <c r="F187" s="112">
        <v>1.128E-2</v>
      </c>
      <c r="G187" s="108">
        <f t="shared" si="14"/>
        <v>21.551279999999998</v>
      </c>
      <c r="H187" s="72">
        <v>71.760000000000005</v>
      </c>
      <c r="I187" s="74" t="s">
        <v>45</v>
      </c>
      <c r="J187" s="71">
        <f t="shared" si="19"/>
        <v>71.760000000000005</v>
      </c>
      <c r="K187" s="72">
        <v>2.31</v>
      </c>
      <c r="L187" s="74" t="s">
        <v>45</v>
      </c>
      <c r="M187" s="71">
        <f t="shared" si="18"/>
        <v>2.31</v>
      </c>
      <c r="N187" s="72">
        <v>1.44</v>
      </c>
      <c r="O187" s="74" t="s">
        <v>45</v>
      </c>
      <c r="P187" s="71">
        <f t="shared" si="16"/>
        <v>1.44</v>
      </c>
    </row>
    <row r="188" spans="1:16">
      <c r="B188" s="109">
        <v>3.75</v>
      </c>
      <c r="C188" s="110" t="s">
        <v>46</v>
      </c>
      <c r="D188" s="70">
        <f t="shared" si="17"/>
        <v>28.40909090909091</v>
      </c>
      <c r="E188" s="111">
        <v>20.84</v>
      </c>
      <c r="F188" s="112">
        <v>1.0619999999999999E-2</v>
      </c>
      <c r="G188" s="108">
        <f t="shared" si="14"/>
        <v>20.850619999999999</v>
      </c>
      <c r="H188" s="72">
        <v>77.86</v>
      </c>
      <c r="I188" s="74" t="s">
        <v>45</v>
      </c>
      <c r="J188" s="71">
        <f t="shared" si="19"/>
        <v>77.86</v>
      </c>
      <c r="K188" s="72">
        <v>2.4700000000000002</v>
      </c>
      <c r="L188" s="74" t="s">
        <v>45</v>
      </c>
      <c r="M188" s="71">
        <f t="shared" si="18"/>
        <v>2.4700000000000002</v>
      </c>
      <c r="N188" s="72">
        <v>1.49</v>
      </c>
      <c r="O188" s="74" t="s">
        <v>45</v>
      </c>
      <c r="P188" s="71">
        <f t="shared" si="16"/>
        <v>1.49</v>
      </c>
    </row>
    <row r="189" spans="1:16">
      <c r="B189" s="109">
        <v>4</v>
      </c>
      <c r="C189" s="110" t="s">
        <v>46</v>
      </c>
      <c r="D189" s="70">
        <f t="shared" si="17"/>
        <v>30.303030303030305</v>
      </c>
      <c r="E189" s="111">
        <v>20.22</v>
      </c>
      <c r="F189" s="112">
        <v>1.0030000000000001E-2</v>
      </c>
      <c r="G189" s="108">
        <f t="shared" si="14"/>
        <v>20.230029999999999</v>
      </c>
      <c r="H189" s="72">
        <v>84.17</v>
      </c>
      <c r="I189" s="74" t="s">
        <v>45</v>
      </c>
      <c r="J189" s="71">
        <f t="shared" si="19"/>
        <v>84.17</v>
      </c>
      <c r="K189" s="72">
        <v>2.63</v>
      </c>
      <c r="L189" s="74" t="s">
        <v>45</v>
      </c>
      <c r="M189" s="71">
        <f t="shared" si="18"/>
        <v>2.63</v>
      </c>
      <c r="N189" s="72">
        <v>1.53</v>
      </c>
      <c r="O189" s="74" t="s">
        <v>45</v>
      </c>
      <c r="P189" s="71">
        <f t="shared" si="16"/>
        <v>1.53</v>
      </c>
    </row>
    <row r="190" spans="1:16">
      <c r="B190" s="109">
        <v>4.5</v>
      </c>
      <c r="C190" s="110" t="s">
        <v>46</v>
      </c>
      <c r="D190" s="70">
        <f t="shared" si="17"/>
        <v>34.090909090909093</v>
      </c>
      <c r="E190" s="111">
        <v>19.02</v>
      </c>
      <c r="F190" s="112">
        <v>9.0469999999999995E-3</v>
      </c>
      <c r="G190" s="108">
        <f t="shared" si="14"/>
        <v>19.029046999999998</v>
      </c>
      <c r="H190" s="72">
        <v>97.37</v>
      </c>
      <c r="I190" s="74" t="s">
        <v>45</v>
      </c>
      <c r="J190" s="71">
        <f t="shared" si="19"/>
        <v>97.37</v>
      </c>
      <c r="K190" s="72">
        <v>3.24</v>
      </c>
      <c r="L190" s="74" t="s">
        <v>45</v>
      </c>
      <c r="M190" s="71">
        <f t="shared" si="18"/>
        <v>3.24</v>
      </c>
      <c r="N190" s="72">
        <v>1.63</v>
      </c>
      <c r="O190" s="74" t="s">
        <v>45</v>
      </c>
      <c r="P190" s="71">
        <f t="shared" si="16"/>
        <v>1.63</v>
      </c>
    </row>
    <row r="191" spans="1:16">
      <c r="B191" s="109">
        <v>5</v>
      </c>
      <c r="C191" s="110" t="s">
        <v>46</v>
      </c>
      <c r="D191" s="70">
        <f t="shared" si="17"/>
        <v>37.878787878787875</v>
      </c>
      <c r="E191" s="111">
        <v>17.98</v>
      </c>
      <c r="F191" s="112">
        <v>8.2450000000000006E-3</v>
      </c>
      <c r="G191" s="108">
        <f t="shared" si="14"/>
        <v>17.988244999999999</v>
      </c>
      <c r="H191" s="72">
        <v>111.36</v>
      </c>
      <c r="I191" s="74" t="s">
        <v>45</v>
      </c>
      <c r="J191" s="71">
        <f t="shared" si="19"/>
        <v>111.36</v>
      </c>
      <c r="K191" s="72">
        <v>3.81</v>
      </c>
      <c r="L191" s="74" t="s">
        <v>45</v>
      </c>
      <c r="M191" s="71">
        <f t="shared" si="18"/>
        <v>3.81</v>
      </c>
      <c r="N191" s="72">
        <v>1.73</v>
      </c>
      <c r="O191" s="74" t="s">
        <v>45</v>
      </c>
      <c r="P191" s="71">
        <f t="shared" si="16"/>
        <v>1.73</v>
      </c>
    </row>
    <row r="192" spans="1:16">
      <c r="B192" s="109">
        <v>5.5</v>
      </c>
      <c r="C192" s="110" t="s">
        <v>46</v>
      </c>
      <c r="D192" s="70">
        <f t="shared" si="17"/>
        <v>41.666666666666664</v>
      </c>
      <c r="E192" s="111">
        <v>17.05</v>
      </c>
      <c r="F192" s="112">
        <v>7.5810000000000001E-3</v>
      </c>
      <c r="G192" s="108">
        <f t="shared" si="14"/>
        <v>17.057580999999999</v>
      </c>
      <c r="H192" s="72">
        <v>126.15</v>
      </c>
      <c r="I192" s="74" t="s">
        <v>45</v>
      </c>
      <c r="J192" s="71">
        <f t="shared" si="19"/>
        <v>126.15</v>
      </c>
      <c r="K192" s="72">
        <v>4.3499999999999996</v>
      </c>
      <c r="L192" s="74" t="s">
        <v>45</v>
      </c>
      <c r="M192" s="71">
        <f t="shared" si="18"/>
        <v>4.3499999999999996</v>
      </c>
      <c r="N192" s="72">
        <v>1.84</v>
      </c>
      <c r="O192" s="74" t="s">
        <v>45</v>
      </c>
      <c r="P192" s="71">
        <f t="shared" si="16"/>
        <v>1.84</v>
      </c>
    </row>
    <row r="193" spans="2:16">
      <c r="B193" s="109">
        <v>6</v>
      </c>
      <c r="C193" s="110" t="s">
        <v>46</v>
      </c>
      <c r="D193" s="70">
        <f t="shared" si="17"/>
        <v>45.454545454545453</v>
      </c>
      <c r="E193" s="111">
        <v>16.23</v>
      </c>
      <c r="F193" s="112">
        <v>7.0200000000000002E-3</v>
      </c>
      <c r="G193" s="108">
        <f t="shared" si="14"/>
        <v>16.237020000000001</v>
      </c>
      <c r="H193" s="72">
        <v>141.69999999999999</v>
      </c>
      <c r="I193" s="74" t="s">
        <v>45</v>
      </c>
      <c r="J193" s="71">
        <f t="shared" si="19"/>
        <v>141.69999999999999</v>
      </c>
      <c r="K193" s="72">
        <v>4.8899999999999997</v>
      </c>
      <c r="L193" s="74" t="s">
        <v>45</v>
      </c>
      <c r="M193" s="71">
        <f t="shared" si="18"/>
        <v>4.8899999999999997</v>
      </c>
      <c r="N193" s="72">
        <v>1.95</v>
      </c>
      <c r="O193" s="74" t="s">
        <v>45</v>
      </c>
      <c r="P193" s="71">
        <f t="shared" si="16"/>
        <v>1.95</v>
      </c>
    </row>
    <row r="194" spans="2:16">
      <c r="B194" s="109">
        <v>6.5</v>
      </c>
      <c r="C194" s="110" t="s">
        <v>46</v>
      </c>
      <c r="D194" s="70">
        <f t="shared" si="17"/>
        <v>49.242424242424242</v>
      </c>
      <c r="E194" s="111">
        <v>15.5</v>
      </c>
      <c r="F194" s="112">
        <v>6.5399999999999998E-3</v>
      </c>
      <c r="G194" s="108">
        <f t="shared" si="14"/>
        <v>15.506539999999999</v>
      </c>
      <c r="H194" s="72">
        <v>158.02000000000001</v>
      </c>
      <c r="I194" s="74" t="s">
        <v>45</v>
      </c>
      <c r="J194" s="71">
        <f t="shared" si="19"/>
        <v>158.02000000000001</v>
      </c>
      <c r="K194" s="72">
        <v>5.42</v>
      </c>
      <c r="L194" s="74" t="s">
        <v>45</v>
      </c>
      <c r="M194" s="71">
        <f t="shared" si="18"/>
        <v>5.42</v>
      </c>
      <c r="N194" s="72">
        <v>2.0699999999999998</v>
      </c>
      <c r="O194" s="74" t="s">
        <v>45</v>
      </c>
      <c r="P194" s="71">
        <f t="shared" si="16"/>
        <v>2.0699999999999998</v>
      </c>
    </row>
    <row r="195" spans="2:16">
      <c r="B195" s="109">
        <v>7</v>
      </c>
      <c r="C195" s="110" t="s">
        <v>46</v>
      </c>
      <c r="D195" s="70">
        <f t="shared" si="17"/>
        <v>53.030303030303031</v>
      </c>
      <c r="E195" s="111">
        <v>14.85</v>
      </c>
      <c r="F195" s="112">
        <v>6.1250000000000002E-3</v>
      </c>
      <c r="G195" s="108">
        <f t="shared" si="14"/>
        <v>14.856125</v>
      </c>
      <c r="H195" s="72">
        <v>175.08</v>
      </c>
      <c r="I195" s="74" t="s">
        <v>45</v>
      </c>
      <c r="J195" s="71">
        <f t="shared" si="19"/>
        <v>175.08</v>
      </c>
      <c r="K195" s="72">
        <v>5.94</v>
      </c>
      <c r="L195" s="74" t="s">
        <v>45</v>
      </c>
      <c r="M195" s="71">
        <f t="shared" si="18"/>
        <v>5.94</v>
      </c>
      <c r="N195" s="72">
        <v>2.2000000000000002</v>
      </c>
      <c r="O195" s="74" t="s">
        <v>45</v>
      </c>
      <c r="P195" s="71">
        <f t="shared" si="16"/>
        <v>2.2000000000000002</v>
      </c>
    </row>
    <row r="196" spans="2:16">
      <c r="B196" s="109">
        <v>8</v>
      </c>
      <c r="C196" s="110" t="s">
        <v>46</v>
      </c>
      <c r="D196" s="70">
        <f t="shared" si="17"/>
        <v>60.606060606060609</v>
      </c>
      <c r="E196" s="111">
        <v>13.71</v>
      </c>
      <c r="F196" s="112">
        <v>5.4409999999999997E-3</v>
      </c>
      <c r="G196" s="108">
        <f t="shared" si="14"/>
        <v>13.715441</v>
      </c>
      <c r="H196" s="72">
        <v>211.37</v>
      </c>
      <c r="I196" s="74" t="s">
        <v>45</v>
      </c>
      <c r="J196" s="71">
        <f t="shared" si="19"/>
        <v>211.37</v>
      </c>
      <c r="K196" s="72">
        <v>7.87</v>
      </c>
      <c r="L196" s="74" t="s">
        <v>45</v>
      </c>
      <c r="M196" s="71">
        <f t="shared" si="18"/>
        <v>7.87</v>
      </c>
      <c r="N196" s="72">
        <v>2.4700000000000002</v>
      </c>
      <c r="O196" s="74" t="s">
        <v>45</v>
      </c>
      <c r="P196" s="71">
        <f t="shared" si="16"/>
        <v>2.4700000000000002</v>
      </c>
    </row>
    <row r="197" spans="2:16">
      <c r="B197" s="109">
        <v>9</v>
      </c>
      <c r="C197" s="110" t="s">
        <v>46</v>
      </c>
      <c r="D197" s="70">
        <f t="shared" si="17"/>
        <v>68.181818181818187</v>
      </c>
      <c r="E197" s="111">
        <v>12.77</v>
      </c>
      <c r="F197" s="112">
        <v>4.901E-3</v>
      </c>
      <c r="G197" s="108">
        <f t="shared" si="14"/>
        <v>12.774901</v>
      </c>
      <c r="H197" s="72">
        <v>250.5</v>
      </c>
      <c r="I197" s="74" t="s">
        <v>45</v>
      </c>
      <c r="J197" s="71">
        <f t="shared" si="19"/>
        <v>250.5</v>
      </c>
      <c r="K197" s="72">
        <v>9.64</v>
      </c>
      <c r="L197" s="74" t="s">
        <v>45</v>
      </c>
      <c r="M197" s="71">
        <f t="shared" si="18"/>
        <v>9.64</v>
      </c>
      <c r="N197" s="72">
        <v>2.76</v>
      </c>
      <c r="O197" s="74" t="s">
        <v>45</v>
      </c>
      <c r="P197" s="71">
        <f t="shared" si="16"/>
        <v>2.76</v>
      </c>
    </row>
    <row r="198" spans="2:16">
      <c r="B198" s="109">
        <v>10</v>
      </c>
      <c r="C198" s="110" t="s">
        <v>46</v>
      </c>
      <c r="D198" s="70">
        <f t="shared" si="17"/>
        <v>75.757575757575751</v>
      </c>
      <c r="E198" s="111">
        <v>11.98</v>
      </c>
      <c r="F198" s="112">
        <v>4.4619999999999998E-3</v>
      </c>
      <c r="G198" s="108">
        <f t="shared" si="14"/>
        <v>11.984462000000001</v>
      </c>
      <c r="H198" s="72">
        <v>292.37</v>
      </c>
      <c r="I198" s="74" t="s">
        <v>45</v>
      </c>
      <c r="J198" s="71">
        <f t="shared" si="19"/>
        <v>292.37</v>
      </c>
      <c r="K198" s="72">
        <v>11.33</v>
      </c>
      <c r="L198" s="74" t="s">
        <v>45</v>
      </c>
      <c r="M198" s="71">
        <f t="shared" si="18"/>
        <v>11.33</v>
      </c>
      <c r="N198" s="72">
        <v>3.08</v>
      </c>
      <c r="O198" s="74" t="s">
        <v>45</v>
      </c>
      <c r="P198" s="71">
        <f t="shared" si="16"/>
        <v>3.08</v>
      </c>
    </row>
    <row r="199" spans="2:16">
      <c r="B199" s="109">
        <v>11</v>
      </c>
      <c r="C199" s="110" t="s">
        <v>46</v>
      </c>
      <c r="D199" s="70">
        <f t="shared" si="17"/>
        <v>83.333333333333329</v>
      </c>
      <c r="E199" s="111">
        <v>11.3</v>
      </c>
      <c r="F199" s="112">
        <v>4.0990000000000002E-3</v>
      </c>
      <c r="G199" s="108">
        <f t="shared" si="14"/>
        <v>11.304099000000001</v>
      </c>
      <c r="H199" s="72">
        <v>336.88</v>
      </c>
      <c r="I199" s="74" t="s">
        <v>45</v>
      </c>
      <c r="J199" s="71">
        <f t="shared" si="19"/>
        <v>336.88</v>
      </c>
      <c r="K199" s="72">
        <v>12.98</v>
      </c>
      <c r="L199" s="74" t="s">
        <v>45</v>
      </c>
      <c r="M199" s="71">
        <f t="shared" si="18"/>
        <v>12.98</v>
      </c>
      <c r="N199" s="72">
        <v>3.42</v>
      </c>
      <c r="O199" s="74" t="s">
        <v>45</v>
      </c>
      <c r="P199" s="71">
        <f t="shared" si="16"/>
        <v>3.42</v>
      </c>
    </row>
    <row r="200" spans="2:16">
      <c r="B200" s="109">
        <v>12</v>
      </c>
      <c r="C200" s="110" t="s">
        <v>46</v>
      </c>
      <c r="D200" s="70">
        <f t="shared" si="17"/>
        <v>90.909090909090907</v>
      </c>
      <c r="E200" s="111">
        <v>10.71</v>
      </c>
      <c r="F200" s="112">
        <v>3.7929999999999999E-3</v>
      </c>
      <c r="G200" s="108">
        <f t="shared" si="14"/>
        <v>10.713793000000001</v>
      </c>
      <c r="H200" s="72">
        <v>383.96</v>
      </c>
      <c r="I200" s="74" t="s">
        <v>45</v>
      </c>
      <c r="J200" s="71">
        <f t="shared" si="19"/>
        <v>383.96</v>
      </c>
      <c r="K200" s="72">
        <v>14.61</v>
      </c>
      <c r="L200" s="74" t="s">
        <v>45</v>
      </c>
      <c r="M200" s="71">
        <f t="shared" si="18"/>
        <v>14.61</v>
      </c>
      <c r="N200" s="72">
        <v>3.77</v>
      </c>
      <c r="O200" s="74" t="s">
        <v>45</v>
      </c>
      <c r="P200" s="71">
        <f t="shared" si="16"/>
        <v>3.77</v>
      </c>
    </row>
    <row r="201" spans="2:16">
      <c r="B201" s="109">
        <v>13</v>
      </c>
      <c r="C201" s="110" t="s">
        <v>46</v>
      </c>
      <c r="D201" s="70">
        <f t="shared" si="17"/>
        <v>98.484848484848484</v>
      </c>
      <c r="E201" s="111">
        <v>10.19</v>
      </c>
      <c r="F201" s="112">
        <v>3.5309999999999999E-3</v>
      </c>
      <c r="G201" s="108">
        <f t="shared" si="14"/>
        <v>10.193531</v>
      </c>
      <c r="H201" s="72">
        <v>433.52</v>
      </c>
      <c r="I201" s="74" t="s">
        <v>45</v>
      </c>
      <c r="J201" s="71">
        <f t="shared" si="19"/>
        <v>433.52</v>
      </c>
      <c r="K201" s="72">
        <v>16.23</v>
      </c>
      <c r="L201" s="74" t="s">
        <v>45</v>
      </c>
      <c r="M201" s="71">
        <f t="shared" si="18"/>
        <v>16.23</v>
      </c>
      <c r="N201" s="72">
        <v>4.1399999999999997</v>
      </c>
      <c r="O201" s="74" t="s">
        <v>45</v>
      </c>
      <c r="P201" s="71">
        <f t="shared" si="16"/>
        <v>4.1399999999999997</v>
      </c>
    </row>
    <row r="202" spans="2:16">
      <c r="B202" s="109">
        <v>14</v>
      </c>
      <c r="C202" s="110" t="s">
        <v>46</v>
      </c>
      <c r="D202" s="70">
        <f t="shared" si="17"/>
        <v>106.06060606060606</v>
      </c>
      <c r="E202" s="111">
        <v>9.7390000000000008</v>
      </c>
      <c r="F202" s="112">
        <v>3.3050000000000002E-3</v>
      </c>
      <c r="G202" s="108">
        <f t="shared" si="14"/>
        <v>9.742305</v>
      </c>
      <c r="H202" s="72">
        <v>485.49</v>
      </c>
      <c r="I202" s="74" t="s">
        <v>45</v>
      </c>
      <c r="J202" s="71">
        <f t="shared" si="19"/>
        <v>485.49</v>
      </c>
      <c r="K202" s="72">
        <v>17.84</v>
      </c>
      <c r="L202" s="74" t="s">
        <v>45</v>
      </c>
      <c r="M202" s="71">
        <f t="shared" si="18"/>
        <v>17.84</v>
      </c>
      <c r="N202" s="72">
        <v>4.53</v>
      </c>
      <c r="O202" s="74" t="s">
        <v>45</v>
      </c>
      <c r="P202" s="71">
        <f t="shared" si="16"/>
        <v>4.53</v>
      </c>
    </row>
    <row r="203" spans="2:16">
      <c r="B203" s="109">
        <v>15</v>
      </c>
      <c r="C203" s="110" t="s">
        <v>46</v>
      </c>
      <c r="D203" s="70">
        <f t="shared" si="17"/>
        <v>113.63636363636364</v>
      </c>
      <c r="E203" s="111">
        <v>9.3360000000000003</v>
      </c>
      <c r="F203" s="112">
        <v>3.107E-3</v>
      </c>
      <c r="G203" s="108">
        <f t="shared" si="14"/>
        <v>9.3391070000000003</v>
      </c>
      <c r="H203" s="72">
        <v>539.79</v>
      </c>
      <c r="I203" s="74" t="s">
        <v>45</v>
      </c>
      <c r="J203" s="71">
        <f t="shared" si="19"/>
        <v>539.79</v>
      </c>
      <c r="K203" s="72">
        <v>19.45</v>
      </c>
      <c r="L203" s="74" t="s">
        <v>45</v>
      </c>
      <c r="M203" s="71">
        <f t="shared" si="18"/>
        <v>19.45</v>
      </c>
      <c r="N203" s="72">
        <v>4.9400000000000004</v>
      </c>
      <c r="O203" s="74" t="s">
        <v>45</v>
      </c>
      <c r="P203" s="71">
        <f t="shared" si="16"/>
        <v>4.9400000000000004</v>
      </c>
    </row>
    <row r="204" spans="2:16">
      <c r="B204" s="109">
        <v>16</v>
      </c>
      <c r="C204" s="110" t="s">
        <v>46</v>
      </c>
      <c r="D204" s="70">
        <f t="shared" si="17"/>
        <v>121.21212121212122</v>
      </c>
      <c r="E204" s="111">
        <v>8.9749999999999996</v>
      </c>
      <c r="F204" s="112">
        <v>2.9329999999999998E-3</v>
      </c>
      <c r="G204" s="108">
        <f t="shared" si="14"/>
        <v>8.9779330000000002</v>
      </c>
      <c r="H204" s="72">
        <v>596.35</v>
      </c>
      <c r="I204" s="74" t="s">
        <v>45</v>
      </c>
      <c r="J204" s="71">
        <f t="shared" si="19"/>
        <v>596.35</v>
      </c>
      <c r="K204" s="72">
        <v>21.05</v>
      </c>
      <c r="L204" s="74" t="s">
        <v>45</v>
      </c>
      <c r="M204" s="71">
        <f t="shared" si="18"/>
        <v>21.05</v>
      </c>
      <c r="N204" s="72">
        <v>5.36</v>
      </c>
      <c r="O204" s="74" t="s">
        <v>45</v>
      </c>
      <c r="P204" s="71">
        <f t="shared" si="16"/>
        <v>5.36</v>
      </c>
    </row>
    <row r="205" spans="2:16">
      <c r="B205" s="109">
        <v>17</v>
      </c>
      <c r="C205" s="110" t="s">
        <v>46</v>
      </c>
      <c r="D205" s="70">
        <f t="shared" si="17"/>
        <v>128.78787878787878</v>
      </c>
      <c r="E205" s="111">
        <v>8.65</v>
      </c>
      <c r="F205" s="112">
        <v>2.7780000000000001E-3</v>
      </c>
      <c r="G205" s="108">
        <f t="shared" si="14"/>
        <v>8.6527779999999996</v>
      </c>
      <c r="H205" s="72">
        <v>655.11</v>
      </c>
      <c r="I205" s="74" t="s">
        <v>45</v>
      </c>
      <c r="J205" s="71">
        <f t="shared" si="19"/>
        <v>655.11</v>
      </c>
      <c r="K205" s="72">
        <v>22.66</v>
      </c>
      <c r="L205" s="74" t="s">
        <v>45</v>
      </c>
      <c r="M205" s="71">
        <f t="shared" si="18"/>
        <v>22.66</v>
      </c>
      <c r="N205" s="72">
        <v>5.79</v>
      </c>
      <c r="O205" s="74" t="s">
        <v>45</v>
      </c>
      <c r="P205" s="71">
        <f t="shared" si="16"/>
        <v>5.79</v>
      </c>
    </row>
    <row r="206" spans="2:16">
      <c r="B206" s="109">
        <v>18</v>
      </c>
      <c r="C206" s="110" t="s">
        <v>46</v>
      </c>
      <c r="D206" s="70">
        <f t="shared" si="17"/>
        <v>136.36363636363637</v>
      </c>
      <c r="E206" s="111">
        <v>8.3559999999999999</v>
      </c>
      <c r="F206" s="112">
        <v>2.6389999999999999E-3</v>
      </c>
      <c r="G206" s="108">
        <f t="shared" si="14"/>
        <v>8.3586390000000002</v>
      </c>
      <c r="H206" s="72">
        <v>716.01</v>
      </c>
      <c r="I206" s="74" t="s">
        <v>45</v>
      </c>
      <c r="J206" s="71">
        <f t="shared" si="19"/>
        <v>716.01</v>
      </c>
      <c r="K206" s="72">
        <v>24.27</v>
      </c>
      <c r="L206" s="74" t="s">
        <v>45</v>
      </c>
      <c r="M206" s="71">
        <f t="shared" si="18"/>
        <v>24.27</v>
      </c>
      <c r="N206" s="72">
        <v>6.24</v>
      </c>
      <c r="O206" s="74" t="s">
        <v>45</v>
      </c>
      <c r="P206" s="71">
        <f t="shared" si="16"/>
        <v>6.24</v>
      </c>
    </row>
    <row r="207" spans="2:16">
      <c r="B207" s="109">
        <v>20</v>
      </c>
      <c r="C207" s="110" t="s">
        <v>46</v>
      </c>
      <c r="D207" s="70">
        <f t="shared" si="17"/>
        <v>151.5151515151515</v>
      </c>
      <c r="E207" s="111">
        <v>7.8460000000000001</v>
      </c>
      <c r="F207" s="112">
        <v>2.4009999999999999E-3</v>
      </c>
      <c r="G207" s="108">
        <f t="shared" si="14"/>
        <v>7.848401</v>
      </c>
      <c r="H207" s="72">
        <v>843.92</v>
      </c>
      <c r="I207" s="74" t="s">
        <v>45</v>
      </c>
      <c r="J207" s="71">
        <f t="shared" si="19"/>
        <v>843.92</v>
      </c>
      <c r="K207" s="72">
        <v>30.32</v>
      </c>
      <c r="L207" s="74" t="s">
        <v>45</v>
      </c>
      <c r="M207" s="71">
        <f t="shared" si="18"/>
        <v>30.32</v>
      </c>
      <c r="N207" s="72">
        <v>7.18</v>
      </c>
      <c r="O207" s="74" t="s">
        <v>45</v>
      </c>
      <c r="P207" s="71">
        <f t="shared" si="16"/>
        <v>7.18</v>
      </c>
    </row>
    <row r="208" spans="2:16">
      <c r="B208" s="109">
        <v>22.5</v>
      </c>
      <c r="C208" s="110" t="s">
        <v>46</v>
      </c>
      <c r="D208" s="70">
        <f t="shared" si="17"/>
        <v>170.45454545454547</v>
      </c>
      <c r="E208" s="111">
        <v>7.3159999999999998</v>
      </c>
      <c r="F208" s="112">
        <v>2.1589999999999999E-3</v>
      </c>
      <c r="G208" s="108">
        <f t="shared" si="14"/>
        <v>7.3181589999999996</v>
      </c>
      <c r="H208" s="72">
        <v>1.01</v>
      </c>
      <c r="I208" s="73" t="s">
        <v>12</v>
      </c>
      <c r="J208" s="75">
        <f t="shared" ref="J208:J228" si="20">H208*1000</f>
        <v>1010</v>
      </c>
      <c r="K208" s="72">
        <v>38.83</v>
      </c>
      <c r="L208" s="74" t="s">
        <v>45</v>
      </c>
      <c r="M208" s="71">
        <f t="shared" si="18"/>
        <v>38.83</v>
      </c>
      <c r="N208" s="72">
        <v>8.41</v>
      </c>
      <c r="O208" s="74" t="s">
        <v>45</v>
      </c>
      <c r="P208" s="71">
        <f t="shared" si="16"/>
        <v>8.41</v>
      </c>
    </row>
    <row r="209" spans="2:16">
      <c r="B209" s="109">
        <v>25</v>
      </c>
      <c r="C209" s="110" t="s">
        <v>46</v>
      </c>
      <c r="D209" s="70">
        <f t="shared" si="17"/>
        <v>189.39393939393941</v>
      </c>
      <c r="E209" s="111">
        <v>6.8789999999999996</v>
      </c>
      <c r="F209" s="112">
        <v>1.964E-3</v>
      </c>
      <c r="G209" s="108">
        <f t="shared" si="14"/>
        <v>6.8809639999999996</v>
      </c>
      <c r="H209" s="72">
        <v>1.2</v>
      </c>
      <c r="I209" s="74" t="s">
        <v>12</v>
      </c>
      <c r="J209" s="75">
        <f t="shared" si="20"/>
        <v>1200</v>
      </c>
      <c r="K209" s="72">
        <v>46.68</v>
      </c>
      <c r="L209" s="74" t="s">
        <v>45</v>
      </c>
      <c r="M209" s="71">
        <f t="shared" si="18"/>
        <v>46.68</v>
      </c>
      <c r="N209" s="72">
        <v>9.7200000000000006</v>
      </c>
      <c r="O209" s="74" t="s">
        <v>45</v>
      </c>
      <c r="P209" s="71">
        <f t="shared" si="16"/>
        <v>9.7200000000000006</v>
      </c>
    </row>
    <row r="210" spans="2:16">
      <c r="B210" s="109">
        <v>27.5</v>
      </c>
      <c r="C210" s="110" t="s">
        <v>46</v>
      </c>
      <c r="D210" s="70">
        <f t="shared" si="17"/>
        <v>208.33333333333334</v>
      </c>
      <c r="E210" s="111">
        <v>6.5129999999999999</v>
      </c>
      <c r="F210" s="112">
        <v>1.8029999999999999E-3</v>
      </c>
      <c r="G210" s="108">
        <f t="shared" si="14"/>
        <v>6.5148029999999997</v>
      </c>
      <c r="H210" s="72">
        <v>1.39</v>
      </c>
      <c r="I210" s="74" t="s">
        <v>12</v>
      </c>
      <c r="J210" s="75">
        <f t="shared" si="20"/>
        <v>1390</v>
      </c>
      <c r="K210" s="72">
        <v>54.17</v>
      </c>
      <c r="L210" s="74" t="s">
        <v>45</v>
      </c>
      <c r="M210" s="71">
        <f t="shared" si="18"/>
        <v>54.17</v>
      </c>
      <c r="N210" s="72">
        <v>11.08</v>
      </c>
      <c r="O210" s="74" t="s">
        <v>45</v>
      </c>
      <c r="P210" s="71">
        <f t="shared" si="16"/>
        <v>11.08</v>
      </c>
    </row>
    <row r="211" spans="2:16">
      <c r="B211" s="109">
        <v>30</v>
      </c>
      <c r="C211" s="110" t="s">
        <v>46</v>
      </c>
      <c r="D211" s="70">
        <f t="shared" si="17"/>
        <v>227.27272727272728</v>
      </c>
      <c r="E211" s="111">
        <v>6.2039999999999997</v>
      </c>
      <c r="F211" s="112">
        <v>1.6659999999999999E-3</v>
      </c>
      <c r="G211" s="108">
        <f t="shared" si="14"/>
        <v>6.2056659999999999</v>
      </c>
      <c r="H211" s="72">
        <v>1.59</v>
      </c>
      <c r="I211" s="74" t="s">
        <v>12</v>
      </c>
      <c r="J211" s="75">
        <f t="shared" si="20"/>
        <v>1590</v>
      </c>
      <c r="K211" s="72">
        <v>61.41</v>
      </c>
      <c r="L211" s="74" t="s">
        <v>45</v>
      </c>
      <c r="M211" s="71">
        <f t="shared" si="18"/>
        <v>61.41</v>
      </c>
      <c r="N211" s="72">
        <v>12.51</v>
      </c>
      <c r="O211" s="74" t="s">
        <v>45</v>
      </c>
      <c r="P211" s="71">
        <f t="shared" si="16"/>
        <v>12.51</v>
      </c>
    </row>
    <row r="212" spans="2:16">
      <c r="B212" s="109">
        <v>32.5</v>
      </c>
      <c r="C212" s="110" t="s">
        <v>46</v>
      </c>
      <c r="D212" s="70">
        <f t="shared" si="17"/>
        <v>246.21212121212122</v>
      </c>
      <c r="E212" s="111">
        <v>5.9390000000000001</v>
      </c>
      <c r="F212" s="112">
        <v>1.5499999999999999E-3</v>
      </c>
      <c r="G212" s="108">
        <f t="shared" si="14"/>
        <v>5.94055</v>
      </c>
      <c r="H212" s="72">
        <v>1.81</v>
      </c>
      <c r="I212" s="74" t="s">
        <v>12</v>
      </c>
      <c r="J212" s="75">
        <f t="shared" si="20"/>
        <v>1810</v>
      </c>
      <c r="K212" s="72">
        <v>68.48</v>
      </c>
      <c r="L212" s="74" t="s">
        <v>45</v>
      </c>
      <c r="M212" s="71">
        <f t="shared" si="18"/>
        <v>68.48</v>
      </c>
      <c r="N212" s="72">
        <v>13.98</v>
      </c>
      <c r="O212" s="74" t="s">
        <v>45</v>
      </c>
      <c r="P212" s="71">
        <f t="shared" si="16"/>
        <v>13.98</v>
      </c>
    </row>
    <row r="213" spans="2:16">
      <c r="B213" s="109">
        <v>35</v>
      </c>
      <c r="C213" s="110" t="s">
        <v>46</v>
      </c>
      <c r="D213" s="70">
        <f t="shared" si="17"/>
        <v>265.15151515151513</v>
      </c>
      <c r="E213" s="111">
        <v>5.71</v>
      </c>
      <c r="F213" s="112">
        <v>1.4499999999999999E-3</v>
      </c>
      <c r="G213" s="108">
        <f t="shared" ref="G213:G228" si="21">E213+F213</f>
        <v>5.7114500000000001</v>
      </c>
      <c r="H213" s="72">
        <v>2.0299999999999998</v>
      </c>
      <c r="I213" s="74" t="s">
        <v>12</v>
      </c>
      <c r="J213" s="75">
        <f t="shared" si="20"/>
        <v>2029.9999999999998</v>
      </c>
      <c r="K213" s="72">
        <v>75.42</v>
      </c>
      <c r="L213" s="74" t="s">
        <v>45</v>
      </c>
      <c r="M213" s="71">
        <f t="shared" si="18"/>
        <v>75.42</v>
      </c>
      <c r="N213" s="72">
        <v>15.5</v>
      </c>
      <c r="O213" s="74" t="s">
        <v>45</v>
      </c>
      <c r="P213" s="71">
        <f t="shared" si="16"/>
        <v>15.5</v>
      </c>
    </row>
    <row r="214" spans="2:16">
      <c r="B214" s="109">
        <v>37.5</v>
      </c>
      <c r="C214" s="110" t="s">
        <v>46</v>
      </c>
      <c r="D214" s="70">
        <f t="shared" si="17"/>
        <v>284.09090909090907</v>
      </c>
      <c r="E214" s="111">
        <v>5.5090000000000003</v>
      </c>
      <c r="F214" s="112">
        <v>1.3619999999999999E-3</v>
      </c>
      <c r="G214" s="108">
        <f t="shared" si="21"/>
        <v>5.5103620000000006</v>
      </c>
      <c r="H214" s="72">
        <v>2.2599999999999998</v>
      </c>
      <c r="I214" s="74" t="s">
        <v>12</v>
      </c>
      <c r="J214" s="75">
        <f t="shared" si="20"/>
        <v>2260</v>
      </c>
      <c r="K214" s="72">
        <v>82.25</v>
      </c>
      <c r="L214" s="74" t="s">
        <v>45</v>
      </c>
      <c r="M214" s="71">
        <f t="shared" si="18"/>
        <v>82.25</v>
      </c>
      <c r="N214" s="72">
        <v>17.059999999999999</v>
      </c>
      <c r="O214" s="74" t="s">
        <v>45</v>
      </c>
      <c r="P214" s="71">
        <f t="shared" si="16"/>
        <v>17.059999999999999</v>
      </c>
    </row>
    <row r="215" spans="2:16">
      <c r="B215" s="109">
        <v>40</v>
      </c>
      <c r="C215" s="110" t="s">
        <v>46</v>
      </c>
      <c r="D215" s="70">
        <f t="shared" si="17"/>
        <v>303.030303030303</v>
      </c>
      <c r="E215" s="111">
        <v>5.3319999999999999</v>
      </c>
      <c r="F215" s="112">
        <v>1.2849999999999999E-3</v>
      </c>
      <c r="G215" s="108">
        <f t="shared" si="21"/>
        <v>5.3332850000000001</v>
      </c>
      <c r="H215" s="72">
        <v>2.5</v>
      </c>
      <c r="I215" s="74" t="s">
        <v>12</v>
      </c>
      <c r="J215" s="75">
        <f t="shared" si="20"/>
        <v>2500</v>
      </c>
      <c r="K215" s="72">
        <v>88.98</v>
      </c>
      <c r="L215" s="74" t="s">
        <v>45</v>
      </c>
      <c r="M215" s="71">
        <f t="shared" si="18"/>
        <v>88.98</v>
      </c>
      <c r="N215" s="72">
        <v>18.66</v>
      </c>
      <c r="O215" s="74" t="s">
        <v>45</v>
      </c>
      <c r="P215" s="71">
        <f t="shared" si="16"/>
        <v>18.66</v>
      </c>
    </row>
    <row r="216" spans="2:16">
      <c r="B216" s="109">
        <v>45</v>
      </c>
      <c r="C216" s="110" t="s">
        <v>46</v>
      </c>
      <c r="D216" s="70">
        <f t="shared" si="17"/>
        <v>340.90909090909093</v>
      </c>
      <c r="E216" s="111">
        <v>5.0359999999999996</v>
      </c>
      <c r="F216" s="112">
        <v>1.155E-3</v>
      </c>
      <c r="G216" s="108">
        <f t="shared" si="21"/>
        <v>5.0371549999999994</v>
      </c>
      <c r="H216" s="72">
        <v>3</v>
      </c>
      <c r="I216" s="74" t="s">
        <v>12</v>
      </c>
      <c r="J216" s="75">
        <f t="shared" si="20"/>
        <v>3000</v>
      </c>
      <c r="K216" s="72">
        <v>113.76</v>
      </c>
      <c r="L216" s="74" t="s">
        <v>45</v>
      </c>
      <c r="M216" s="71">
        <f t="shared" si="18"/>
        <v>113.76</v>
      </c>
      <c r="N216" s="72">
        <v>21.95</v>
      </c>
      <c r="O216" s="74" t="s">
        <v>45</v>
      </c>
      <c r="P216" s="71">
        <f t="shared" si="16"/>
        <v>21.95</v>
      </c>
    </row>
    <row r="217" spans="2:16">
      <c r="B217" s="109">
        <v>50</v>
      </c>
      <c r="C217" s="110" t="s">
        <v>46</v>
      </c>
      <c r="D217" s="70">
        <f t="shared" si="17"/>
        <v>378.78787878787881</v>
      </c>
      <c r="E217" s="111">
        <v>4.798</v>
      </c>
      <c r="F217" s="112">
        <v>1.0499999999999999E-3</v>
      </c>
      <c r="G217" s="108">
        <f t="shared" si="21"/>
        <v>4.7990500000000003</v>
      </c>
      <c r="H217" s="72">
        <v>3.53</v>
      </c>
      <c r="I217" s="74" t="s">
        <v>12</v>
      </c>
      <c r="J217" s="75">
        <f t="shared" si="20"/>
        <v>3530</v>
      </c>
      <c r="K217" s="72">
        <v>136.1</v>
      </c>
      <c r="L217" s="74" t="s">
        <v>45</v>
      </c>
      <c r="M217" s="71">
        <f t="shared" si="18"/>
        <v>136.1</v>
      </c>
      <c r="N217" s="72">
        <v>25.36</v>
      </c>
      <c r="O217" s="74" t="s">
        <v>45</v>
      </c>
      <c r="P217" s="71">
        <f t="shared" si="16"/>
        <v>25.36</v>
      </c>
    </row>
    <row r="218" spans="2:16">
      <c r="B218" s="109">
        <v>55</v>
      </c>
      <c r="C218" s="110" t="s">
        <v>46</v>
      </c>
      <c r="D218" s="70">
        <f t="shared" si="17"/>
        <v>416.66666666666669</v>
      </c>
      <c r="E218" s="111">
        <v>4.6029999999999998</v>
      </c>
      <c r="F218" s="112">
        <v>9.6279999999999998E-4</v>
      </c>
      <c r="G218" s="108">
        <f t="shared" si="21"/>
        <v>4.6039627999999997</v>
      </c>
      <c r="H218" s="72">
        <v>4.08</v>
      </c>
      <c r="I218" s="74" t="s">
        <v>12</v>
      </c>
      <c r="J218" s="75">
        <f t="shared" si="20"/>
        <v>4080</v>
      </c>
      <c r="K218" s="72">
        <v>156.96</v>
      </c>
      <c r="L218" s="74" t="s">
        <v>45</v>
      </c>
      <c r="M218" s="71">
        <f t="shared" si="18"/>
        <v>156.96</v>
      </c>
      <c r="N218" s="72">
        <v>28.86</v>
      </c>
      <c r="O218" s="74" t="s">
        <v>45</v>
      </c>
      <c r="P218" s="71">
        <f t="shared" si="16"/>
        <v>28.86</v>
      </c>
    </row>
    <row r="219" spans="2:16">
      <c r="B219" s="109">
        <v>60</v>
      </c>
      <c r="C219" s="110" t="s">
        <v>46</v>
      </c>
      <c r="D219" s="70">
        <f t="shared" si="17"/>
        <v>454.54545454545456</v>
      </c>
      <c r="E219" s="111">
        <v>4.4400000000000004</v>
      </c>
      <c r="F219" s="112">
        <v>8.8960000000000005E-4</v>
      </c>
      <c r="G219" s="108">
        <f t="shared" si="21"/>
        <v>4.4408896000000002</v>
      </c>
      <c r="H219" s="72">
        <v>4.6500000000000004</v>
      </c>
      <c r="I219" s="74" t="s">
        <v>12</v>
      </c>
      <c r="J219" s="75">
        <f t="shared" si="20"/>
        <v>4650</v>
      </c>
      <c r="K219" s="72">
        <v>176.75</v>
      </c>
      <c r="L219" s="74" t="s">
        <v>45</v>
      </c>
      <c r="M219" s="71">
        <f t="shared" si="18"/>
        <v>176.75</v>
      </c>
      <c r="N219" s="72">
        <v>32.44</v>
      </c>
      <c r="O219" s="74" t="s">
        <v>45</v>
      </c>
      <c r="P219" s="71">
        <f t="shared" si="16"/>
        <v>32.44</v>
      </c>
    </row>
    <row r="220" spans="2:16">
      <c r="B220" s="109">
        <v>65</v>
      </c>
      <c r="C220" s="110" t="s">
        <v>46</v>
      </c>
      <c r="D220" s="70">
        <f t="shared" si="17"/>
        <v>492.42424242424244</v>
      </c>
      <c r="E220" s="111">
        <v>4.3040000000000003</v>
      </c>
      <c r="F220" s="112">
        <v>8.2720000000000005E-4</v>
      </c>
      <c r="G220" s="108">
        <f t="shared" si="21"/>
        <v>4.3048272000000001</v>
      </c>
      <c r="H220" s="72">
        <v>5.24</v>
      </c>
      <c r="I220" s="74" t="s">
        <v>12</v>
      </c>
      <c r="J220" s="75">
        <f t="shared" si="20"/>
        <v>5240</v>
      </c>
      <c r="K220" s="72">
        <v>195.71</v>
      </c>
      <c r="L220" s="74" t="s">
        <v>45</v>
      </c>
      <c r="M220" s="71">
        <f t="shared" si="18"/>
        <v>195.71</v>
      </c>
      <c r="N220" s="72">
        <v>36.07</v>
      </c>
      <c r="O220" s="74" t="s">
        <v>45</v>
      </c>
      <c r="P220" s="71">
        <f t="shared" si="16"/>
        <v>36.07</v>
      </c>
    </row>
    <row r="221" spans="2:16">
      <c r="B221" s="109">
        <v>70</v>
      </c>
      <c r="C221" s="110" t="s">
        <v>46</v>
      </c>
      <c r="D221" s="70">
        <f t="shared" si="17"/>
        <v>530.30303030303025</v>
      </c>
      <c r="E221" s="111">
        <v>4.1879999999999997</v>
      </c>
      <c r="F221" s="112">
        <v>7.7329999999999999E-4</v>
      </c>
      <c r="G221" s="108">
        <f t="shared" si="21"/>
        <v>4.1887732999999994</v>
      </c>
      <c r="H221" s="72">
        <v>5.85</v>
      </c>
      <c r="I221" s="74" t="s">
        <v>12</v>
      </c>
      <c r="J221" s="75">
        <f t="shared" si="20"/>
        <v>5850</v>
      </c>
      <c r="K221" s="72">
        <v>214</v>
      </c>
      <c r="L221" s="74" t="s">
        <v>45</v>
      </c>
      <c r="M221" s="71">
        <f t="shared" si="18"/>
        <v>214</v>
      </c>
      <c r="N221" s="72">
        <v>39.75</v>
      </c>
      <c r="O221" s="74" t="s">
        <v>45</v>
      </c>
      <c r="P221" s="71">
        <f t="shared" si="16"/>
        <v>39.75</v>
      </c>
    </row>
    <row r="222" spans="2:16">
      <c r="B222" s="109">
        <v>80</v>
      </c>
      <c r="C222" s="110" t="s">
        <v>46</v>
      </c>
      <c r="D222" s="70">
        <f t="shared" si="17"/>
        <v>606.06060606060601</v>
      </c>
      <c r="E222" s="111">
        <v>4.0030000000000001</v>
      </c>
      <c r="F222" s="112">
        <v>6.847E-4</v>
      </c>
      <c r="G222" s="108">
        <f t="shared" si="21"/>
        <v>4.0036847</v>
      </c>
      <c r="H222" s="72">
        <v>7.12</v>
      </c>
      <c r="I222" s="74" t="s">
        <v>12</v>
      </c>
      <c r="J222" s="75">
        <f t="shared" si="20"/>
        <v>7120</v>
      </c>
      <c r="K222" s="72">
        <v>279.14</v>
      </c>
      <c r="L222" s="74" t="s">
        <v>45</v>
      </c>
      <c r="M222" s="71">
        <f t="shared" si="18"/>
        <v>279.14</v>
      </c>
      <c r="N222" s="72">
        <v>47.2</v>
      </c>
      <c r="O222" s="74" t="s">
        <v>45</v>
      </c>
      <c r="P222" s="71">
        <f t="shared" si="16"/>
        <v>47.2</v>
      </c>
    </row>
    <row r="223" spans="2:16">
      <c r="B223" s="109">
        <v>90</v>
      </c>
      <c r="C223" s="110" t="s">
        <v>46</v>
      </c>
      <c r="D223" s="70">
        <f t="shared" si="17"/>
        <v>681.81818181818187</v>
      </c>
      <c r="E223" s="111">
        <v>3.8620000000000001</v>
      </c>
      <c r="F223" s="112">
        <v>6.1499999999999999E-4</v>
      </c>
      <c r="G223" s="108">
        <f t="shared" si="21"/>
        <v>3.8626149999999999</v>
      </c>
      <c r="H223" s="72">
        <v>8.43</v>
      </c>
      <c r="I223" s="74" t="s">
        <v>12</v>
      </c>
      <c r="J223" s="75">
        <f t="shared" si="20"/>
        <v>8430</v>
      </c>
      <c r="K223" s="72">
        <v>335.8</v>
      </c>
      <c r="L223" s="74" t="s">
        <v>45</v>
      </c>
      <c r="M223" s="71">
        <f t="shared" si="18"/>
        <v>335.8</v>
      </c>
      <c r="N223" s="72">
        <v>54.73</v>
      </c>
      <c r="O223" s="74" t="s">
        <v>45</v>
      </c>
      <c r="P223" s="71">
        <f t="shared" si="16"/>
        <v>54.73</v>
      </c>
    </row>
    <row r="224" spans="2:16">
      <c r="B224" s="109">
        <v>100</v>
      </c>
      <c r="C224" s="110" t="s">
        <v>46</v>
      </c>
      <c r="D224" s="70">
        <f t="shared" si="17"/>
        <v>757.57575757575762</v>
      </c>
      <c r="E224" s="111">
        <v>3.754</v>
      </c>
      <c r="F224" s="112">
        <v>5.5869999999999997E-4</v>
      </c>
      <c r="G224" s="108">
        <f t="shared" si="21"/>
        <v>3.7545587</v>
      </c>
      <c r="H224" s="72">
        <v>9.7899999999999991</v>
      </c>
      <c r="I224" s="74" t="s">
        <v>12</v>
      </c>
      <c r="J224" s="75">
        <f t="shared" si="20"/>
        <v>9790</v>
      </c>
      <c r="K224" s="72">
        <v>387.18</v>
      </c>
      <c r="L224" s="74" t="s">
        <v>45</v>
      </c>
      <c r="M224" s="71">
        <f t="shared" si="18"/>
        <v>387.18</v>
      </c>
      <c r="N224" s="72">
        <v>62.28</v>
      </c>
      <c r="O224" s="74" t="s">
        <v>45</v>
      </c>
      <c r="P224" s="71">
        <f t="shared" si="16"/>
        <v>62.28</v>
      </c>
    </row>
    <row r="225" spans="1:16">
      <c r="B225" s="109">
        <v>110</v>
      </c>
      <c r="C225" s="110" t="s">
        <v>46</v>
      </c>
      <c r="D225" s="70">
        <f t="shared" si="17"/>
        <v>833.33333333333337</v>
      </c>
      <c r="E225" s="111">
        <v>3.669</v>
      </c>
      <c r="F225" s="112">
        <v>5.1210000000000003E-4</v>
      </c>
      <c r="G225" s="108">
        <f t="shared" si="21"/>
        <v>3.6695120999999999</v>
      </c>
      <c r="H225" s="72">
        <v>11.19</v>
      </c>
      <c r="I225" s="74" t="s">
        <v>12</v>
      </c>
      <c r="J225" s="75">
        <f t="shared" si="20"/>
        <v>11190</v>
      </c>
      <c r="K225" s="72">
        <v>434.77</v>
      </c>
      <c r="L225" s="74" t="s">
        <v>45</v>
      </c>
      <c r="M225" s="71">
        <f t="shared" si="18"/>
        <v>434.77</v>
      </c>
      <c r="N225" s="72">
        <v>69.81</v>
      </c>
      <c r="O225" s="74" t="s">
        <v>45</v>
      </c>
      <c r="P225" s="71">
        <f t="shared" si="16"/>
        <v>69.81</v>
      </c>
    </row>
    <row r="226" spans="1:16">
      <c r="B226" s="109">
        <v>120</v>
      </c>
      <c r="C226" s="110" t="s">
        <v>46</v>
      </c>
      <c r="D226" s="70">
        <f t="shared" si="17"/>
        <v>909.09090909090912</v>
      </c>
      <c r="E226" s="111">
        <v>3.601</v>
      </c>
      <c r="F226" s="112">
        <v>4.73E-4</v>
      </c>
      <c r="G226" s="108">
        <f t="shared" si="21"/>
        <v>3.6014729999999999</v>
      </c>
      <c r="H226" s="72">
        <v>12.61</v>
      </c>
      <c r="I226" s="74" t="s">
        <v>12</v>
      </c>
      <c r="J226" s="75">
        <f t="shared" si="20"/>
        <v>12610</v>
      </c>
      <c r="K226" s="72">
        <v>479.37</v>
      </c>
      <c r="L226" s="74" t="s">
        <v>45</v>
      </c>
      <c r="M226" s="71">
        <f t="shared" si="18"/>
        <v>479.37</v>
      </c>
      <c r="N226" s="72">
        <v>77.3</v>
      </c>
      <c r="O226" s="74" t="s">
        <v>45</v>
      </c>
      <c r="P226" s="71">
        <f t="shared" si="16"/>
        <v>77.3</v>
      </c>
    </row>
    <row r="227" spans="1:16">
      <c r="B227" s="109">
        <v>130</v>
      </c>
      <c r="C227" s="110" t="s">
        <v>46</v>
      </c>
      <c r="D227" s="70">
        <f t="shared" si="17"/>
        <v>984.84848484848487</v>
      </c>
      <c r="E227" s="111">
        <v>3.5470000000000002</v>
      </c>
      <c r="F227" s="112">
        <v>4.3960000000000001E-4</v>
      </c>
      <c r="G227" s="108">
        <f t="shared" si="21"/>
        <v>3.5474396000000001</v>
      </c>
      <c r="H227" s="72">
        <v>14.06</v>
      </c>
      <c r="I227" s="74" t="s">
        <v>12</v>
      </c>
      <c r="J227" s="75">
        <f t="shared" si="20"/>
        <v>14060</v>
      </c>
      <c r="K227" s="72">
        <v>521.52</v>
      </c>
      <c r="L227" s="74" t="s">
        <v>45</v>
      </c>
      <c r="M227" s="71">
        <f t="shared" si="18"/>
        <v>521.52</v>
      </c>
      <c r="N227" s="72">
        <v>84.73</v>
      </c>
      <c r="O227" s="74" t="s">
        <v>45</v>
      </c>
      <c r="P227" s="71">
        <f t="shared" si="16"/>
        <v>84.73</v>
      </c>
    </row>
    <row r="228" spans="1:16">
      <c r="A228" s="4">
        <v>228</v>
      </c>
      <c r="B228" s="109">
        <v>132</v>
      </c>
      <c r="C228" s="110" t="s">
        <v>46</v>
      </c>
      <c r="D228" s="70">
        <f t="shared" si="17"/>
        <v>1000</v>
      </c>
      <c r="E228" s="111">
        <v>3.5379999999999998</v>
      </c>
      <c r="F228" s="112">
        <v>4.3350000000000002E-4</v>
      </c>
      <c r="G228" s="108">
        <f t="shared" si="21"/>
        <v>3.5384335</v>
      </c>
      <c r="H228" s="72">
        <v>14.35</v>
      </c>
      <c r="I228" s="74" t="s">
        <v>12</v>
      </c>
      <c r="J228" s="75">
        <f t="shared" si="20"/>
        <v>14350</v>
      </c>
      <c r="K228" s="72">
        <v>523.20000000000005</v>
      </c>
      <c r="L228" s="74" t="s">
        <v>45</v>
      </c>
      <c r="M228" s="71">
        <f t="shared" si="18"/>
        <v>523.20000000000005</v>
      </c>
      <c r="N228" s="72">
        <v>86.2</v>
      </c>
      <c r="O228" s="74" t="s">
        <v>45</v>
      </c>
      <c r="P228" s="71">
        <f t="shared" si="16"/>
        <v>86.2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58</v>
      </c>
      <c r="F2" s="7"/>
      <c r="G2" s="7"/>
      <c r="L2" s="5" t="s">
        <v>59</v>
      </c>
      <c r="M2" s="8"/>
      <c r="N2" s="9" t="s">
        <v>60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61</v>
      </c>
      <c r="C3" s="13" t="s">
        <v>13</v>
      </c>
      <c r="E3" s="12" t="s">
        <v>253</v>
      </c>
      <c r="F3" s="184"/>
      <c r="G3" s="14" t="s">
        <v>14</v>
      </c>
      <c r="H3" s="14"/>
      <c r="I3" s="14"/>
      <c r="K3" s="15"/>
      <c r="L3" s="5" t="s">
        <v>62</v>
      </c>
      <c r="M3" s="16"/>
      <c r="N3" s="9" t="s">
        <v>63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64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65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66</v>
      </c>
      <c r="C5" s="20">
        <v>132</v>
      </c>
      <c r="D5" s="21" t="s">
        <v>67</v>
      </c>
      <c r="F5" s="14" t="s">
        <v>0</v>
      </c>
      <c r="G5" s="14" t="s">
        <v>16</v>
      </c>
      <c r="H5" s="14" t="s">
        <v>68</v>
      </c>
      <c r="I5" s="14" t="s">
        <v>68</v>
      </c>
      <c r="J5" s="24" t="s">
        <v>69</v>
      </c>
      <c r="K5" s="5" t="s">
        <v>70</v>
      </c>
      <c r="L5" s="14"/>
      <c r="M5" s="14"/>
      <c r="N5" s="9"/>
      <c r="O5" s="15" t="s">
        <v>250</v>
      </c>
      <c r="P5" s="1" t="str">
        <f ca="1">RIGHT(CELL("filename",A1),LEN(CELL("filename",A1))-FIND("]",CELL("filename",A1)))</f>
        <v>srim132Xe_C</v>
      </c>
      <c r="R5" s="46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71</v>
      </c>
      <c r="C6" s="26" t="s">
        <v>4</v>
      </c>
      <c r="D6" s="21" t="s">
        <v>73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74</v>
      </c>
      <c r="M6" s="9"/>
      <c r="N6" s="9"/>
      <c r="O6" s="15" t="s">
        <v>249</v>
      </c>
      <c r="P6" s="130" t="s">
        <v>255</v>
      </c>
      <c r="R6" s="46"/>
      <c r="S6" s="23"/>
      <c r="T6" s="58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254</v>
      </c>
      <c r="F7" s="32"/>
      <c r="G7" s="33"/>
      <c r="H7" s="33"/>
      <c r="I7" s="34"/>
      <c r="J7" s="4">
        <v>2</v>
      </c>
      <c r="K7" s="35">
        <v>225.29</v>
      </c>
      <c r="L7" s="22" t="s">
        <v>76</v>
      </c>
      <c r="M7" s="9"/>
      <c r="N7" s="9"/>
      <c r="O7" s="9"/>
      <c r="R7" s="46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77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78</v>
      </c>
      <c r="M8" s="9"/>
      <c r="N8" s="9"/>
      <c r="O8" s="9"/>
      <c r="R8" s="46"/>
      <c r="S8" s="23"/>
      <c r="T8" s="25"/>
      <c r="U8" s="120"/>
      <c r="V8" s="100"/>
      <c r="W8" s="25"/>
      <c r="X8" s="40"/>
      <c r="Y8" s="124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17</v>
      </c>
      <c r="M9" s="9"/>
      <c r="N9" s="9"/>
      <c r="O9" s="9"/>
      <c r="R9" s="46"/>
      <c r="S9" s="41"/>
      <c r="T9" s="125"/>
      <c r="U9" s="120"/>
      <c r="V9" s="100"/>
      <c r="W9" s="25"/>
      <c r="X9" s="40"/>
      <c r="Y9" s="124"/>
    </row>
    <row r="10" spans="1:25">
      <c r="A10" s="1">
        <v>10</v>
      </c>
      <c r="B10" s="12" t="s">
        <v>18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19</v>
      </c>
      <c r="M10" s="9"/>
      <c r="N10" s="9"/>
      <c r="O10" s="9"/>
      <c r="R10" s="46"/>
      <c r="S10" s="41"/>
      <c r="T10" s="58"/>
      <c r="U10" s="120"/>
      <c r="V10" s="100"/>
      <c r="W10" s="25"/>
      <c r="X10" s="40"/>
      <c r="Y10" s="124"/>
    </row>
    <row r="11" spans="1:25">
      <c r="A11" s="1">
        <v>11</v>
      </c>
      <c r="C11" s="43" t="s">
        <v>20</v>
      </c>
      <c r="D11" s="7" t="s">
        <v>21</v>
      </c>
      <c r="F11" s="32"/>
      <c r="G11" s="33"/>
      <c r="H11" s="33"/>
      <c r="I11" s="34"/>
      <c r="J11" s="4">
        <v>6</v>
      </c>
      <c r="K11" s="35">
        <v>1000</v>
      </c>
      <c r="L11" s="22" t="s">
        <v>22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23</v>
      </c>
      <c r="C12" s="44">
        <v>20</v>
      </c>
      <c r="D12" s="45">
        <f>$C$5/100</f>
        <v>1.32</v>
      </c>
      <c r="E12" s="21" t="s">
        <v>79</v>
      </c>
      <c r="F12" s="32"/>
      <c r="G12" s="33"/>
      <c r="H12" s="33"/>
      <c r="I12" s="34"/>
      <c r="J12" s="4">
        <v>7</v>
      </c>
      <c r="K12" s="35">
        <v>19.945</v>
      </c>
      <c r="L12" s="22" t="s">
        <v>80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132000000</v>
      </c>
      <c r="E13" s="21" t="s">
        <v>82</v>
      </c>
      <c r="F13" s="49"/>
      <c r="G13" s="50"/>
      <c r="H13" s="50"/>
      <c r="I13" s="51"/>
      <c r="J13" s="4">
        <v>8</v>
      </c>
      <c r="K13" s="52">
        <v>3.3286999999999997E-2</v>
      </c>
      <c r="L13" s="22" t="s">
        <v>83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354</v>
      </c>
      <c r="C14" s="81"/>
      <c r="D14" s="21" t="s">
        <v>358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84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356</v>
      </c>
      <c r="C15" s="82"/>
      <c r="D15" s="80" t="s">
        <v>357</v>
      </c>
      <c r="E15" s="101"/>
      <c r="F15" s="101"/>
      <c r="G15" s="101"/>
      <c r="H15" s="58"/>
      <c r="I15" s="58"/>
      <c r="J15" s="102"/>
      <c r="K15" s="59"/>
      <c r="L15" s="60"/>
      <c r="M15" s="102"/>
      <c r="N15" s="21"/>
      <c r="O15" s="21"/>
      <c r="P15" s="102"/>
      <c r="R15" s="46"/>
      <c r="S15" s="47"/>
      <c r="T15" s="25"/>
      <c r="U15" s="25"/>
      <c r="V15" s="97"/>
      <c r="W15" s="97"/>
      <c r="X15" s="40"/>
      <c r="Y15" s="25"/>
    </row>
    <row r="16" spans="1:25">
      <c r="A16" s="1">
        <v>16</v>
      </c>
      <c r="B16" s="21"/>
      <c r="C16" s="56"/>
      <c r="D16" s="57"/>
      <c r="F16" s="61" t="s">
        <v>85</v>
      </c>
      <c r="G16" s="101"/>
      <c r="H16" s="62"/>
      <c r="I16" s="58"/>
      <c r="J16" s="103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86</v>
      </c>
      <c r="F17" s="64" t="s">
        <v>87</v>
      </c>
      <c r="G17" s="65" t="s">
        <v>88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131" t="s">
        <v>89</v>
      </c>
      <c r="E18" s="181" t="s">
        <v>90</v>
      </c>
      <c r="F18" s="182"/>
      <c r="G18" s="183"/>
      <c r="H18" s="68" t="s">
        <v>39</v>
      </c>
      <c r="I18" s="25"/>
      <c r="J18" s="131" t="s">
        <v>91</v>
      </c>
      <c r="K18" s="68" t="s">
        <v>41</v>
      </c>
      <c r="L18" s="69"/>
      <c r="M18" s="131" t="s">
        <v>91</v>
      </c>
      <c r="N18" s="68" t="s">
        <v>41</v>
      </c>
      <c r="O18" s="25"/>
      <c r="P18" s="131" t="s">
        <v>91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1.4</v>
      </c>
      <c r="C20" s="105" t="s">
        <v>42</v>
      </c>
      <c r="D20" s="118">
        <f>B20/1000/$C$5</f>
        <v>1.0606060606060606E-5</v>
      </c>
      <c r="E20" s="106">
        <v>0.28339999999999999</v>
      </c>
      <c r="F20" s="107">
        <v>3.012</v>
      </c>
      <c r="G20" s="108">
        <f>E20+F20</f>
        <v>3.2953999999999999</v>
      </c>
      <c r="H20" s="104">
        <v>39</v>
      </c>
      <c r="I20" s="105" t="s">
        <v>43</v>
      </c>
      <c r="J20" s="76">
        <f>H20/1000/10</f>
        <v>3.8999999999999998E-3</v>
      </c>
      <c r="K20" s="104">
        <v>9</v>
      </c>
      <c r="L20" s="105" t="s">
        <v>43</v>
      </c>
      <c r="M20" s="76">
        <f t="shared" ref="M20:M83" si="0">K20/1000/10</f>
        <v>8.9999999999999998E-4</v>
      </c>
      <c r="N20" s="104">
        <v>6</v>
      </c>
      <c r="O20" s="105" t="s">
        <v>43</v>
      </c>
      <c r="P20" s="76">
        <f t="shared" ref="P20:P83" si="1">N20/1000/10</f>
        <v>6.0000000000000006E-4</v>
      </c>
    </row>
    <row r="21" spans="1:16">
      <c r="B21" s="109">
        <v>1.5</v>
      </c>
      <c r="C21" s="110" t="s">
        <v>42</v>
      </c>
      <c r="D21" s="95">
        <f t="shared" ref="D21:D84" si="2">B21/1000/$C$5</f>
        <v>1.1363636363636365E-5</v>
      </c>
      <c r="E21" s="111">
        <v>0.29330000000000001</v>
      </c>
      <c r="F21" s="112">
        <v>3.1120000000000001</v>
      </c>
      <c r="G21" s="108">
        <f t="shared" ref="G21:G84" si="3">E21+F21</f>
        <v>3.4053</v>
      </c>
      <c r="H21" s="109">
        <v>40</v>
      </c>
      <c r="I21" s="110" t="s">
        <v>43</v>
      </c>
      <c r="J21" s="70">
        <f t="shared" ref="J21:J84" si="4">H21/1000/10</f>
        <v>4.0000000000000001E-3</v>
      </c>
      <c r="K21" s="109">
        <v>9</v>
      </c>
      <c r="L21" s="110" t="s">
        <v>43</v>
      </c>
      <c r="M21" s="70">
        <f t="shared" si="0"/>
        <v>8.9999999999999998E-4</v>
      </c>
      <c r="N21" s="109">
        <v>6</v>
      </c>
      <c r="O21" s="110" t="s">
        <v>43</v>
      </c>
      <c r="P21" s="70">
        <f t="shared" si="1"/>
        <v>6.0000000000000006E-4</v>
      </c>
    </row>
    <row r="22" spans="1:16">
      <c r="B22" s="109">
        <v>1.6</v>
      </c>
      <c r="C22" s="110" t="s">
        <v>42</v>
      </c>
      <c r="D22" s="95">
        <f t="shared" si="2"/>
        <v>1.2121212121212122E-5</v>
      </c>
      <c r="E22" s="111">
        <v>0.3029</v>
      </c>
      <c r="F22" s="112">
        <v>3.2090000000000001</v>
      </c>
      <c r="G22" s="108">
        <f t="shared" si="3"/>
        <v>3.5119000000000002</v>
      </c>
      <c r="H22" s="109">
        <v>41</v>
      </c>
      <c r="I22" s="110" t="s">
        <v>43</v>
      </c>
      <c r="J22" s="70">
        <f t="shared" si="4"/>
        <v>4.1000000000000003E-3</v>
      </c>
      <c r="K22" s="109">
        <v>9</v>
      </c>
      <c r="L22" s="110" t="s">
        <v>43</v>
      </c>
      <c r="M22" s="70">
        <f t="shared" si="0"/>
        <v>8.9999999999999998E-4</v>
      </c>
      <c r="N22" s="109">
        <v>6</v>
      </c>
      <c r="O22" s="110" t="s">
        <v>43</v>
      </c>
      <c r="P22" s="70">
        <f t="shared" si="1"/>
        <v>6.0000000000000006E-4</v>
      </c>
    </row>
    <row r="23" spans="1:16">
      <c r="B23" s="109">
        <v>1.7</v>
      </c>
      <c r="C23" s="110" t="s">
        <v>42</v>
      </c>
      <c r="D23" s="95">
        <f t="shared" si="2"/>
        <v>1.2878787878787878E-5</v>
      </c>
      <c r="E23" s="111">
        <v>0.31230000000000002</v>
      </c>
      <c r="F23" s="112">
        <v>3.3010000000000002</v>
      </c>
      <c r="G23" s="108">
        <f t="shared" si="3"/>
        <v>3.6133000000000002</v>
      </c>
      <c r="H23" s="109">
        <v>42</v>
      </c>
      <c r="I23" s="110" t="s">
        <v>43</v>
      </c>
      <c r="J23" s="70">
        <f t="shared" si="4"/>
        <v>4.2000000000000006E-3</v>
      </c>
      <c r="K23" s="109">
        <v>9</v>
      </c>
      <c r="L23" s="110" t="s">
        <v>43</v>
      </c>
      <c r="M23" s="70">
        <f t="shared" si="0"/>
        <v>8.9999999999999998E-4</v>
      </c>
      <c r="N23" s="109">
        <v>7</v>
      </c>
      <c r="O23" s="110" t="s">
        <v>43</v>
      </c>
      <c r="P23" s="70">
        <f t="shared" si="1"/>
        <v>6.9999999999999999E-4</v>
      </c>
    </row>
    <row r="24" spans="1:16">
      <c r="B24" s="109">
        <v>1.8</v>
      </c>
      <c r="C24" s="110" t="s">
        <v>42</v>
      </c>
      <c r="D24" s="95">
        <f t="shared" si="2"/>
        <v>1.3636363636363637E-5</v>
      </c>
      <c r="E24" s="111">
        <v>0.32129999999999997</v>
      </c>
      <c r="F24" s="112">
        <v>3.3889999999999998</v>
      </c>
      <c r="G24" s="108">
        <f t="shared" si="3"/>
        <v>3.7102999999999997</v>
      </c>
      <c r="H24" s="109">
        <v>43</v>
      </c>
      <c r="I24" s="110" t="s">
        <v>43</v>
      </c>
      <c r="J24" s="70">
        <f t="shared" si="4"/>
        <v>4.3E-3</v>
      </c>
      <c r="K24" s="109">
        <v>10</v>
      </c>
      <c r="L24" s="110" t="s">
        <v>43</v>
      </c>
      <c r="M24" s="70">
        <f t="shared" si="0"/>
        <v>1E-3</v>
      </c>
      <c r="N24" s="109">
        <v>7</v>
      </c>
      <c r="O24" s="110" t="s">
        <v>43</v>
      </c>
      <c r="P24" s="70">
        <f t="shared" si="1"/>
        <v>6.9999999999999999E-4</v>
      </c>
    </row>
    <row r="25" spans="1:16">
      <c r="B25" s="109">
        <v>2</v>
      </c>
      <c r="C25" s="110" t="s">
        <v>42</v>
      </c>
      <c r="D25" s="95">
        <f t="shared" si="2"/>
        <v>1.5151515151515151E-5</v>
      </c>
      <c r="E25" s="111">
        <v>0.3387</v>
      </c>
      <c r="F25" s="112">
        <v>3.5569999999999999</v>
      </c>
      <c r="G25" s="108">
        <f t="shared" si="3"/>
        <v>3.8956999999999997</v>
      </c>
      <c r="H25" s="109">
        <v>45</v>
      </c>
      <c r="I25" s="110" t="s">
        <v>43</v>
      </c>
      <c r="J25" s="70">
        <f t="shared" si="4"/>
        <v>4.4999999999999997E-3</v>
      </c>
      <c r="K25" s="109">
        <v>10</v>
      </c>
      <c r="L25" s="110" t="s">
        <v>43</v>
      </c>
      <c r="M25" s="70">
        <f t="shared" si="0"/>
        <v>1E-3</v>
      </c>
      <c r="N25" s="109">
        <v>7</v>
      </c>
      <c r="O25" s="110" t="s">
        <v>43</v>
      </c>
      <c r="P25" s="70">
        <f t="shared" si="1"/>
        <v>6.9999999999999999E-4</v>
      </c>
    </row>
    <row r="26" spans="1:16">
      <c r="B26" s="109">
        <v>2.25</v>
      </c>
      <c r="C26" s="110" t="s">
        <v>42</v>
      </c>
      <c r="D26" s="95">
        <f t="shared" si="2"/>
        <v>1.7045454545454543E-5</v>
      </c>
      <c r="E26" s="111">
        <v>0.35930000000000001</v>
      </c>
      <c r="F26" s="112">
        <v>3.7509999999999999</v>
      </c>
      <c r="G26" s="108">
        <f t="shared" si="3"/>
        <v>4.1102999999999996</v>
      </c>
      <c r="H26" s="109">
        <v>48</v>
      </c>
      <c r="I26" s="110" t="s">
        <v>43</v>
      </c>
      <c r="J26" s="70">
        <f t="shared" si="4"/>
        <v>4.8000000000000004E-3</v>
      </c>
      <c r="K26" s="109">
        <v>11</v>
      </c>
      <c r="L26" s="110" t="s">
        <v>43</v>
      </c>
      <c r="M26" s="70">
        <f t="shared" si="0"/>
        <v>1.0999999999999998E-3</v>
      </c>
      <c r="N26" s="109">
        <v>8</v>
      </c>
      <c r="O26" s="110" t="s">
        <v>43</v>
      </c>
      <c r="P26" s="70">
        <f t="shared" si="1"/>
        <v>8.0000000000000004E-4</v>
      </c>
    </row>
    <row r="27" spans="1:16">
      <c r="B27" s="109">
        <v>2.5</v>
      </c>
      <c r="C27" s="110" t="s">
        <v>42</v>
      </c>
      <c r="D27" s="95">
        <f t="shared" si="2"/>
        <v>1.8939393939393939E-5</v>
      </c>
      <c r="E27" s="111">
        <v>0.37869999999999998</v>
      </c>
      <c r="F27" s="112">
        <v>3.93</v>
      </c>
      <c r="G27" s="108">
        <f t="shared" si="3"/>
        <v>4.3087</v>
      </c>
      <c r="H27" s="109">
        <v>50</v>
      </c>
      <c r="I27" s="110" t="s">
        <v>43</v>
      </c>
      <c r="J27" s="70">
        <f t="shared" si="4"/>
        <v>5.0000000000000001E-3</v>
      </c>
      <c r="K27" s="109">
        <v>11</v>
      </c>
      <c r="L27" s="110" t="s">
        <v>43</v>
      </c>
      <c r="M27" s="70">
        <f t="shared" si="0"/>
        <v>1.0999999999999998E-3</v>
      </c>
      <c r="N27" s="109">
        <v>8</v>
      </c>
      <c r="O27" s="110" t="s">
        <v>43</v>
      </c>
      <c r="P27" s="70">
        <f t="shared" si="1"/>
        <v>8.0000000000000004E-4</v>
      </c>
    </row>
    <row r="28" spans="1:16">
      <c r="B28" s="109">
        <v>2.75</v>
      </c>
      <c r="C28" s="110" t="s">
        <v>42</v>
      </c>
      <c r="D28" s="95">
        <f t="shared" si="2"/>
        <v>2.0833333333333333E-5</v>
      </c>
      <c r="E28" s="111">
        <v>0.3972</v>
      </c>
      <c r="F28" s="112">
        <v>4.0970000000000004</v>
      </c>
      <c r="G28" s="108">
        <f t="shared" si="3"/>
        <v>4.4942000000000002</v>
      </c>
      <c r="H28" s="109">
        <v>53</v>
      </c>
      <c r="I28" s="110" t="s">
        <v>43</v>
      </c>
      <c r="J28" s="70">
        <f t="shared" si="4"/>
        <v>5.3E-3</v>
      </c>
      <c r="K28" s="109">
        <v>12</v>
      </c>
      <c r="L28" s="110" t="s">
        <v>43</v>
      </c>
      <c r="M28" s="70">
        <f t="shared" si="0"/>
        <v>1.2000000000000001E-3</v>
      </c>
      <c r="N28" s="109">
        <v>8</v>
      </c>
      <c r="O28" s="110" t="s">
        <v>43</v>
      </c>
      <c r="P28" s="70">
        <f t="shared" si="1"/>
        <v>8.0000000000000004E-4</v>
      </c>
    </row>
    <row r="29" spans="1:16">
      <c r="B29" s="109">
        <v>3</v>
      </c>
      <c r="C29" s="110" t="s">
        <v>42</v>
      </c>
      <c r="D29" s="95">
        <f t="shared" si="2"/>
        <v>2.2727272727272729E-5</v>
      </c>
      <c r="E29" s="111">
        <v>0.4148</v>
      </c>
      <c r="F29" s="112">
        <v>4.2530000000000001</v>
      </c>
      <c r="G29" s="108">
        <f t="shared" si="3"/>
        <v>4.6677999999999997</v>
      </c>
      <c r="H29" s="109">
        <v>55</v>
      </c>
      <c r="I29" s="110" t="s">
        <v>43</v>
      </c>
      <c r="J29" s="70">
        <f t="shared" si="4"/>
        <v>5.4999999999999997E-3</v>
      </c>
      <c r="K29" s="109">
        <v>12</v>
      </c>
      <c r="L29" s="110" t="s">
        <v>43</v>
      </c>
      <c r="M29" s="70">
        <f t="shared" si="0"/>
        <v>1.2000000000000001E-3</v>
      </c>
      <c r="N29" s="109">
        <v>9</v>
      </c>
      <c r="O29" s="110" t="s">
        <v>43</v>
      </c>
      <c r="P29" s="70">
        <f t="shared" si="1"/>
        <v>8.9999999999999998E-4</v>
      </c>
    </row>
    <row r="30" spans="1:16">
      <c r="B30" s="109">
        <v>3.25</v>
      </c>
      <c r="C30" s="110" t="s">
        <v>42</v>
      </c>
      <c r="D30" s="95">
        <f t="shared" si="2"/>
        <v>2.4621212121212119E-5</v>
      </c>
      <c r="E30" s="111">
        <v>0.43180000000000002</v>
      </c>
      <c r="F30" s="112">
        <v>4.4000000000000004</v>
      </c>
      <c r="G30" s="108">
        <f t="shared" si="3"/>
        <v>4.8318000000000003</v>
      </c>
      <c r="H30" s="109">
        <v>57</v>
      </c>
      <c r="I30" s="110" t="s">
        <v>43</v>
      </c>
      <c r="J30" s="70">
        <f t="shared" si="4"/>
        <v>5.7000000000000002E-3</v>
      </c>
      <c r="K30" s="109">
        <v>12</v>
      </c>
      <c r="L30" s="110" t="s">
        <v>43</v>
      </c>
      <c r="M30" s="70">
        <f t="shared" si="0"/>
        <v>1.2000000000000001E-3</v>
      </c>
      <c r="N30" s="109">
        <v>9</v>
      </c>
      <c r="O30" s="110" t="s">
        <v>43</v>
      </c>
      <c r="P30" s="70">
        <f t="shared" si="1"/>
        <v>8.9999999999999998E-4</v>
      </c>
    </row>
    <row r="31" spans="1:16">
      <c r="B31" s="109">
        <v>3.5</v>
      </c>
      <c r="C31" s="110" t="s">
        <v>42</v>
      </c>
      <c r="D31" s="95">
        <f t="shared" si="2"/>
        <v>2.6515151515151516E-5</v>
      </c>
      <c r="E31" s="111">
        <v>0.4481</v>
      </c>
      <c r="F31" s="112">
        <v>4.5380000000000003</v>
      </c>
      <c r="G31" s="108">
        <f t="shared" si="3"/>
        <v>4.9861000000000004</v>
      </c>
      <c r="H31" s="109">
        <v>59</v>
      </c>
      <c r="I31" s="110" t="s">
        <v>43</v>
      </c>
      <c r="J31" s="70">
        <f t="shared" si="4"/>
        <v>5.8999999999999999E-3</v>
      </c>
      <c r="K31" s="109">
        <v>13</v>
      </c>
      <c r="L31" s="110" t="s">
        <v>43</v>
      </c>
      <c r="M31" s="70">
        <f t="shared" si="0"/>
        <v>1.2999999999999999E-3</v>
      </c>
      <c r="N31" s="109">
        <v>9</v>
      </c>
      <c r="O31" s="110" t="s">
        <v>43</v>
      </c>
      <c r="P31" s="70">
        <f t="shared" si="1"/>
        <v>8.9999999999999998E-4</v>
      </c>
    </row>
    <row r="32" spans="1:16">
      <c r="B32" s="109">
        <v>3.75</v>
      </c>
      <c r="C32" s="110" t="s">
        <v>42</v>
      </c>
      <c r="D32" s="95">
        <f t="shared" si="2"/>
        <v>2.8409090909090909E-5</v>
      </c>
      <c r="E32" s="111">
        <v>0.46379999999999999</v>
      </c>
      <c r="F32" s="112">
        <v>4.6689999999999996</v>
      </c>
      <c r="G32" s="108">
        <f t="shared" si="3"/>
        <v>5.1327999999999996</v>
      </c>
      <c r="H32" s="109">
        <v>61</v>
      </c>
      <c r="I32" s="110" t="s">
        <v>43</v>
      </c>
      <c r="J32" s="70">
        <f t="shared" si="4"/>
        <v>6.0999999999999995E-3</v>
      </c>
      <c r="K32" s="109">
        <v>13</v>
      </c>
      <c r="L32" s="110" t="s">
        <v>43</v>
      </c>
      <c r="M32" s="70">
        <f t="shared" si="0"/>
        <v>1.2999999999999999E-3</v>
      </c>
      <c r="N32" s="109">
        <v>9</v>
      </c>
      <c r="O32" s="110" t="s">
        <v>43</v>
      </c>
      <c r="P32" s="70">
        <f t="shared" si="1"/>
        <v>8.9999999999999998E-4</v>
      </c>
    </row>
    <row r="33" spans="2:16">
      <c r="B33" s="109">
        <v>4</v>
      </c>
      <c r="C33" s="110" t="s">
        <v>42</v>
      </c>
      <c r="D33" s="95">
        <f t="shared" si="2"/>
        <v>3.0303030303030302E-5</v>
      </c>
      <c r="E33" s="111">
        <v>0.47899999999999998</v>
      </c>
      <c r="F33" s="112">
        <v>4.7939999999999996</v>
      </c>
      <c r="G33" s="108">
        <f t="shared" si="3"/>
        <v>5.2729999999999997</v>
      </c>
      <c r="H33" s="109">
        <v>63</v>
      </c>
      <c r="I33" s="110" t="s">
        <v>43</v>
      </c>
      <c r="J33" s="70">
        <f t="shared" si="4"/>
        <v>6.3E-3</v>
      </c>
      <c r="K33" s="109">
        <v>13</v>
      </c>
      <c r="L33" s="110" t="s">
        <v>43</v>
      </c>
      <c r="M33" s="70">
        <f t="shared" si="0"/>
        <v>1.2999999999999999E-3</v>
      </c>
      <c r="N33" s="109">
        <v>10</v>
      </c>
      <c r="O33" s="110" t="s">
        <v>43</v>
      </c>
      <c r="P33" s="70">
        <f t="shared" si="1"/>
        <v>1E-3</v>
      </c>
    </row>
    <row r="34" spans="2:16">
      <c r="B34" s="109">
        <v>4.5</v>
      </c>
      <c r="C34" s="110" t="s">
        <v>42</v>
      </c>
      <c r="D34" s="95">
        <f t="shared" si="2"/>
        <v>3.4090909090909085E-5</v>
      </c>
      <c r="E34" s="111">
        <v>0.5081</v>
      </c>
      <c r="F34" s="112">
        <v>5.0250000000000004</v>
      </c>
      <c r="G34" s="108">
        <f t="shared" si="3"/>
        <v>5.5331000000000001</v>
      </c>
      <c r="H34" s="109">
        <v>67</v>
      </c>
      <c r="I34" s="110" t="s">
        <v>43</v>
      </c>
      <c r="J34" s="70">
        <f t="shared" si="4"/>
        <v>6.7000000000000002E-3</v>
      </c>
      <c r="K34" s="109">
        <v>14</v>
      </c>
      <c r="L34" s="110" t="s">
        <v>43</v>
      </c>
      <c r="M34" s="70">
        <f t="shared" si="0"/>
        <v>1.4E-3</v>
      </c>
      <c r="N34" s="109">
        <v>10</v>
      </c>
      <c r="O34" s="110" t="s">
        <v>43</v>
      </c>
      <c r="P34" s="70">
        <f t="shared" si="1"/>
        <v>1E-3</v>
      </c>
    </row>
    <row r="35" spans="2:16">
      <c r="B35" s="109">
        <v>5</v>
      </c>
      <c r="C35" s="110" t="s">
        <v>42</v>
      </c>
      <c r="D35" s="95">
        <f t="shared" si="2"/>
        <v>3.7878787878787879E-5</v>
      </c>
      <c r="E35" s="111">
        <v>0.53549999999999998</v>
      </c>
      <c r="F35" s="112">
        <v>5.2370000000000001</v>
      </c>
      <c r="G35" s="108">
        <f t="shared" si="3"/>
        <v>5.7725</v>
      </c>
      <c r="H35" s="109">
        <v>71</v>
      </c>
      <c r="I35" s="110" t="s">
        <v>43</v>
      </c>
      <c r="J35" s="70">
        <f t="shared" si="4"/>
        <v>7.0999999999999995E-3</v>
      </c>
      <c r="K35" s="109">
        <v>15</v>
      </c>
      <c r="L35" s="110" t="s">
        <v>43</v>
      </c>
      <c r="M35" s="70">
        <f t="shared" si="0"/>
        <v>1.5E-3</v>
      </c>
      <c r="N35" s="109">
        <v>11</v>
      </c>
      <c r="O35" s="110" t="s">
        <v>43</v>
      </c>
      <c r="P35" s="70">
        <f t="shared" si="1"/>
        <v>1.0999999999999998E-3</v>
      </c>
    </row>
    <row r="36" spans="2:16">
      <c r="B36" s="109">
        <v>5.5</v>
      </c>
      <c r="C36" s="110" t="s">
        <v>42</v>
      </c>
      <c r="D36" s="95">
        <f t="shared" si="2"/>
        <v>4.1666666666666665E-5</v>
      </c>
      <c r="E36" s="111">
        <v>0.56169999999999998</v>
      </c>
      <c r="F36" s="112">
        <v>5.4320000000000004</v>
      </c>
      <c r="G36" s="108">
        <f t="shared" si="3"/>
        <v>5.9937000000000005</v>
      </c>
      <c r="H36" s="109">
        <v>74</v>
      </c>
      <c r="I36" s="110" t="s">
        <v>43</v>
      </c>
      <c r="J36" s="70">
        <f t="shared" si="4"/>
        <v>7.3999999999999995E-3</v>
      </c>
      <c r="K36" s="109">
        <v>15</v>
      </c>
      <c r="L36" s="110" t="s">
        <v>43</v>
      </c>
      <c r="M36" s="70">
        <f t="shared" si="0"/>
        <v>1.5E-3</v>
      </c>
      <c r="N36" s="109">
        <v>11</v>
      </c>
      <c r="O36" s="110" t="s">
        <v>43</v>
      </c>
      <c r="P36" s="70">
        <f t="shared" si="1"/>
        <v>1.0999999999999998E-3</v>
      </c>
    </row>
    <row r="37" spans="2:16">
      <c r="B37" s="109">
        <v>6</v>
      </c>
      <c r="C37" s="110" t="s">
        <v>42</v>
      </c>
      <c r="D37" s="95">
        <f t="shared" si="2"/>
        <v>4.5454545454545459E-5</v>
      </c>
      <c r="E37" s="111">
        <v>0.5867</v>
      </c>
      <c r="F37" s="112">
        <v>5.6130000000000004</v>
      </c>
      <c r="G37" s="108">
        <f t="shared" si="3"/>
        <v>6.1997</v>
      </c>
      <c r="H37" s="109">
        <v>77</v>
      </c>
      <c r="I37" s="110" t="s">
        <v>43</v>
      </c>
      <c r="J37" s="70">
        <f t="shared" si="4"/>
        <v>7.7000000000000002E-3</v>
      </c>
      <c r="K37" s="109">
        <v>16</v>
      </c>
      <c r="L37" s="110" t="s">
        <v>43</v>
      </c>
      <c r="M37" s="70">
        <f t="shared" si="0"/>
        <v>1.6000000000000001E-3</v>
      </c>
      <c r="N37" s="109">
        <v>12</v>
      </c>
      <c r="O37" s="110" t="s">
        <v>43</v>
      </c>
      <c r="P37" s="70">
        <f t="shared" si="1"/>
        <v>1.2000000000000001E-3</v>
      </c>
    </row>
    <row r="38" spans="2:16">
      <c r="B38" s="109">
        <v>6.5</v>
      </c>
      <c r="C38" s="110" t="s">
        <v>42</v>
      </c>
      <c r="D38" s="95">
        <f t="shared" si="2"/>
        <v>4.9242424242424238E-5</v>
      </c>
      <c r="E38" s="111">
        <v>0.61060000000000003</v>
      </c>
      <c r="F38" s="112">
        <v>5.782</v>
      </c>
      <c r="G38" s="108">
        <f t="shared" si="3"/>
        <v>6.3925999999999998</v>
      </c>
      <c r="H38" s="109">
        <v>81</v>
      </c>
      <c r="I38" s="110" t="s">
        <v>43</v>
      </c>
      <c r="J38" s="70">
        <f t="shared" si="4"/>
        <v>8.0999999999999996E-3</v>
      </c>
      <c r="K38" s="109">
        <v>17</v>
      </c>
      <c r="L38" s="110" t="s">
        <v>43</v>
      </c>
      <c r="M38" s="70">
        <f t="shared" si="0"/>
        <v>1.7000000000000001E-3</v>
      </c>
      <c r="N38" s="109">
        <v>12</v>
      </c>
      <c r="O38" s="110" t="s">
        <v>43</v>
      </c>
      <c r="P38" s="70">
        <f t="shared" si="1"/>
        <v>1.2000000000000001E-3</v>
      </c>
    </row>
    <row r="39" spans="2:16">
      <c r="B39" s="109">
        <v>7</v>
      </c>
      <c r="C39" s="110" t="s">
        <v>42</v>
      </c>
      <c r="D39" s="95">
        <f t="shared" si="2"/>
        <v>5.3030303030303032E-5</v>
      </c>
      <c r="E39" s="111">
        <v>0.63370000000000004</v>
      </c>
      <c r="F39" s="112">
        <v>5.94</v>
      </c>
      <c r="G39" s="108">
        <f t="shared" si="3"/>
        <v>6.5737000000000005</v>
      </c>
      <c r="H39" s="109">
        <v>84</v>
      </c>
      <c r="I39" s="110" t="s">
        <v>43</v>
      </c>
      <c r="J39" s="70">
        <f t="shared" si="4"/>
        <v>8.4000000000000012E-3</v>
      </c>
      <c r="K39" s="109">
        <v>17</v>
      </c>
      <c r="L39" s="110" t="s">
        <v>43</v>
      </c>
      <c r="M39" s="70">
        <f t="shared" si="0"/>
        <v>1.7000000000000001E-3</v>
      </c>
      <c r="N39" s="109">
        <v>13</v>
      </c>
      <c r="O39" s="110" t="s">
        <v>43</v>
      </c>
      <c r="P39" s="70">
        <f t="shared" si="1"/>
        <v>1.2999999999999999E-3</v>
      </c>
    </row>
    <row r="40" spans="2:16">
      <c r="B40" s="109">
        <v>8</v>
      </c>
      <c r="C40" s="110" t="s">
        <v>42</v>
      </c>
      <c r="D40" s="95">
        <f t="shared" si="2"/>
        <v>6.0606060606060605E-5</v>
      </c>
      <c r="E40" s="111">
        <v>0.6774</v>
      </c>
      <c r="F40" s="112">
        <v>6.2270000000000003</v>
      </c>
      <c r="G40" s="108">
        <f t="shared" si="3"/>
        <v>6.9044000000000008</v>
      </c>
      <c r="H40" s="109">
        <v>90</v>
      </c>
      <c r="I40" s="110" t="s">
        <v>43</v>
      </c>
      <c r="J40" s="70">
        <f t="shared" si="4"/>
        <v>8.9999999999999993E-3</v>
      </c>
      <c r="K40" s="109">
        <v>18</v>
      </c>
      <c r="L40" s="110" t="s">
        <v>43</v>
      </c>
      <c r="M40" s="70">
        <f t="shared" si="0"/>
        <v>1.8E-3</v>
      </c>
      <c r="N40" s="109">
        <v>14</v>
      </c>
      <c r="O40" s="110" t="s">
        <v>43</v>
      </c>
      <c r="P40" s="70">
        <f t="shared" si="1"/>
        <v>1.4E-3</v>
      </c>
    </row>
    <row r="41" spans="2:16">
      <c r="B41" s="109">
        <v>9</v>
      </c>
      <c r="C41" s="110" t="s">
        <v>42</v>
      </c>
      <c r="D41" s="95">
        <f t="shared" si="2"/>
        <v>6.8181818181818171E-5</v>
      </c>
      <c r="E41" s="111">
        <v>0.71850000000000003</v>
      </c>
      <c r="F41" s="112">
        <v>6.4850000000000003</v>
      </c>
      <c r="G41" s="108">
        <f t="shared" si="3"/>
        <v>7.2035</v>
      </c>
      <c r="H41" s="109">
        <v>96</v>
      </c>
      <c r="I41" s="110" t="s">
        <v>43</v>
      </c>
      <c r="J41" s="70">
        <f t="shared" si="4"/>
        <v>9.6000000000000009E-3</v>
      </c>
      <c r="K41" s="109">
        <v>19</v>
      </c>
      <c r="L41" s="110" t="s">
        <v>43</v>
      </c>
      <c r="M41" s="70">
        <f t="shared" si="0"/>
        <v>1.9E-3</v>
      </c>
      <c r="N41" s="109">
        <v>14</v>
      </c>
      <c r="O41" s="110" t="s">
        <v>43</v>
      </c>
      <c r="P41" s="70">
        <f t="shared" si="1"/>
        <v>1.4E-3</v>
      </c>
    </row>
    <row r="42" spans="2:16">
      <c r="B42" s="109">
        <v>10</v>
      </c>
      <c r="C42" s="110" t="s">
        <v>42</v>
      </c>
      <c r="D42" s="95">
        <f t="shared" si="2"/>
        <v>7.5757575757575758E-5</v>
      </c>
      <c r="E42" s="111">
        <v>0.75739999999999996</v>
      </c>
      <c r="F42" s="112">
        <v>6.7169999999999996</v>
      </c>
      <c r="G42" s="108">
        <f t="shared" si="3"/>
        <v>7.4743999999999993</v>
      </c>
      <c r="H42" s="109">
        <v>101</v>
      </c>
      <c r="I42" s="110" t="s">
        <v>43</v>
      </c>
      <c r="J42" s="70">
        <f t="shared" si="4"/>
        <v>1.0100000000000001E-2</v>
      </c>
      <c r="K42" s="109">
        <v>20</v>
      </c>
      <c r="L42" s="110" t="s">
        <v>43</v>
      </c>
      <c r="M42" s="70">
        <f t="shared" si="0"/>
        <v>2E-3</v>
      </c>
      <c r="N42" s="109">
        <v>15</v>
      </c>
      <c r="O42" s="110" t="s">
        <v>43</v>
      </c>
      <c r="P42" s="70">
        <f t="shared" si="1"/>
        <v>1.5E-3</v>
      </c>
    </row>
    <row r="43" spans="2:16">
      <c r="B43" s="109">
        <v>11</v>
      </c>
      <c r="C43" s="110" t="s">
        <v>42</v>
      </c>
      <c r="D43" s="95">
        <f t="shared" si="2"/>
        <v>8.3333333333333331E-5</v>
      </c>
      <c r="E43" s="111">
        <v>0.79430000000000001</v>
      </c>
      <c r="F43" s="112">
        <v>6.9279999999999999</v>
      </c>
      <c r="G43" s="108">
        <f t="shared" si="3"/>
        <v>7.7222999999999997</v>
      </c>
      <c r="H43" s="109">
        <v>107</v>
      </c>
      <c r="I43" s="110" t="s">
        <v>43</v>
      </c>
      <c r="J43" s="70">
        <f t="shared" si="4"/>
        <v>1.0699999999999999E-2</v>
      </c>
      <c r="K43" s="109">
        <v>21</v>
      </c>
      <c r="L43" s="110" t="s">
        <v>43</v>
      </c>
      <c r="M43" s="70">
        <f t="shared" si="0"/>
        <v>2.1000000000000003E-3</v>
      </c>
      <c r="N43" s="109">
        <v>16</v>
      </c>
      <c r="O43" s="110" t="s">
        <v>43</v>
      </c>
      <c r="P43" s="70">
        <f t="shared" si="1"/>
        <v>1.6000000000000001E-3</v>
      </c>
    </row>
    <row r="44" spans="2:16">
      <c r="B44" s="109">
        <v>12</v>
      </c>
      <c r="C44" s="110" t="s">
        <v>42</v>
      </c>
      <c r="D44" s="95">
        <f t="shared" si="2"/>
        <v>9.0909090909090917E-5</v>
      </c>
      <c r="E44" s="111">
        <v>0.82969999999999999</v>
      </c>
      <c r="F44" s="112">
        <v>7.1210000000000004</v>
      </c>
      <c r="G44" s="108">
        <f t="shared" si="3"/>
        <v>7.9507000000000003</v>
      </c>
      <c r="H44" s="109">
        <v>112</v>
      </c>
      <c r="I44" s="110" t="s">
        <v>43</v>
      </c>
      <c r="J44" s="70">
        <f t="shared" si="4"/>
        <v>1.12E-2</v>
      </c>
      <c r="K44" s="109">
        <v>22</v>
      </c>
      <c r="L44" s="110" t="s">
        <v>43</v>
      </c>
      <c r="M44" s="70">
        <f t="shared" si="0"/>
        <v>2.1999999999999997E-3</v>
      </c>
      <c r="N44" s="109">
        <v>17</v>
      </c>
      <c r="O44" s="110" t="s">
        <v>43</v>
      </c>
      <c r="P44" s="70">
        <f t="shared" si="1"/>
        <v>1.7000000000000001E-3</v>
      </c>
    </row>
    <row r="45" spans="2:16">
      <c r="B45" s="109">
        <v>13</v>
      </c>
      <c r="C45" s="110" t="s">
        <v>42</v>
      </c>
      <c r="D45" s="95">
        <f t="shared" si="2"/>
        <v>9.8484848484848477E-5</v>
      </c>
      <c r="E45" s="111">
        <v>0.86350000000000005</v>
      </c>
      <c r="F45" s="112">
        <v>7.2990000000000004</v>
      </c>
      <c r="G45" s="108">
        <f t="shared" si="3"/>
        <v>8.1624999999999996</v>
      </c>
      <c r="H45" s="109">
        <v>117</v>
      </c>
      <c r="I45" s="110" t="s">
        <v>43</v>
      </c>
      <c r="J45" s="70">
        <f t="shared" si="4"/>
        <v>1.17E-2</v>
      </c>
      <c r="K45" s="109">
        <v>23</v>
      </c>
      <c r="L45" s="110" t="s">
        <v>43</v>
      </c>
      <c r="M45" s="70">
        <f t="shared" si="0"/>
        <v>2.3E-3</v>
      </c>
      <c r="N45" s="109">
        <v>17</v>
      </c>
      <c r="O45" s="110" t="s">
        <v>43</v>
      </c>
      <c r="P45" s="70">
        <f t="shared" si="1"/>
        <v>1.7000000000000001E-3</v>
      </c>
    </row>
    <row r="46" spans="2:16">
      <c r="B46" s="109">
        <v>14</v>
      </c>
      <c r="C46" s="110" t="s">
        <v>42</v>
      </c>
      <c r="D46" s="95">
        <f t="shared" si="2"/>
        <v>1.0606060606060606E-4</v>
      </c>
      <c r="E46" s="111">
        <v>0.89610000000000001</v>
      </c>
      <c r="F46" s="112">
        <v>7.4640000000000004</v>
      </c>
      <c r="G46" s="108">
        <f t="shared" si="3"/>
        <v>8.360100000000001</v>
      </c>
      <c r="H46" s="109">
        <v>122</v>
      </c>
      <c r="I46" s="110" t="s">
        <v>43</v>
      </c>
      <c r="J46" s="70">
        <f t="shared" si="4"/>
        <v>1.2199999999999999E-2</v>
      </c>
      <c r="K46" s="109">
        <v>23</v>
      </c>
      <c r="L46" s="110" t="s">
        <v>43</v>
      </c>
      <c r="M46" s="70">
        <f t="shared" si="0"/>
        <v>2.3E-3</v>
      </c>
      <c r="N46" s="109">
        <v>18</v>
      </c>
      <c r="O46" s="110" t="s">
        <v>43</v>
      </c>
      <c r="P46" s="70">
        <f t="shared" si="1"/>
        <v>1.8E-3</v>
      </c>
    </row>
    <row r="47" spans="2:16">
      <c r="B47" s="109">
        <v>15</v>
      </c>
      <c r="C47" s="110" t="s">
        <v>42</v>
      </c>
      <c r="D47" s="95">
        <f t="shared" si="2"/>
        <v>1.1363636363636364E-4</v>
      </c>
      <c r="E47" s="111">
        <v>0.92759999999999998</v>
      </c>
      <c r="F47" s="112">
        <v>7.6180000000000003</v>
      </c>
      <c r="G47" s="108">
        <f t="shared" si="3"/>
        <v>8.5456000000000003</v>
      </c>
      <c r="H47" s="109">
        <v>127</v>
      </c>
      <c r="I47" s="110" t="s">
        <v>43</v>
      </c>
      <c r="J47" s="70">
        <f t="shared" si="4"/>
        <v>1.2699999999999999E-2</v>
      </c>
      <c r="K47" s="109">
        <v>24</v>
      </c>
      <c r="L47" s="110" t="s">
        <v>43</v>
      </c>
      <c r="M47" s="70">
        <f t="shared" si="0"/>
        <v>2.4000000000000002E-3</v>
      </c>
      <c r="N47" s="109">
        <v>19</v>
      </c>
      <c r="O47" s="110" t="s">
        <v>43</v>
      </c>
      <c r="P47" s="70">
        <f t="shared" si="1"/>
        <v>1.9E-3</v>
      </c>
    </row>
    <row r="48" spans="2:16">
      <c r="B48" s="109">
        <v>16</v>
      </c>
      <c r="C48" s="110" t="s">
        <v>42</v>
      </c>
      <c r="D48" s="95">
        <f t="shared" si="2"/>
        <v>1.2121212121212121E-4</v>
      </c>
      <c r="E48" s="111">
        <v>0.95799999999999996</v>
      </c>
      <c r="F48" s="112">
        <v>7.7610000000000001</v>
      </c>
      <c r="G48" s="108">
        <f t="shared" si="3"/>
        <v>8.7189999999999994</v>
      </c>
      <c r="H48" s="109">
        <v>132</v>
      </c>
      <c r="I48" s="110" t="s">
        <v>43</v>
      </c>
      <c r="J48" s="70">
        <f t="shared" si="4"/>
        <v>1.32E-2</v>
      </c>
      <c r="K48" s="109">
        <v>25</v>
      </c>
      <c r="L48" s="110" t="s">
        <v>43</v>
      </c>
      <c r="M48" s="70">
        <f t="shared" si="0"/>
        <v>2.5000000000000001E-3</v>
      </c>
      <c r="N48" s="109">
        <v>19</v>
      </c>
      <c r="O48" s="110" t="s">
        <v>43</v>
      </c>
      <c r="P48" s="70">
        <f t="shared" si="1"/>
        <v>1.9E-3</v>
      </c>
    </row>
    <row r="49" spans="2:16">
      <c r="B49" s="109">
        <v>17</v>
      </c>
      <c r="C49" s="110" t="s">
        <v>42</v>
      </c>
      <c r="D49" s="95">
        <f t="shared" si="2"/>
        <v>1.2878787878787881E-4</v>
      </c>
      <c r="E49" s="111">
        <v>0.98750000000000004</v>
      </c>
      <c r="F49" s="112">
        <v>7.8949999999999996</v>
      </c>
      <c r="G49" s="108">
        <f t="shared" si="3"/>
        <v>8.8825000000000003</v>
      </c>
      <c r="H49" s="109">
        <v>137</v>
      </c>
      <c r="I49" s="110" t="s">
        <v>43</v>
      </c>
      <c r="J49" s="70">
        <f t="shared" si="4"/>
        <v>1.37E-2</v>
      </c>
      <c r="K49" s="109">
        <v>26</v>
      </c>
      <c r="L49" s="110" t="s">
        <v>43</v>
      </c>
      <c r="M49" s="70">
        <f t="shared" si="0"/>
        <v>2.5999999999999999E-3</v>
      </c>
      <c r="N49" s="109">
        <v>20</v>
      </c>
      <c r="O49" s="110" t="s">
        <v>43</v>
      </c>
      <c r="P49" s="70">
        <f t="shared" si="1"/>
        <v>2E-3</v>
      </c>
    </row>
    <row r="50" spans="2:16">
      <c r="B50" s="109">
        <v>18</v>
      </c>
      <c r="C50" s="110" t="s">
        <v>42</v>
      </c>
      <c r="D50" s="95">
        <f t="shared" si="2"/>
        <v>1.3636363636363634E-4</v>
      </c>
      <c r="E50" s="111">
        <v>1.016</v>
      </c>
      <c r="F50" s="112">
        <v>8.02</v>
      </c>
      <c r="G50" s="108">
        <f t="shared" si="3"/>
        <v>9.0359999999999996</v>
      </c>
      <c r="H50" s="109">
        <v>141</v>
      </c>
      <c r="I50" s="110" t="s">
        <v>43</v>
      </c>
      <c r="J50" s="70">
        <f t="shared" si="4"/>
        <v>1.4099999999999998E-2</v>
      </c>
      <c r="K50" s="109">
        <v>26</v>
      </c>
      <c r="L50" s="110" t="s">
        <v>43</v>
      </c>
      <c r="M50" s="70">
        <f t="shared" si="0"/>
        <v>2.5999999999999999E-3</v>
      </c>
      <c r="N50" s="109">
        <v>21</v>
      </c>
      <c r="O50" s="110" t="s">
        <v>43</v>
      </c>
      <c r="P50" s="70">
        <f t="shared" si="1"/>
        <v>2.1000000000000003E-3</v>
      </c>
    </row>
    <row r="51" spans="2:16">
      <c r="B51" s="109">
        <v>20</v>
      </c>
      <c r="C51" s="110" t="s">
        <v>42</v>
      </c>
      <c r="D51" s="95">
        <f t="shared" si="2"/>
        <v>1.5151515151515152E-4</v>
      </c>
      <c r="E51" s="111">
        <v>1.071</v>
      </c>
      <c r="F51" s="112">
        <v>8.25</v>
      </c>
      <c r="G51" s="108">
        <f t="shared" si="3"/>
        <v>9.3209999999999997</v>
      </c>
      <c r="H51" s="109">
        <v>150</v>
      </c>
      <c r="I51" s="110" t="s">
        <v>43</v>
      </c>
      <c r="J51" s="70">
        <f t="shared" si="4"/>
        <v>1.4999999999999999E-2</v>
      </c>
      <c r="K51" s="109">
        <v>28</v>
      </c>
      <c r="L51" s="110" t="s">
        <v>43</v>
      </c>
      <c r="M51" s="70">
        <f t="shared" si="0"/>
        <v>2.8E-3</v>
      </c>
      <c r="N51" s="109">
        <v>22</v>
      </c>
      <c r="O51" s="110" t="s">
        <v>43</v>
      </c>
      <c r="P51" s="70">
        <f t="shared" si="1"/>
        <v>2.1999999999999997E-3</v>
      </c>
    </row>
    <row r="52" spans="2:16">
      <c r="B52" s="109">
        <v>22.5</v>
      </c>
      <c r="C52" s="110" t="s">
        <v>42</v>
      </c>
      <c r="D52" s="95">
        <f t="shared" si="2"/>
        <v>1.7045454545454544E-4</v>
      </c>
      <c r="E52" s="111">
        <v>1.1359999999999999</v>
      </c>
      <c r="F52" s="112">
        <v>8.5039999999999996</v>
      </c>
      <c r="G52" s="108">
        <f t="shared" si="3"/>
        <v>9.6399999999999988</v>
      </c>
      <c r="H52" s="109">
        <v>161</v>
      </c>
      <c r="I52" s="110" t="s">
        <v>43</v>
      </c>
      <c r="J52" s="70">
        <f t="shared" si="4"/>
        <v>1.61E-2</v>
      </c>
      <c r="K52" s="109">
        <v>29</v>
      </c>
      <c r="L52" s="110" t="s">
        <v>43</v>
      </c>
      <c r="M52" s="70">
        <f t="shared" si="0"/>
        <v>2.9000000000000002E-3</v>
      </c>
      <c r="N52" s="109">
        <v>23</v>
      </c>
      <c r="O52" s="110" t="s">
        <v>43</v>
      </c>
      <c r="P52" s="70">
        <f t="shared" si="1"/>
        <v>2.3E-3</v>
      </c>
    </row>
    <row r="53" spans="2:16">
      <c r="B53" s="109">
        <v>25</v>
      </c>
      <c r="C53" s="110" t="s">
        <v>42</v>
      </c>
      <c r="D53" s="95">
        <f t="shared" si="2"/>
        <v>1.8939393939393939E-4</v>
      </c>
      <c r="E53" s="111">
        <v>1.198</v>
      </c>
      <c r="F53" s="112">
        <v>8.7270000000000003</v>
      </c>
      <c r="G53" s="108">
        <f t="shared" si="3"/>
        <v>9.9250000000000007</v>
      </c>
      <c r="H53" s="109">
        <v>172</v>
      </c>
      <c r="I53" s="110" t="s">
        <v>43</v>
      </c>
      <c r="J53" s="70">
        <f t="shared" si="4"/>
        <v>1.72E-2</v>
      </c>
      <c r="K53" s="109">
        <v>31</v>
      </c>
      <c r="L53" s="110" t="s">
        <v>43</v>
      </c>
      <c r="M53" s="70">
        <f t="shared" si="0"/>
        <v>3.0999999999999999E-3</v>
      </c>
      <c r="N53" s="109">
        <v>25</v>
      </c>
      <c r="O53" s="110" t="s">
        <v>43</v>
      </c>
      <c r="P53" s="70">
        <f t="shared" si="1"/>
        <v>2.5000000000000001E-3</v>
      </c>
    </row>
    <row r="54" spans="2:16">
      <c r="B54" s="109">
        <v>27.5</v>
      </c>
      <c r="C54" s="110" t="s">
        <v>42</v>
      </c>
      <c r="D54" s="95">
        <f t="shared" si="2"/>
        <v>2.0833333333333335E-4</v>
      </c>
      <c r="E54" s="111">
        <v>1.256</v>
      </c>
      <c r="F54" s="112">
        <v>8.9250000000000007</v>
      </c>
      <c r="G54" s="108">
        <f t="shared" si="3"/>
        <v>10.181000000000001</v>
      </c>
      <c r="H54" s="109">
        <v>182</v>
      </c>
      <c r="I54" s="110" t="s">
        <v>43</v>
      </c>
      <c r="J54" s="70">
        <f t="shared" si="4"/>
        <v>1.8200000000000001E-2</v>
      </c>
      <c r="K54" s="109">
        <v>33</v>
      </c>
      <c r="L54" s="110" t="s">
        <v>43</v>
      </c>
      <c r="M54" s="70">
        <f t="shared" si="0"/>
        <v>3.3E-3</v>
      </c>
      <c r="N54" s="109">
        <v>26</v>
      </c>
      <c r="O54" s="110" t="s">
        <v>43</v>
      </c>
      <c r="P54" s="70">
        <f t="shared" si="1"/>
        <v>2.5999999999999999E-3</v>
      </c>
    </row>
    <row r="55" spans="2:16">
      <c r="B55" s="109">
        <v>30</v>
      </c>
      <c r="C55" s="110" t="s">
        <v>42</v>
      </c>
      <c r="D55" s="95">
        <f t="shared" si="2"/>
        <v>2.2727272727272727E-4</v>
      </c>
      <c r="E55" s="111">
        <v>1.3120000000000001</v>
      </c>
      <c r="F55" s="112">
        <v>9.1020000000000003</v>
      </c>
      <c r="G55" s="108">
        <f t="shared" si="3"/>
        <v>10.414</v>
      </c>
      <c r="H55" s="109">
        <v>192</v>
      </c>
      <c r="I55" s="110" t="s">
        <v>43</v>
      </c>
      <c r="J55" s="70">
        <f t="shared" si="4"/>
        <v>1.9200000000000002E-2</v>
      </c>
      <c r="K55" s="109">
        <v>34</v>
      </c>
      <c r="L55" s="110" t="s">
        <v>43</v>
      </c>
      <c r="M55" s="70">
        <f t="shared" si="0"/>
        <v>3.4000000000000002E-3</v>
      </c>
      <c r="N55" s="109">
        <v>28</v>
      </c>
      <c r="O55" s="110" t="s">
        <v>43</v>
      </c>
      <c r="P55" s="70">
        <f t="shared" si="1"/>
        <v>2.8E-3</v>
      </c>
    </row>
    <row r="56" spans="2:16">
      <c r="B56" s="109">
        <v>32.5</v>
      </c>
      <c r="C56" s="110" t="s">
        <v>42</v>
      </c>
      <c r="D56" s="95">
        <f t="shared" si="2"/>
        <v>2.4621212121212123E-4</v>
      </c>
      <c r="E56" s="111">
        <v>1.365</v>
      </c>
      <c r="F56" s="112">
        <v>9.2620000000000005</v>
      </c>
      <c r="G56" s="108">
        <f t="shared" si="3"/>
        <v>10.627000000000001</v>
      </c>
      <c r="H56" s="109">
        <v>202</v>
      </c>
      <c r="I56" s="110" t="s">
        <v>43</v>
      </c>
      <c r="J56" s="70">
        <f t="shared" si="4"/>
        <v>2.0200000000000003E-2</v>
      </c>
      <c r="K56" s="109">
        <v>35</v>
      </c>
      <c r="L56" s="110" t="s">
        <v>43</v>
      </c>
      <c r="M56" s="70">
        <f t="shared" si="0"/>
        <v>3.5000000000000005E-3</v>
      </c>
      <c r="N56" s="109">
        <v>29</v>
      </c>
      <c r="O56" s="110" t="s">
        <v>43</v>
      </c>
      <c r="P56" s="70">
        <f t="shared" si="1"/>
        <v>2.9000000000000002E-3</v>
      </c>
    </row>
    <row r="57" spans="2:16">
      <c r="B57" s="109">
        <v>35</v>
      </c>
      <c r="C57" s="110" t="s">
        <v>42</v>
      </c>
      <c r="D57" s="95">
        <f t="shared" si="2"/>
        <v>2.6515151515151518E-4</v>
      </c>
      <c r="E57" s="111">
        <v>1.417</v>
      </c>
      <c r="F57" s="112">
        <v>9.4049999999999994</v>
      </c>
      <c r="G57" s="108">
        <f t="shared" si="3"/>
        <v>10.821999999999999</v>
      </c>
      <c r="H57" s="109">
        <v>212</v>
      </c>
      <c r="I57" s="110" t="s">
        <v>43</v>
      </c>
      <c r="J57" s="70">
        <f t="shared" si="4"/>
        <v>2.12E-2</v>
      </c>
      <c r="K57" s="109">
        <v>37</v>
      </c>
      <c r="L57" s="110" t="s">
        <v>43</v>
      </c>
      <c r="M57" s="70">
        <f t="shared" si="0"/>
        <v>3.6999999999999997E-3</v>
      </c>
      <c r="N57" s="109">
        <v>30</v>
      </c>
      <c r="O57" s="110" t="s">
        <v>43</v>
      </c>
      <c r="P57" s="70">
        <f t="shared" si="1"/>
        <v>3.0000000000000001E-3</v>
      </c>
    </row>
    <row r="58" spans="2:16">
      <c r="B58" s="109">
        <v>37.5</v>
      </c>
      <c r="C58" s="110" t="s">
        <v>42</v>
      </c>
      <c r="D58" s="95">
        <f t="shared" si="2"/>
        <v>2.8409090909090908E-4</v>
      </c>
      <c r="E58" s="111">
        <v>1.4670000000000001</v>
      </c>
      <c r="F58" s="112">
        <v>9.5359999999999996</v>
      </c>
      <c r="G58" s="108">
        <f t="shared" si="3"/>
        <v>11.003</v>
      </c>
      <c r="H58" s="109">
        <v>222</v>
      </c>
      <c r="I58" s="110" t="s">
        <v>43</v>
      </c>
      <c r="J58" s="70">
        <f t="shared" si="4"/>
        <v>2.2200000000000001E-2</v>
      </c>
      <c r="K58" s="109">
        <v>38</v>
      </c>
      <c r="L58" s="110" t="s">
        <v>43</v>
      </c>
      <c r="M58" s="70">
        <f t="shared" si="0"/>
        <v>3.8E-3</v>
      </c>
      <c r="N58" s="109">
        <v>31</v>
      </c>
      <c r="O58" s="110" t="s">
        <v>43</v>
      </c>
      <c r="P58" s="70">
        <f t="shared" si="1"/>
        <v>3.0999999999999999E-3</v>
      </c>
    </row>
    <row r="59" spans="2:16">
      <c r="B59" s="109">
        <v>40</v>
      </c>
      <c r="C59" s="110" t="s">
        <v>42</v>
      </c>
      <c r="D59" s="95">
        <f t="shared" si="2"/>
        <v>3.0303030303030303E-4</v>
      </c>
      <c r="E59" s="111">
        <v>1.5149999999999999</v>
      </c>
      <c r="F59" s="112">
        <v>9.6560000000000006</v>
      </c>
      <c r="G59" s="108">
        <f t="shared" si="3"/>
        <v>11.171000000000001</v>
      </c>
      <c r="H59" s="109">
        <v>231</v>
      </c>
      <c r="I59" s="110" t="s">
        <v>43</v>
      </c>
      <c r="J59" s="70">
        <f t="shared" si="4"/>
        <v>2.3100000000000002E-2</v>
      </c>
      <c r="K59" s="109">
        <v>39</v>
      </c>
      <c r="L59" s="110" t="s">
        <v>43</v>
      </c>
      <c r="M59" s="70">
        <f t="shared" si="0"/>
        <v>3.8999999999999998E-3</v>
      </c>
      <c r="N59" s="109">
        <v>33</v>
      </c>
      <c r="O59" s="110" t="s">
        <v>43</v>
      </c>
      <c r="P59" s="70">
        <f t="shared" si="1"/>
        <v>3.3E-3</v>
      </c>
    </row>
    <row r="60" spans="2:16">
      <c r="B60" s="109">
        <v>45</v>
      </c>
      <c r="C60" s="110" t="s">
        <v>42</v>
      </c>
      <c r="D60" s="95">
        <f t="shared" si="2"/>
        <v>3.4090909090909088E-4</v>
      </c>
      <c r="E60" s="111">
        <v>1.607</v>
      </c>
      <c r="F60" s="112">
        <v>9.8650000000000002</v>
      </c>
      <c r="G60" s="108">
        <f t="shared" si="3"/>
        <v>11.472</v>
      </c>
      <c r="H60" s="109">
        <v>250</v>
      </c>
      <c r="I60" s="110" t="s">
        <v>43</v>
      </c>
      <c r="J60" s="70">
        <f t="shared" si="4"/>
        <v>2.5000000000000001E-2</v>
      </c>
      <c r="K60" s="109">
        <v>42</v>
      </c>
      <c r="L60" s="110" t="s">
        <v>43</v>
      </c>
      <c r="M60" s="70">
        <f t="shared" si="0"/>
        <v>4.2000000000000006E-3</v>
      </c>
      <c r="N60" s="109">
        <v>35</v>
      </c>
      <c r="O60" s="110" t="s">
        <v>43</v>
      </c>
      <c r="P60" s="70">
        <f t="shared" si="1"/>
        <v>3.5000000000000005E-3</v>
      </c>
    </row>
    <row r="61" spans="2:16">
      <c r="B61" s="109">
        <v>50</v>
      </c>
      <c r="C61" s="110" t="s">
        <v>42</v>
      </c>
      <c r="D61" s="95">
        <f t="shared" si="2"/>
        <v>3.7878787878787879E-4</v>
      </c>
      <c r="E61" s="111">
        <v>1.694</v>
      </c>
      <c r="F61" s="112">
        <v>10.039999999999999</v>
      </c>
      <c r="G61" s="108">
        <f t="shared" si="3"/>
        <v>11.733999999999998</v>
      </c>
      <c r="H61" s="109">
        <v>268</v>
      </c>
      <c r="I61" s="110" t="s">
        <v>43</v>
      </c>
      <c r="J61" s="70">
        <f t="shared" si="4"/>
        <v>2.6800000000000001E-2</v>
      </c>
      <c r="K61" s="109">
        <v>45</v>
      </c>
      <c r="L61" s="110" t="s">
        <v>43</v>
      </c>
      <c r="M61" s="70">
        <f t="shared" si="0"/>
        <v>4.4999999999999997E-3</v>
      </c>
      <c r="N61" s="109">
        <v>37</v>
      </c>
      <c r="O61" s="110" t="s">
        <v>43</v>
      </c>
      <c r="P61" s="70">
        <f t="shared" si="1"/>
        <v>3.6999999999999997E-3</v>
      </c>
    </row>
    <row r="62" spans="2:16">
      <c r="B62" s="109">
        <v>55</v>
      </c>
      <c r="C62" s="110" t="s">
        <v>42</v>
      </c>
      <c r="D62" s="95">
        <f t="shared" si="2"/>
        <v>4.1666666666666669E-4</v>
      </c>
      <c r="E62" s="111">
        <v>1.776</v>
      </c>
      <c r="F62" s="112">
        <v>10.19</v>
      </c>
      <c r="G62" s="108">
        <f t="shared" si="3"/>
        <v>11.965999999999999</v>
      </c>
      <c r="H62" s="109">
        <v>285</v>
      </c>
      <c r="I62" s="110" t="s">
        <v>43</v>
      </c>
      <c r="J62" s="70">
        <f t="shared" si="4"/>
        <v>2.8499999999999998E-2</v>
      </c>
      <c r="K62" s="109">
        <v>47</v>
      </c>
      <c r="L62" s="110" t="s">
        <v>43</v>
      </c>
      <c r="M62" s="70">
        <f t="shared" si="0"/>
        <v>4.7000000000000002E-3</v>
      </c>
      <c r="N62" s="109">
        <v>40</v>
      </c>
      <c r="O62" s="110" t="s">
        <v>43</v>
      </c>
      <c r="P62" s="70">
        <f t="shared" si="1"/>
        <v>4.0000000000000001E-3</v>
      </c>
    </row>
    <row r="63" spans="2:16">
      <c r="B63" s="109">
        <v>60</v>
      </c>
      <c r="C63" s="110" t="s">
        <v>42</v>
      </c>
      <c r="D63" s="95">
        <f t="shared" si="2"/>
        <v>4.5454545454545455E-4</v>
      </c>
      <c r="E63" s="111">
        <v>1.855</v>
      </c>
      <c r="F63" s="112">
        <v>10.32</v>
      </c>
      <c r="G63" s="108">
        <f t="shared" si="3"/>
        <v>12.175000000000001</v>
      </c>
      <c r="H63" s="109">
        <v>303</v>
      </c>
      <c r="I63" s="110" t="s">
        <v>43</v>
      </c>
      <c r="J63" s="70">
        <f t="shared" si="4"/>
        <v>3.0300000000000001E-2</v>
      </c>
      <c r="K63" s="109">
        <v>49</v>
      </c>
      <c r="L63" s="110" t="s">
        <v>43</v>
      </c>
      <c r="M63" s="70">
        <f t="shared" si="0"/>
        <v>4.8999999999999998E-3</v>
      </c>
      <c r="N63" s="109">
        <v>42</v>
      </c>
      <c r="O63" s="110" t="s">
        <v>43</v>
      </c>
      <c r="P63" s="70">
        <f t="shared" si="1"/>
        <v>4.2000000000000006E-3</v>
      </c>
    </row>
    <row r="64" spans="2:16">
      <c r="B64" s="109">
        <v>65</v>
      </c>
      <c r="C64" s="110" t="s">
        <v>42</v>
      </c>
      <c r="D64" s="95">
        <f t="shared" si="2"/>
        <v>4.9242424242424245E-4</v>
      </c>
      <c r="E64" s="111">
        <v>1.931</v>
      </c>
      <c r="F64" s="112">
        <v>10.43</v>
      </c>
      <c r="G64" s="108">
        <f t="shared" si="3"/>
        <v>12.361000000000001</v>
      </c>
      <c r="H64" s="109">
        <v>320</v>
      </c>
      <c r="I64" s="110" t="s">
        <v>43</v>
      </c>
      <c r="J64" s="70">
        <f t="shared" si="4"/>
        <v>3.2000000000000001E-2</v>
      </c>
      <c r="K64" s="109">
        <v>52</v>
      </c>
      <c r="L64" s="110" t="s">
        <v>43</v>
      </c>
      <c r="M64" s="70">
        <f t="shared" si="0"/>
        <v>5.1999999999999998E-3</v>
      </c>
      <c r="N64" s="109">
        <v>44</v>
      </c>
      <c r="O64" s="110" t="s">
        <v>43</v>
      </c>
      <c r="P64" s="70">
        <f t="shared" si="1"/>
        <v>4.3999999999999994E-3</v>
      </c>
    </row>
    <row r="65" spans="2:16">
      <c r="B65" s="109">
        <v>70</v>
      </c>
      <c r="C65" s="110" t="s">
        <v>42</v>
      </c>
      <c r="D65" s="95">
        <f t="shared" si="2"/>
        <v>5.3030303030303036E-4</v>
      </c>
      <c r="E65" s="111">
        <v>2.004</v>
      </c>
      <c r="F65" s="112">
        <v>10.53</v>
      </c>
      <c r="G65" s="108">
        <f t="shared" si="3"/>
        <v>12.533999999999999</v>
      </c>
      <c r="H65" s="109">
        <v>337</v>
      </c>
      <c r="I65" s="110" t="s">
        <v>43</v>
      </c>
      <c r="J65" s="70">
        <f t="shared" si="4"/>
        <v>3.3700000000000001E-2</v>
      </c>
      <c r="K65" s="109">
        <v>54</v>
      </c>
      <c r="L65" s="110" t="s">
        <v>43</v>
      </c>
      <c r="M65" s="70">
        <f t="shared" si="0"/>
        <v>5.4000000000000003E-3</v>
      </c>
      <c r="N65" s="109">
        <v>46</v>
      </c>
      <c r="O65" s="110" t="s">
        <v>43</v>
      </c>
      <c r="P65" s="70">
        <f t="shared" si="1"/>
        <v>4.5999999999999999E-3</v>
      </c>
    </row>
    <row r="66" spans="2:16">
      <c r="B66" s="109">
        <v>80</v>
      </c>
      <c r="C66" s="110" t="s">
        <v>42</v>
      </c>
      <c r="D66" s="95">
        <f t="shared" si="2"/>
        <v>6.0606060606060606E-4</v>
      </c>
      <c r="E66" s="111">
        <v>2.1419999999999999</v>
      </c>
      <c r="F66" s="112">
        <v>10.69</v>
      </c>
      <c r="G66" s="108">
        <f t="shared" si="3"/>
        <v>12.831999999999999</v>
      </c>
      <c r="H66" s="109">
        <v>370</v>
      </c>
      <c r="I66" s="110" t="s">
        <v>43</v>
      </c>
      <c r="J66" s="70">
        <f t="shared" si="4"/>
        <v>3.6999999999999998E-2</v>
      </c>
      <c r="K66" s="109">
        <v>58</v>
      </c>
      <c r="L66" s="110" t="s">
        <v>43</v>
      </c>
      <c r="M66" s="70">
        <f t="shared" si="0"/>
        <v>5.8000000000000005E-3</v>
      </c>
      <c r="N66" s="109">
        <v>50</v>
      </c>
      <c r="O66" s="110" t="s">
        <v>43</v>
      </c>
      <c r="P66" s="70">
        <f t="shared" si="1"/>
        <v>5.0000000000000001E-3</v>
      </c>
    </row>
    <row r="67" spans="2:16">
      <c r="B67" s="109">
        <v>90</v>
      </c>
      <c r="C67" s="110" t="s">
        <v>42</v>
      </c>
      <c r="D67" s="95">
        <f t="shared" si="2"/>
        <v>6.8181818181818176E-4</v>
      </c>
      <c r="E67" s="111">
        <v>2.2719999999999998</v>
      </c>
      <c r="F67" s="112">
        <v>10.81</v>
      </c>
      <c r="G67" s="108">
        <f t="shared" si="3"/>
        <v>13.082000000000001</v>
      </c>
      <c r="H67" s="109">
        <v>403</v>
      </c>
      <c r="I67" s="110" t="s">
        <v>43</v>
      </c>
      <c r="J67" s="70">
        <f t="shared" si="4"/>
        <v>4.0300000000000002E-2</v>
      </c>
      <c r="K67" s="109">
        <v>62</v>
      </c>
      <c r="L67" s="110" t="s">
        <v>43</v>
      </c>
      <c r="M67" s="70">
        <f t="shared" si="0"/>
        <v>6.1999999999999998E-3</v>
      </c>
      <c r="N67" s="109">
        <v>54</v>
      </c>
      <c r="O67" s="110" t="s">
        <v>43</v>
      </c>
      <c r="P67" s="70">
        <f t="shared" si="1"/>
        <v>5.4000000000000003E-3</v>
      </c>
    </row>
    <row r="68" spans="2:16">
      <c r="B68" s="109">
        <v>100</v>
      </c>
      <c r="C68" s="110" t="s">
        <v>42</v>
      </c>
      <c r="D68" s="95">
        <f t="shared" si="2"/>
        <v>7.5757575757575758E-4</v>
      </c>
      <c r="E68" s="111">
        <v>2.395</v>
      </c>
      <c r="F68" s="112">
        <v>10.9</v>
      </c>
      <c r="G68" s="108">
        <f t="shared" si="3"/>
        <v>13.295</v>
      </c>
      <c r="H68" s="109">
        <v>435</v>
      </c>
      <c r="I68" s="110" t="s">
        <v>43</v>
      </c>
      <c r="J68" s="70">
        <f t="shared" si="4"/>
        <v>4.3499999999999997E-2</v>
      </c>
      <c r="K68" s="109">
        <v>66</v>
      </c>
      <c r="L68" s="110" t="s">
        <v>43</v>
      </c>
      <c r="M68" s="70">
        <f t="shared" si="0"/>
        <v>6.6E-3</v>
      </c>
      <c r="N68" s="109">
        <v>58</v>
      </c>
      <c r="O68" s="110" t="s">
        <v>43</v>
      </c>
      <c r="P68" s="70">
        <f t="shared" si="1"/>
        <v>5.8000000000000005E-3</v>
      </c>
    </row>
    <row r="69" spans="2:16">
      <c r="B69" s="109">
        <v>110</v>
      </c>
      <c r="C69" s="110" t="s">
        <v>42</v>
      </c>
      <c r="D69" s="95">
        <f t="shared" si="2"/>
        <v>8.3333333333333339E-4</v>
      </c>
      <c r="E69" s="111">
        <v>2.512</v>
      </c>
      <c r="F69" s="112">
        <v>10.96</v>
      </c>
      <c r="G69" s="108">
        <f t="shared" si="3"/>
        <v>13.472000000000001</v>
      </c>
      <c r="H69" s="109">
        <v>466</v>
      </c>
      <c r="I69" s="110" t="s">
        <v>43</v>
      </c>
      <c r="J69" s="70">
        <f t="shared" si="4"/>
        <v>4.6600000000000003E-2</v>
      </c>
      <c r="K69" s="109">
        <v>70</v>
      </c>
      <c r="L69" s="110" t="s">
        <v>43</v>
      </c>
      <c r="M69" s="70">
        <f t="shared" si="0"/>
        <v>7.000000000000001E-3</v>
      </c>
      <c r="N69" s="109">
        <v>61</v>
      </c>
      <c r="O69" s="110" t="s">
        <v>43</v>
      </c>
      <c r="P69" s="70">
        <f t="shared" si="1"/>
        <v>6.0999999999999995E-3</v>
      </c>
    </row>
    <row r="70" spans="2:16">
      <c r="B70" s="109">
        <v>120</v>
      </c>
      <c r="C70" s="110" t="s">
        <v>42</v>
      </c>
      <c r="D70" s="95">
        <f t="shared" si="2"/>
        <v>9.0909090909090909E-4</v>
      </c>
      <c r="E70" s="111">
        <v>2.6240000000000001</v>
      </c>
      <c r="F70" s="112">
        <v>11.01</v>
      </c>
      <c r="G70" s="108">
        <f t="shared" si="3"/>
        <v>13.634</v>
      </c>
      <c r="H70" s="109">
        <v>498</v>
      </c>
      <c r="I70" s="110" t="s">
        <v>43</v>
      </c>
      <c r="J70" s="70">
        <f t="shared" si="4"/>
        <v>4.9799999999999997E-2</v>
      </c>
      <c r="K70" s="109">
        <v>74</v>
      </c>
      <c r="L70" s="110" t="s">
        <v>43</v>
      </c>
      <c r="M70" s="70">
        <f t="shared" si="0"/>
        <v>7.3999999999999995E-3</v>
      </c>
      <c r="N70" s="109">
        <v>65</v>
      </c>
      <c r="O70" s="110" t="s">
        <v>43</v>
      </c>
      <c r="P70" s="70">
        <f t="shared" si="1"/>
        <v>6.5000000000000006E-3</v>
      </c>
    </row>
    <row r="71" spans="2:16">
      <c r="B71" s="109">
        <v>130</v>
      </c>
      <c r="C71" s="110" t="s">
        <v>42</v>
      </c>
      <c r="D71" s="95">
        <f t="shared" si="2"/>
        <v>9.848484848484849E-4</v>
      </c>
      <c r="E71" s="111">
        <v>2.7309999999999999</v>
      </c>
      <c r="F71" s="112">
        <v>11.04</v>
      </c>
      <c r="G71" s="108">
        <f t="shared" si="3"/>
        <v>13.770999999999999</v>
      </c>
      <c r="H71" s="109">
        <v>529</v>
      </c>
      <c r="I71" s="110" t="s">
        <v>43</v>
      </c>
      <c r="J71" s="70">
        <f t="shared" si="4"/>
        <v>5.2900000000000003E-2</v>
      </c>
      <c r="K71" s="109">
        <v>78</v>
      </c>
      <c r="L71" s="110" t="s">
        <v>43</v>
      </c>
      <c r="M71" s="70">
        <f t="shared" si="0"/>
        <v>7.7999999999999996E-3</v>
      </c>
      <c r="N71" s="109">
        <v>68</v>
      </c>
      <c r="O71" s="110" t="s">
        <v>43</v>
      </c>
      <c r="P71" s="70">
        <f t="shared" si="1"/>
        <v>6.8000000000000005E-3</v>
      </c>
    </row>
    <row r="72" spans="2:16">
      <c r="B72" s="109">
        <v>140</v>
      </c>
      <c r="C72" s="110" t="s">
        <v>42</v>
      </c>
      <c r="D72" s="95">
        <f t="shared" si="2"/>
        <v>1.0606060606060607E-3</v>
      </c>
      <c r="E72" s="111">
        <v>2.8340000000000001</v>
      </c>
      <c r="F72" s="112">
        <v>11.06</v>
      </c>
      <c r="G72" s="108">
        <f t="shared" si="3"/>
        <v>13.894</v>
      </c>
      <c r="H72" s="109">
        <v>559</v>
      </c>
      <c r="I72" s="110" t="s">
        <v>43</v>
      </c>
      <c r="J72" s="70">
        <f t="shared" si="4"/>
        <v>5.5900000000000005E-2</v>
      </c>
      <c r="K72" s="109">
        <v>82</v>
      </c>
      <c r="L72" s="110" t="s">
        <v>43</v>
      </c>
      <c r="M72" s="70">
        <f t="shared" si="0"/>
        <v>8.2000000000000007E-3</v>
      </c>
      <c r="N72" s="109">
        <v>72</v>
      </c>
      <c r="O72" s="110" t="s">
        <v>43</v>
      </c>
      <c r="P72" s="70">
        <f t="shared" si="1"/>
        <v>7.1999999999999998E-3</v>
      </c>
    </row>
    <row r="73" spans="2:16">
      <c r="B73" s="109">
        <v>150</v>
      </c>
      <c r="C73" s="110" t="s">
        <v>42</v>
      </c>
      <c r="D73" s="95">
        <f t="shared" si="2"/>
        <v>1.1363636363636363E-3</v>
      </c>
      <c r="E73" s="111">
        <v>2.9329999999999998</v>
      </c>
      <c r="F73" s="112">
        <v>11.07</v>
      </c>
      <c r="G73" s="108">
        <f t="shared" si="3"/>
        <v>14.003</v>
      </c>
      <c r="H73" s="109">
        <v>590</v>
      </c>
      <c r="I73" s="110" t="s">
        <v>43</v>
      </c>
      <c r="J73" s="70">
        <f t="shared" si="4"/>
        <v>5.8999999999999997E-2</v>
      </c>
      <c r="K73" s="109">
        <v>85</v>
      </c>
      <c r="L73" s="110" t="s">
        <v>43</v>
      </c>
      <c r="M73" s="70">
        <f t="shared" si="0"/>
        <v>8.5000000000000006E-3</v>
      </c>
      <c r="N73" s="109">
        <v>75</v>
      </c>
      <c r="O73" s="110" t="s">
        <v>43</v>
      </c>
      <c r="P73" s="70">
        <f t="shared" si="1"/>
        <v>7.4999999999999997E-3</v>
      </c>
    </row>
    <row r="74" spans="2:16">
      <c r="B74" s="109">
        <v>160</v>
      </c>
      <c r="C74" s="110" t="s">
        <v>42</v>
      </c>
      <c r="D74" s="95">
        <f t="shared" si="2"/>
        <v>1.2121212121212121E-3</v>
      </c>
      <c r="E74" s="111">
        <v>3.0289999999999999</v>
      </c>
      <c r="F74" s="112">
        <v>11.07</v>
      </c>
      <c r="G74" s="108">
        <f t="shared" si="3"/>
        <v>14.099</v>
      </c>
      <c r="H74" s="109">
        <v>620</v>
      </c>
      <c r="I74" s="110" t="s">
        <v>43</v>
      </c>
      <c r="J74" s="70">
        <f t="shared" si="4"/>
        <v>6.2E-2</v>
      </c>
      <c r="K74" s="109">
        <v>89</v>
      </c>
      <c r="L74" s="110" t="s">
        <v>43</v>
      </c>
      <c r="M74" s="70">
        <f t="shared" si="0"/>
        <v>8.8999999999999999E-3</v>
      </c>
      <c r="N74" s="109">
        <v>79</v>
      </c>
      <c r="O74" s="110" t="s">
        <v>43</v>
      </c>
      <c r="P74" s="70">
        <f t="shared" si="1"/>
        <v>7.9000000000000008E-3</v>
      </c>
    </row>
    <row r="75" spans="2:16">
      <c r="B75" s="109">
        <v>170</v>
      </c>
      <c r="C75" s="110" t="s">
        <v>42</v>
      </c>
      <c r="D75" s="95">
        <f t="shared" si="2"/>
        <v>1.2878787878787879E-3</v>
      </c>
      <c r="E75" s="111">
        <v>3.1230000000000002</v>
      </c>
      <c r="F75" s="112">
        <v>11.07</v>
      </c>
      <c r="G75" s="108">
        <f t="shared" si="3"/>
        <v>14.193000000000001</v>
      </c>
      <c r="H75" s="109">
        <v>650</v>
      </c>
      <c r="I75" s="110" t="s">
        <v>43</v>
      </c>
      <c r="J75" s="70">
        <f t="shared" si="4"/>
        <v>6.5000000000000002E-2</v>
      </c>
      <c r="K75" s="109">
        <v>92</v>
      </c>
      <c r="L75" s="110" t="s">
        <v>43</v>
      </c>
      <c r="M75" s="70">
        <f t="shared" si="0"/>
        <v>9.1999999999999998E-3</v>
      </c>
      <c r="N75" s="109">
        <v>82</v>
      </c>
      <c r="O75" s="110" t="s">
        <v>43</v>
      </c>
      <c r="P75" s="70">
        <f t="shared" si="1"/>
        <v>8.2000000000000007E-3</v>
      </c>
    </row>
    <row r="76" spans="2:16">
      <c r="B76" s="109">
        <v>180</v>
      </c>
      <c r="C76" s="110" t="s">
        <v>42</v>
      </c>
      <c r="D76" s="95">
        <f t="shared" si="2"/>
        <v>1.3636363636363635E-3</v>
      </c>
      <c r="E76" s="111">
        <v>3.2130000000000001</v>
      </c>
      <c r="F76" s="112">
        <v>11.06</v>
      </c>
      <c r="G76" s="108">
        <f t="shared" si="3"/>
        <v>14.273</v>
      </c>
      <c r="H76" s="109">
        <v>680</v>
      </c>
      <c r="I76" s="110" t="s">
        <v>43</v>
      </c>
      <c r="J76" s="70">
        <f t="shared" si="4"/>
        <v>6.8000000000000005E-2</v>
      </c>
      <c r="K76" s="109">
        <v>96</v>
      </c>
      <c r="L76" s="110" t="s">
        <v>43</v>
      </c>
      <c r="M76" s="70">
        <f t="shared" si="0"/>
        <v>9.6000000000000009E-3</v>
      </c>
      <c r="N76" s="109">
        <v>85</v>
      </c>
      <c r="O76" s="110" t="s">
        <v>43</v>
      </c>
      <c r="P76" s="70">
        <f t="shared" si="1"/>
        <v>8.5000000000000006E-3</v>
      </c>
    </row>
    <row r="77" spans="2:16">
      <c r="B77" s="109">
        <v>200</v>
      </c>
      <c r="C77" s="110" t="s">
        <v>42</v>
      </c>
      <c r="D77" s="95">
        <f t="shared" si="2"/>
        <v>1.5151515151515152E-3</v>
      </c>
      <c r="E77" s="111">
        <v>3.387</v>
      </c>
      <c r="F77" s="112">
        <v>11.02</v>
      </c>
      <c r="G77" s="108">
        <f t="shared" si="3"/>
        <v>14.407</v>
      </c>
      <c r="H77" s="109">
        <v>739</v>
      </c>
      <c r="I77" s="110" t="s">
        <v>43</v>
      </c>
      <c r="J77" s="70">
        <f t="shared" si="4"/>
        <v>7.3899999999999993E-2</v>
      </c>
      <c r="K77" s="109">
        <v>103</v>
      </c>
      <c r="L77" s="110" t="s">
        <v>43</v>
      </c>
      <c r="M77" s="70">
        <f t="shared" si="0"/>
        <v>1.03E-2</v>
      </c>
      <c r="N77" s="109">
        <v>92</v>
      </c>
      <c r="O77" s="110" t="s">
        <v>43</v>
      </c>
      <c r="P77" s="70">
        <f t="shared" si="1"/>
        <v>9.1999999999999998E-3</v>
      </c>
    </row>
    <row r="78" spans="2:16">
      <c r="B78" s="109">
        <v>225</v>
      </c>
      <c r="C78" s="110" t="s">
        <v>42</v>
      </c>
      <c r="D78" s="95">
        <f t="shared" si="2"/>
        <v>1.7045454545454547E-3</v>
      </c>
      <c r="E78" s="111">
        <v>3.593</v>
      </c>
      <c r="F78" s="112">
        <v>10.95</v>
      </c>
      <c r="G78" s="108">
        <f t="shared" si="3"/>
        <v>14.542999999999999</v>
      </c>
      <c r="H78" s="109">
        <v>813</v>
      </c>
      <c r="I78" s="110" t="s">
        <v>43</v>
      </c>
      <c r="J78" s="70">
        <f t="shared" si="4"/>
        <v>8.1299999999999997E-2</v>
      </c>
      <c r="K78" s="109">
        <v>111</v>
      </c>
      <c r="L78" s="110" t="s">
        <v>43</v>
      </c>
      <c r="M78" s="70">
        <f t="shared" si="0"/>
        <v>1.11E-2</v>
      </c>
      <c r="N78" s="109">
        <v>100</v>
      </c>
      <c r="O78" s="110" t="s">
        <v>43</v>
      </c>
      <c r="P78" s="70">
        <f t="shared" si="1"/>
        <v>0.01</v>
      </c>
    </row>
    <row r="79" spans="2:16">
      <c r="B79" s="109">
        <v>250</v>
      </c>
      <c r="C79" s="110" t="s">
        <v>42</v>
      </c>
      <c r="D79" s="95">
        <f t="shared" si="2"/>
        <v>1.893939393939394E-3</v>
      </c>
      <c r="E79" s="111">
        <v>3.7869999999999999</v>
      </c>
      <c r="F79" s="112">
        <v>10.87</v>
      </c>
      <c r="G79" s="108">
        <f t="shared" si="3"/>
        <v>14.657</v>
      </c>
      <c r="H79" s="109">
        <v>886</v>
      </c>
      <c r="I79" s="110" t="s">
        <v>43</v>
      </c>
      <c r="J79" s="70">
        <f t="shared" si="4"/>
        <v>8.8599999999999998E-2</v>
      </c>
      <c r="K79" s="109">
        <v>120</v>
      </c>
      <c r="L79" s="110" t="s">
        <v>43</v>
      </c>
      <c r="M79" s="70">
        <f t="shared" si="0"/>
        <v>1.2E-2</v>
      </c>
      <c r="N79" s="109">
        <v>107</v>
      </c>
      <c r="O79" s="110" t="s">
        <v>43</v>
      </c>
      <c r="P79" s="70">
        <f t="shared" si="1"/>
        <v>1.0699999999999999E-2</v>
      </c>
    </row>
    <row r="80" spans="2:16">
      <c r="B80" s="109">
        <v>275</v>
      </c>
      <c r="C80" s="110" t="s">
        <v>42</v>
      </c>
      <c r="D80" s="95">
        <f t="shared" si="2"/>
        <v>2.0833333333333333E-3</v>
      </c>
      <c r="E80" s="111">
        <v>3.8959999999999999</v>
      </c>
      <c r="F80" s="112">
        <v>10.77</v>
      </c>
      <c r="G80" s="108">
        <f t="shared" si="3"/>
        <v>14.666</v>
      </c>
      <c r="H80" s="109">
        <v>959</v>
      </c>
      <c r="I80" s="110" t="s">
        <v>43</v>
      </c>
      <c r="J80" s="70">
        <f t="shared" si="4"/>
        <v>9.5899999999999999E-2</v>
      </c>
      <c r="K80" s="109">
        <v>128</v>
      </c>
      <c r="L80" s="110" t="s">
        <v>43</v>
      </c>
      <c r="M80" s="70">
        <f t="shared" si="0"/>
        <v>1.2800000000000001E-2</v>
      </c>
      <c r="N80" s="109">
        <v>115</v>
      </c>
      <c r="O80" s="110" t="s">
        <v>43</v>
      </c>
      <c r="P80" s="70">
        <f t="shared" si="1"/>
        <v>1.15E-2</v>
      </c>
    </row>
    <row r="81" spans="2:16">
      <c r="B81" s="109">
        <v>300</v>
      </c>
      <c r="C81" s="110" t="s">
        <v>42</v>
      </c>
      <c r="D81" s="95">
        <f t="shared" si="2"/>
        <v>2.2727272727272726E-3</v>
      </c>
      <c r="E81" s="111">
        <v>3.9359999999999999</v>
      </c>
      <c r="F81" s="112">
        <v>10.67</v>
      </c>
      <c r="G81" s="108">
        <f t="shared" si="3"/>
        <v>14.606</v>
      </c>
      <c r="H81" s="109">
        <v>1032</v>
      </c>
      <c r="I81" s="110" t="s">
        <v>43</v>
      </c>
      <c r="J81" s="70">
        <f t="shared" si="4"/>
        <v>0.1032</v>
      </c>
      <c r="K81" s="109">
        <v>136</v>
      </c>
      <c r="L81" s="110" t="s">
        <v>43</v>
      </c>
      <c r="M81" s="70">
        <f t="shared" si="0"/>
        <v>1.3600000000000001E-2</v>
      </c>
      <c r="N81" s="109">
        <v>123</v>
      </c>
      <c r="O81" s="110" t="s">
        <v>43</v>
      </c>
      <c r="P81" s="70">
        <f t="shared" si="1"/>
        <v>1.23E-2</v>
      </c>
    </row>
    <row r="82" spans="2:16">
      <c r="B82" s="109">
        <v>325</v>
      </c>
      <c r="C82" s="110" t="s">
        <v>42</v>
      </c>
      <c r="D82" s="95">
        <f t="shared" si="2"/>
        <v>2.4621212121212124E-3</v>
      </c>
      <c r="E82" s="111">
        <v>4.0019999999999998</v>
      </c>
      <c r="F82" s="112">
        <v>10.57</v>
      </c>
      <c r="G82" s="108">
        <f t="shared" si="3"/>
        <v>14.571999999999999</v>
      </c>
      <c r="H82" s="109">
        <v>1105</v>
      </c>
      <c r="I82" s="110" t="s">
        <v>43</v>
      </c>
      <c r="J82" s="70">
        <f t="shared" si="4"/>
        <v>0.1105</v>
      </c>
      <c r="K82" s="109">
        <v>143</v>
      </c>
      <c r="L82" s="110" t="s">
        <v>43</v>
      </c>
      <c r="M82" s="70">
        <f t="shared" si="0"/>
        <v>1.4299999999999998E-2</v>
      </c>
      <c r="N82" s="109">
        <v>130</v>
      </c>
      <c r="O82" s="110" t="s">
        <v>43</v>
      </c>
      <c r="P82" s="70">
        <f t="shared" si="1"/>
        <v>1.3000000000000001E-2</v>
      </c>
    </row>
    <row r="83" spans="2:16">
      <c r="B83" s="109">
        <v>350</v>
      </c>
      <c r="C83" s="110" t="s">
        <v>42</v>
      </c>
      <c r="D83" s="95">
        <f t="shared" si="2"/>
        <v>2.6515151515151512E-3</v>
      </c>
      <c r="E83" s="111">
        <v>4.0839999999999996</v>
      </c>
      <c r="F83" s="112">
        <v>10.46</v>
      </c>
      <c r="G83" s="108">
        <f t="shared" si="3"/>
        <v>14.544</v>
      </c>
      <c r="H83" s="109">
        <v>1178</v>
      </c>
      <c r="I83" s="110" t="s">
        <v>43</v>
      </c>
      <c r="J83" s="70">
        <f t="shared" si="4"/>
        <v>0.11779999999999999</v>
      </c>
      <c r="K83" s="109">
        <v>151</v>
      </c>
      <c r="L83" s="110" t="s">
        <v>43</v>
      </c>
      <c r="M83" s="70">
        <f t="shared" si="0"/>
        <v>1.5099999999999999E-2</v>
      </c>
      <c r="N83" s="109">
        <v>137</v>
      </c>
      <c r="O83" s="110" t="s">
        <v>43</v>
      </c>
      <c r="P83" s="70">
        <f t="shared" si="1"/>
        <v>1.37E-2</v>
      </c>
    </row>
    <row r="84" spans="2:16">
      <c r="B84" s="109">
        <v>375</v>
      </c>
      <c r="C84" s="110" t="s">
        <v>42</v>
      </c>
      <c r="D84" s="95">
        <f t="shared" si="2"/>
        <v>2.840909090909091E-3</v>
      </c>
      <c r="E84" s="111">
        <v>4.1740000000000004</v>
      </c>
      <c r="F84" s="112">
        <v>10.35</v>
      </c>
      <c r="G84" s="108">
        <f t="shared" si="3"/>
        <v>14.524000000000001</v>
      </c>
      <c r="H84" s="109">
        <v>1252</v>
      </c>
      <c r="I84" s="110" t="s">
        <v>43</v>
      </c>
      <c r="J84" s="70">
        <f t="shared" si="4"/>
        <v>0.12520000000000001</v>
      </c>
      <c r="K84" s="109">
        <v>159</v>
      </c>
      <c r="L84" s="110" t="s">
        <v>43</v>
      </c>
      <c r="M84" s="70">
        <f t="shared" ref="M84:M147" si="5">K84/1000/10</f>
        <v>1.5900000000000001E-2</v>
      </c>
      <c r="N84" s="109">
        <v>145</v>
      </c>
      <c r="O84" s="110" t="s">
        <v>43</v>
      </c>
      <c r="P84" s="70">
        <f t="shared" ref="P84:P147" si="6">N84/1000/10</f>
        <v>1.4499999999999999E-2</v>
      </c>
    </row>
    <row r="85" spans="2:16">
      <c r="B85" s="109">
        <v>400</v>
      </c>
      <c r="C85" s="110" t="s">
        <v>42</v>
      </c>
      <c r="D85" s="95">
        <f t="shared" ref="D85:D93" si="7">B85/1000/$C$5</f>
        <v>3.0303030303030303E-3</v>
      </c>
      <c r="E85" s="111">
        <v>4.2679999999999998</v>
      </c>
      <c r="F85" s="112">
        <v>10.24</v>
      </c>
      <c r="G85" s="108">
        <f t="shared" ref="G85:G148" si="8">E85+F85</f>
        <v>14.507999999999999</v>
      </c>
      <c r="H85" s="109">
        <v>1326</v>
      </c>
      <c r="I85" s="110" t="s">
        <v>43</v>
      </c>
      <c r="J85" s="70">
        <f t="shared" ref="J85:J108" si="9">H85/1000/10</f>
        <v>0.1326</v>
      </c>
      <c r="K85" s="109">
        <v>166</v>
      </c>
      <c r="L85" s="110" t="s">
        <v>43</v>
      </c>
      <c r="M85" s="70">
        <f t="shared" si="5"/>
        <v>1.66E-2</v>
      </c>
      <c r="N85" s="109">
        <v>152</v>
      </c>
      <c r="O85" s="110" t="s">
        <v>43</v>
      </c>
      <c r="P85" s="70">
        <f t="shared" si="6"/>
        <v>1.52E-2</v>
      </c>
    </row>
    <row r="86" spans="2:16">
      <c r="B86" s="109">
        <v>450</v>
      </c>
      <c r="C86" s="110" t="s">
        <v>42</v>
      </c>
      <c r="D86" s="95">
        <f t="shared" si="7"/>
        <v>3.4090909090909094E-3</v>
      </c>
      <c r="E86" s="111">
        <v>4.4610000000000003</v>
      </c>
      <c r="F86" s="112">
        <v>10.01</v>
      </c>
      <c r="G86" s="108">
        <f t="shared" si="8"/>
        <v>14.471</v>
      </c>
      <c r="H86" s="109">
        <v>1474</v>
      </c>
      <c r="I86" s="110" t="s">
        <v>43</v>
      </c>
      <c r="J86" s="70">
        <f t="shared" si="9"/>
        <v>0.1474</v>
      </c>
      <c r="K86" s="109">
        <v>182</v>
      </c>
      <c r="L86" s="110" t="s">
        <v>43</v>
      </c>
      <c r="M86" s="70">
        <f t="shared" si="5"/>
        <v>1.8200000000000001E-2</v>
      </c>
      <c r="N86" s="109">
        <v>166</v>
      </c>
      <c r="O86" s="110" t="s">
        <v>43</v>
      </c>
      <c r="P86" s="70">
        <f t="shared" si="6"/>
        <v>1.66E-2</v>
      </c>
    </row>
    <row r="87" spans="2:16">
      <c r="B87" s="109">
        <v>500</v>
      </c>
      <c r="C87" s="110" t="s">
        <v>42</v>
      </c>
      <c r="D87" s="95">
        <f t="shared" si="7"/>
        <v>3.787878787878788E-3</v>
      </c>
      <c r="E87" s="111">
        <v>4.6500000000000004</v>
      </c>
      <c r="F87" s="112">
        <v>9.798</v>
      </c>
      <c r="G87" s="108">
        <f t="shared" si="8"/>
        <v>14.448</v>
      </c>
      <c r="H87" s="109">
        <v>1623</v>
      </c>
      <c r="I87" s="110" t="s">
        <v>43</v>
      </c>
      <c r="J87" s="70">
        <f t="shared" si="9"/>
        <v>0.1623</v>
      </c>
      <c r="K87" s="109">
        <v>197</v>
      </c>
      <c r="L87" s="110" t="s">
        <v>43</v>
      </c>
      <c r="M87" s="70">
        <f t="shared" si="5"/>
        <v>1.9700000000000002E-2</v>
      </c>
      <c r="N87" s="109">
        <v>181</v>
      </c>
      <c r="O87" s="110" t="s">
        <v>43</v>
      </c>
      <c r="P87" s="70">
        <f t="shared" si="6"/>
        <v>1.8099999999999998E-2</v>
      </c>
    </row>
    <row r="88" spans="2:16">
      <c r="B88" s="109">
        <v>550</v>
      </c>
      <c r="C88" s="110" t="s">
        <v>42</v>
      </c>
      <c r="D88" s="95">
        <f t="shared" si="7"/>
        <v>4.1666666666666666E-3</v>
      </c>
      <c r="E88" s="111">
        <v>4.8319999999999999</v>
      </c>
      <c r="F88" s="112">
        <v>9.5869999999999997</v>
      </c>
      <c r="G88" s="108">
        <f t="shared" si="8"/>
        <v>14.419</v>
      </c>
      <c r="H88" s="109">
        <v>1772</v>
      </c>
      <c r="I88" s="110" t="s">
        <v>43</v>
      </c>
      <c r="J88" s="70">
        <f t="shared" si="9"/>
        <v>0.1772</v>
      </c>
      <c r="K88" s="109">
        <v>212</v>
      </c>
      <c r="L88" s="110" t="s">
        <v>43</v>
      </c>
      <c r="M88" s="70">
        <f t="shared" si="5"/>
        <v>2.12E-2</v>
      </c>
      <c r="N88" s="109">
        <v>195</v>
      </c>
      <c r="O88" s="110" t="s">
        <v>43</v>
      </c>
      <c r="P88" s="70">
        <f t="shared" si="6"/>
        <v>1.95E-2</v>
      </c>
    </row>
    <row r="89" spans="2:16">
      <c r="B89" s="109">
        <v>600</v>
      </c>
      <c r="C89" s="110" t="s">
        <v>42</v>
      </c>
      <c r="D89" s="95">
        <f t="shared" si="7"/>
        <v>4.5454545454545452E-3</v>
      </c>
      <c r="E89" s="111">
        <v>5.0060000000000002</v>
      </c>
      <c r="F89" s="112">
        <v>9.3829999999999991</v>
      </c>
      <c r="G89" s="108">
        <f t="shared" si="8"/>
        <v>14.388999999999999</v>
      </c>
      <c r="H89" s="109">
        <v>1921</v>
      </c>
      <c r="I89" s="110" t="s">
        <v>43</v>
      </c>
      <c r="J89" s="70">
        <f t="shared" si="9"/>
        <v>0.19209999999999999</v>
      </c>
      <c r="K89" s="109">
        <v>226</v>
      </c>
      <c r="L89" s="110" t="s">
        <v>43</v>
      </c>
      <c r="M89" s="70">
        <f t="shared" si="5"/>
        <v>2.2600000000000002E-2</v>
      </c>
      <c r="N89" s="109">
        <v>209</v>
      </c>
      <c r="O89" s="110" t="s">
        <v>43</v>
      </c>
      <c r="P89" s="70">
        <f t="shared" si="6"/>
        <v>2.0899999999999998E-2</v>
      </c>
    </row>
    <row r="90" spans="2:16">
      <c r="B90" s="109">
        <v>650</v>
      </c>
      <c r="C90" s="110" t="s">
        <v>42</v>
      </c>
      <c r="D90" s="95">
        <f t="shared" si="7"/>
        <v>4.9242424242424247E-3</v>
      </c>
      <c r="E90" s="111">
        <v>5.1719999999999997</v>
      </c>
      <c r="F90" s="112">
        <v>9.1869999999999994</v>
      </c>
      <c r="G90" s="108">
        <f t="shared" si="8"/>
        <v>14.358999999999998</v>
      </c>
      <c r="H90" s="109">
        <v>2071</v>
      </c>
      <c r="I90" s="110" t="s">
        <v>43</v>
      </c>
      <c r="J90" s="70">
        <f t="shared" si="9"/>
        <v>0.20710000000000001</v>
      </c>
      <c r="K90" s="109">
        <v>240</v>
      </c>
      <c r="L90" s="110" t="s">
        <v>43</v>
      </c>
      <c r="M90" s="70">
        <f t="shared" si="5"/>
        <v>2.4E-2</v>
      </c>
      <c r="N90" s="109">
        <v>222</v>
      </c>
      <c r="O90" s="110" t="s">
        <v>43</v>
      </c>
      <c r="P90" s="70">
        <f t="shared" si="6"/>
        <v>2.2200000000000001E-2</v>
      </c>
    </row>
    <row r="91" spans="2:16">
      <c r="B91" s="109">
        <v>700</v>
      </c>
      <c r="C91" s="110" t="s">
        <v>42</v>
      </c>
      <c r="D91" s="95">
        <f t="shared" si="7"/>
        <v>5.3030303030303025E-3</v>
      </c>
      <c r="E91" s="111">
        <v>5.3310000000000004</v>
      </c>
      <c r="F91" s="112">
        <v>8.9990000000000006</v>
      </c>
      <c r="G91" s="108">
        <f t="shared" si="8"/>
        <v>14.330000000000002</v>
      </c>
      <c r="H91" s="109">
        <v>2221</v>
      </c>
      <c r="I91" s="110" t="s">
        <v>43</v>
      </c>
      <c r="J91" s="70">
        <f t="shared" si="9"/>
        <v>0.22210000000000002</v>
      </c>
      <c r="K91" s="109">
        <v>254</v>
      </c>
      <c r="L91" s="110" t="s">
        <v>43</v>
      </c>
      <c r="M91" s="70">
        <f t="shared" si="5"/>
        <v>2.5399999999999999E-2</v>
      </c>
      <c r="N91" s="109">
        <v>236</v>
      </c>
      <c r="O91" s="110" t="s">
        <v>43</v>
      </c>
      <c r="P91" s="70">
        <f t="shared" si="6"/>
        <v>2.3599999999999999E-2</v>
      </c>
    </row>
    <row r="92" spans="2:16">
      <c r="B92" s="109">
        <v>800</v>
      </c>
      <c r="C92" s="110" t="s">
        <v>42</v>
      </c>
      <c r="D92" s="95">
        <f t="shared" si="7"/>
        <v>6.0606060606060606E-3</v>
      </c>
      <c r="E92" s="111">
        <v>5.63</v>
      </c>
      <c r="F92" s="112">
        <v>8.6460000000000008</v>
      </c>
      <c r="G92" s="108">
        <f t="shared" si="8"/>
        <v>14.276</v>
      </c>
      <c r="H92" s="109">
        <v>2523</v>
      </c>
      <c r="I92" s="110" t="s">
        <v>43</v>
      </c>
      <c r="J92" s="70">
        <f t="shared" si="9"/>
        <v>0.25230000000000002</v>
      </c>
      <c r="K92" s="109">
        <v>282</v>
      </c>
      <c r="L92" s="110" t="s">
        <v>43</v>
      </c>
      <c r="M92" s="70">
        <f t="shared" si="5"/>
        <v>2.8199999999999996E-2</v>
      </c>
      <c r="N92" s="109">
        <v>263</v>
      </c>
      <c r="O92" s="110" t="s">
        <v>43</v>
      </c>
      <c r="P92" s="70">
        <f t="shared" si="6"/>
        <v>2.63E-2</v>
      </c>
    </row>
    <row r="93" spans="2:16">
      <c r="B93" s="109">
        <v>900</v>
      </c>
      <c r="C93" s="110" t="s">
        <v>42</v>
      </c>
      <c r="D93" s="95">
        <f t="shared" si="7"/>
        <v>6.8181818181818187E-3</v>
      </c>
      <c r="E93" s="111">
        <v>5.9109999999999996</v>
      </c>
      <c r="F93" s="112">
        <v>8.3209999999999997</v>
      </c>
      <c r="G93" s="108">
        <f t="shared" si="8"/>
        <v>14.231999999999999</v>
      </c>
      <c r="H93" s="109">
        <v>2827</v>
      </c>
      <c r="I93" s="110" t="s">
        <v>43</v>
      </c>
      <c r="J93" s="70">
        <f t="shared" si="9"/>
        <v>0.28270000000000001</v>
      </c>
      <c r="K93" s="109">
        <v>309</v>
      </c>
      <c r="L93" s="110" t="s">
        <v>43</v>
      </c>
      <c r="M93" s="70">
        <f t="shared" si="5"/>
        <v>3.09E-2</v>
      </c>
      <c r="N93" s="109">
        <v>290</v>
      </c>
      <c r="O93" s="110" t="s">
        <v>43</v>
      </c>
      <c r="P93" s="70">
        <f t="shared" si="6"/>
        <v>2.8999999999999998E-2</v>
      </c>
    </row>
    <row r="94" spans="2:16">
      <c r="B94" s="109">
        <v>1</v>
      </c>
      <c r="C94" s="119" t="s">
        <v>44</v>
      </c>
      <c r="D94" s="70">
        <f t="shared" ref="D94:D157" si="10">B94/$C$5</f>
        <v>7.575757575757576E-3</v>
      </c>
      <c r="E94" s="111">
        <v>6.1760000000000002</v>
      </c>
      <c r="F94" s="112">
        <v>8.0220000000000002</v>
      </c>
      <c r="G94" s="108">
        <f t="shared" si="8"/>
        <v>14.198</v>
      </c>
      <c r="H94" s="109">
        <v>3131</v>
      </c>
      <c r="I94" s="110" t="s">
        <v>43</v>
      </c>
      <c r="J94" s="70">
        <f t="shared" si="9"/>
        <v>0.31309999999999999</v>
      </c>
      <c r="K94" s="109">
        <v>335</v>
      </c>
      <c r="L94" s="110" t="s">
        <v>43</v>
      </c>
      <c r="M94" s="70">
        <f t="shared" si="5"/>
        <v>3.3500000000000002E-2</v>
      </c>
      <c r="N94" s="109">
        <v>316</v>
      </c>
      <c r="O94" s="110" t="s">
        <v>43</v>
      </c>
      <c r="P94" s="70">
        <f t="shared" si="6"/>
        <v>3.1600000000000003E-2</v>
      </c>
    </row>
    <row r="95" spans="2:16">
      <c r="B95" s="109">
        <v>1.1000000000000001</v>
      </c>
      <c r="C95" s="110" t="s">
        <v>44</v>
      </c>
      <c r="D95" s="70">
        <f t="shared" si="10"/>
        <v>8.3333333333333332E-3</v>
      </c>
      <c r="E95" s="111">
        <v>6.4269999999999996</v>
      </c>
      <c r="F95" s="112">
        <v>7.7469999999999999</v>
      </c>
      <c r="G95" s="108">
        <f t="shared" si="8"/>
        <v>14.173999999999999</v>
      </c>
      <c r="H95" s="109">
        <v>3436</v>
      </c>
      <c r="I95" s="110" t="s">
        <v>43</v>
      </c>
      <c r="J95" s="70">
        <f t="shared" si="9"/>
        <v>0.34360000000000002</v>
      </c>
      <c r="K95" s="109">
        <v>361</v>
      </c>
      <c r="L95" s="110" t="s">
        <v>43</v>
      </c>
      <c r="M95" s="70">
        <f t="shared" si="5"/>
        <v>3.61E-2</v>
      </c>
      <c r="N95" s="109">
        <v>342</v>
      </c>
      <c r="O95" s="110" t="s">
        <v>43</v>
      </c>
      <c r="P95" s="70">
        <f t="shared" si="6"/>
        <v>3.4200000000000001E-2</v>
      </c>
    </row>
    <row r="96" spans="2:16">
      <c r="B96" s="109">
        <v>1.2</v>
      </c>
      <c r="C96" s="110" t="s">
        <v>44</v>
      </c>
      <c r="D96" s="70">
        <f t="shared" si="10"/>
        <v>9.0909090909090905E-3</v>
      </c>
      <c r="E96" s="111">
        <v>6.665</v>
      </c>
      <c r="F96" s="112">
        <v>7.4930000000000003</v>
      </c>
      <c r="G96" s="108">
        <f t="shared" si="8"/>
        <v>14.158000000000001</v>
      </c>
      <c r="H96" s="109">
        <v>3742</v>
      </c>
      <c r="I96" s="110" t="s">
        <v>43</v>
      </c>
      <c r="J96" s="70">
        <f t="shared" si="9"/>
        <v>0.37419999999999998</v>
      </c>
      <c r="K96" s="109">
        <v>385</v>
      </c>
      <c r="L96" s="110" t="s">
        <v>43</v>
      </c>
      <c r="M96" s="70">
        <f t="shared" si="5"/>
        <v>3.85E-2</v>
      </c>
      <c r="N96" s="109">
        <v>368</v>
      </c>
      <c r="O96" s="110" t="s">
        <v>43</v>
      </c>
      <c r="P96" s="70">
        <f t="shared" si="6"/>
        <v>3.6799999999999999E-2</v>
      </c>
    </row>
    <row r="97" spans="2:16">
      <c r="B97" s="109">
        <v>1.3</v>
      </c>
      <c r="C97" s="110" t="s">
        <v>44</v>
      </c>
      <c r="D97" s="70">
        <f t="shared" si="10"/>
        <v>9.8484848484848495E-3</v>
      </c>
      <c r="E97" s="111">
        <v>6.8920000000000003</v>
      </c>
      <c r="F97" s="112">
        <v>7.2569999999999997</v>
      </c>
      <c r="G97" s="108">
        <f t="shared" si="8"/>
        <v>14.149000000000001</v>
      </c>
      <c r="H97" s="109">
        <v>4049</v>
      </c>
      <c r="I97" s="110" t="s">
        <v>43</v>
      </c>
      <c r="J97" s="70">
        <f t="shared" si="9"/>
        <v>0.40490000000000004</v>
      </c>
      <c r="K97" s="109">
        <v>409</v>
      </c>
      <c r="L97" s="110" t="s">
        <v>43</v>
      </c>
      <c r="M97" s="70">
        <f t="shared" si="5"/>
        <v>4.0899999999999999E-2</v>
      </c>
      <c r="N97" s="109">
        <v>393</v>
      </c>
      <c r="O97" s="110" t="s">
        <v>43</v>
      </c>
      <c r="P97" s="70">
        <f t="shared" si="6"/>
        <v>3.9300000000000002E-2</v>
      </c>
    </row>
    <row r="98" spans="2:16">
      <c r="B98" s="109">
        <v>1.4</v>
      </c>
      <c r="C98" s="110" t="s">
        <v>44</v>
      </c>
      <c r="D98" s="70">
        <f t="shared" si="10"/>
        <v>1.0606060606060605E-2</v>
      </c>
      <c r="E98" s="111">
        <v>7.1079999999999997</v>
      </c>
      <c r="F98" s="112">
        <v>7.0380000000000003</v>
      </c>
      <c r="G98" s="108">
        <f t="shared" si="8"/>
        <v>14.146000000000001</v>
      </c>
      <c r="H98" s="109">
        <v>4356</v>
      </c>
      <c r="I98" s="110" t="s">
        <v>43</v>
      </c>
      <c r="J98" s="70">
        <f t="shared" si="9"/>
        <v>0.43559999999999999</v>
      </c>
      <c r="K98" s="109">
        <v>432</v>
      </c>
      <c r="L98" s="110" t="s">
        <v>43</v>
      </c>
      <c r="M98" s="70">
        <f t="shared" si="5"/>
        <v>4.3200000000000002E-2</v>
      </c>
      <c r="N98" s="109">
        <v>418</v>
      </c>
      <c r="O98" s="110" t="s">
        <v>43</v>
      </c>
      <c r="P98" s="70">
        <f t="shared" si="6"/>
        <v>4.1799999999999997E-2</v>
      </c>
    </row>
    <row r="99" spans="2:16">
      <c r="B99" s="109">
        <v>1.5</v>
      </c>
      <c r="C99" s="110" t="s">
        <v>44</v>
      </c>
      <c r="D99" s="70">
        <f t="shared" si="10"/>
        <v>1.1363636363636364E-2</v>
      </c>
      <c r="E99" s="111">
        <v>7.3150000000000004</v>
      </c>
      <c r="F99" s="112">
        <v>6.835</v>
      </c>
      <c r="G99" s="108">
        <f t="shared" si="8"/>
        <v>14.15</v>
      </c>
      <c r="H99" s="109">
        <v>4663</v>
      </c>
      <c r="I99" s="110" t="s">
        <v>43</v>
      </c>
      <c r="J99" s="70">
        <f t="shared" si="9"/>
        <v>0.46630000000000005</v>
      </c>
      <c r="K99" s="109">
        <v>454</v>
      </c>
      <c r="L99" s="110" t="s">
        <v>43</v>
      </c>
      <c r="M99" s="70">
        <f t="shared" si="5"/>
        <v>4.5400000000000003E-2</v>
      </c>
      <c r="N99" s="109">
        <v>443</v>
      </c>
      <c r="O99" s="110" t="s">
        <v>43</v>
      </c>
      <c r="P99" s="70">
        <f t="shared" si="6"/>
        <v>4.4299999999999999E-2</v>
      </c>
    </row>
    <row r="100" spans="2:16">
      <c r="B100" s="109">
        <v>1.6</v>
      </c>
      <c r="C100" s="110" t="s">
        <v>44</v>
      </c>
      <c r="D100" s="70">
        <f t="shared" si="10"/>
        <v>1.2121212121212121E-2</v>
      </c>
      <c r="E100" s="111">
        <v>7.5129999999999999</v>
      </c>
      <c r="F100" s="112">
        <v>6.6440000000000001</v>
      </c>
      <c r="G100" s="108">
        <f t="shared" si="8"/>
        <v>14.157</v>
      </c>
      <c r="H100" s="109">
        <v>4970</v>
      </c>
      <c r="I100" s="110" t="s">
        <v>43</v>
      </c>
      <c r="J100" s="70">
        <f t="shared" si="9"/>
        <v>0.497</v>
      </c>
      <c r="K100" s="109">
        <v>476</v>
      </c>
      <c r="L100" s="110" t="s">
        <v>43</v>
      </c>
      <c r="M100" s="70">
        <f t="shared" si="5"/>
        <v>4.7599999999999996E-2</v>
      </c>
      <c r="N100" s="109">
        <v>467</v>
      </c>
      <c r="O100" s="110" t="s">
        <v>43</v>
      </c>
      <c r="P100" s="70">
        <f t="shared" si="6"/>
        <v>4.6700000000000005E-2</v>
      </c>
    </row>
    <row r="101" spans="2:16">
      <c r="B101" s="109">
        <v>1.7</v>
      </c>
      <c r="C101" s="110" t="s">
        <v>44</v>
      </c>
      <c r="D101" s="70">
        <f t="shared" si="10"/>
        <v>1.2878787878787878E-2</v>
      </c>
      <c r="E101" s="111">
        <v>7.7039999999999997</v>
      </c>
      <c r="F101" s="112">
        <v>6.4660000000000002</v>
      </c>
      <c r="G101" s="108">
        <f t="shared" si="8"/>
        <v>14.17</v>
      </c>
      <c r="H101" s="109">
        <v>5277</v>
      </c>
      <c r="I101" s="110" t="s">
        <v>43</v>
      </c>
      <c r="J101" s="70">
        <f t="shared" si="9"/>
        <v>0.52770000000000006</v>
      </c>
      <c r="K101" s="109">
        <v>497</v>
      </c>
      <c r="L101" s="110" t="s">
        <v>43</v>
      </c>
      <c r="M101" s="70">
        <f t="shared" si="5"/>
        <v>4.9700000000000001E-2</v>
      </c>
      <c r="N101" s="109">
        <v>491</v>
      </c>
      <c r="O101" s="110" t="s">
        <v>43</v>
      </c>
      <c r="P101" s="70">
        <f t="shared" si="6"/>
        <v>4.9099999999999998E-2</v>
      </c>
    </row>
    <row r="102" spans="2:16">
      <c r="B102" s="109">
        <v>1.8</v>
      </c>
      <c r="C102" s="110" t="s">
        <v>44</v>
      </c>
      <c r="D102" s="70">
        <f t="shared" si="10"/>
        <v>1.3636363636363637E-2</v>
      </c>
      <c r="E102" s="111">
        <v>7.89</v>
      </c>
      <c r="F102" s="112">
        <v>6.298</v>
      </c>
      <c r="G102" s="108">
        <f t="shared" si="8"/>
        <v>14.187999999999999</v>
      </c>
      <c r="H102" s="109">
        <v>5584</v>
      </c>
      <c r="I102" s="110" t="s">
        <v>43</v>
      </c>
      <c r="J102" s="70">
        <f t="shared" si="9"/>
        <v>0.55840000000000001</v>
      </c>
      <c r="K102" s="109">
        <v>517</v>
      </c>
      <c r="L102" s="110" t="s">
        <v>43</v>
      </c>
      <c r="M102" s="70">
        <f t="shared" si="5"/>
        <v>5.1700000000000003E-2</v>
      </c>
      <c r="N102" s="109">
        <v>514</v>
      </c>
      <c r="O102" s="110" t="s">
        <v>43</v>
      </c>
      <c r="P102" s="70">
        <f t="shared" si="6"/>
        <v>5.1400000000000001E-2</v>
      </c>
    </row>
    <row r="103" spans="2:16">
      <c r="B103" s="109">
        <v>2</v>
      </c>
      <c r="C103" s="110" t="s">
        <v>44</v>
      </c>
      <c r="D103" s="70">
        <f t="shared" si="10"/>
        <v>1.5151515151515152E-2</v>
      </c>
      <c r="E103" s="111">
        <v>8.2460000000000004</v>
      </c>
      <c r="F103" s="112">
        <v>5.9930000000000003</v>
      </c>
      <c r="G103" s="108">
        <f t="shared" si="8"/>
        <v>14.239000000000001</v>
      </c>
      <c r="H103" s="109">
        <v>6197</v>
      </c>
      <c r="I103" s="110" t="s">
        <v>43</v>
      </c>
      <c r="J103" s="70">
        <f t="shared" si="9"/>
        <v>0.61970000000000003</v>
      </c>
      <c r="K103" s="109">
        <v>560</v>
      </c>
      <c r="L103" s="110" t="s">
        <v>43</v>
      </c>
      <c r="M103" s="70">
        <f t="shared" si="5"/>
        <v>5.6000000000000008E-2</v>
      </c>
      <c r="N103" s="109">
        <v>561</v>
      </c>
      <c r="O103" s="110" t="s">
        <v>43</v>
      </c>
      <c r="P103" s="70">
        <f t="shared" si="6"/>
        <v>5.6100000000000004E-2</v>
      </c>
    </row>
    <row r="104" spans="2:16">
      <c r="B104" s="109">
        <v>2.25</v>
      </c>
      <c r="C104" s="110" t="s">
        <v>44</v>
      </c>
      <c r="D104" s="70">
        <f t="shared" si="10"/>
        <v>1.7045454545454544E-2</v>
      </c>
      <c r="E104" s="111">
        <v>8.6760000000000002</v>
      </c>
      <c r="F104" s="112">
        <v>5.6559999999999997</v>
      </c>
      <c r="G104" s="108">
        <f t="shared" si="8"/>
        <v>14.332000000000001</v>
      </c>
      <c r="H104" s="109">
        <v>6960</v>
      </c>
      <c r="I104" s="110" t="s">
        <v>43</v>
      </c>
      <c r="J104" s="70">
        <f t="shared" si="9"/>
        <v>0.69599999999999995</v>
      </c>
      <c r="K104" s="109">
        <v>612</v>
      </c>
      <c r="L104" s="110" t="s">
        <v>43</v>
      </c>
      <c r="M104" s="70">
        <f t="shared" si="5"/>
        <v>6.1199999999999997E-2</v>
      </c>
      <c r="N104" s="109">
        <v>617</v>
      </c>
      <c r="O104" s="110" t="s">
        <v>43</v>
      </c>
      <c r="P104" s="70">
        <f t="shared" si="6"/>
        <v>6.1699999999999998E-2</v>
      </c>
    </row>
    <row r="105" spans="2:16">
      <c r="B105" s="109">
        <v>2.5</v>
      </c>
      <c r="C105" s="110" t="s">
        <v>44</v>
      </c>
      <c r="D105" s="70">
        <f t="shared" si="10"/>
        <v>1.893939393939394E-2</v>
      </c>
      <c r="E105" s="111">
        <v>9.0960000000000001</v>
      </c>
      <c r="F105" s="112">
        <v>5.3609999999999998</v>
      </c>
      <c r="G105" s="108">
        <f t="shared" si="8"/>
        <v>14.457000000000001</v>
      </c>
      <c r="H105" s="109">
        <v>7718</v>
      </c>
      <c r="I105" s="110" t="s">
        <v>43</v>
      </c>
      <c r="J105" s="70">
        <f t="shared" si="9"/>
        <v>0.77180000000000004</v>
      </c>
      <c r="K105" s="109">
        <v>661</v>
      </c>
      <c r="L105" s="110" t="s">
        <v>43</v>
      </c>
      <c r="M105" s="70">
        <f t="shared" si="5"/>
        <v>6.6100000000000006E-2</v>
      </c>
      <c r="N105" s="109">
        <v>672</v>
      </c>
      <c r="O105" s="110" t="s">
        <v>43</v>
      </c>
      <c r="P105" s="70">
        <f t="shared" si="6"/>
        <v>6.720000000000001E-2</v>
      </c>
    </row>
    <row r="106" spans="2:16">
      <c r="B106" s="109">
        <v>2.75</v>
      </c>
      <c r="C106" s="110" t="s">
        <v>44</v>
      </c>
      <c r="D106" s="70">
        <f t="shared" si="10"/>
        <v>2.0833333333333332E-2</v>
      </c>
      <c r="E106" s="111">
        <v>9.5079999999999991</v>
      </c>
      <c r="F106" s="112">
        <v>5.0999999999999996</v>
      </c>
      <c r="G106" s="108">
        <f t="shared" si="8"/>
        <v>14.607999999999999</v>
      </c>
      <c r="H106" s="109">
        <v>8469</v>
      </c>
      <c r="I106" s="110" t="s">
        <v>43</v>
      </c>
      <c r="J106" s="71">
        <f t="shared" si="9"/>
        <v>0.84689999999999999</v>
      </c>
      <c r="K106" s="109">
        <v>706</v>
      </c>
      <c r="L106" s="110" t="s">
        <v>43</v>
      </c>
      <c r="M106" s="70">
        <f t="shared" si="5"/>
        <v>7.0599999999999996E-2</v>
      </c>
      <c r="N106" s="109">
        <v>724</v>
      </c>
      <c r="O106" s="110" t="s">
        <v>43</v>
      </c>
      <c r="P106" s="70">
        <f t="shared" si="6"/>
        <v>7.2399999999999992E-2</v>
      </c>
    </row>
    <row r="107" spans="2:16">
      <c r="B107" s="109">
        <v>3</v>
      </c>
      <c r="C107" s="110" t="s">
        <v>44</v>
      </c>
      <c r="D107" s="70">
        <f t="shared" si="10"/>
        <v>2.2727272727272728E-2</v>
      </c>
      <c r="E107" s="111">
        <v>9.9130000000000003</v>
      </c>
      <c r="F107" s="112">
        <v>4.8680000000000003</v>
      </c>
      <c r="G107" s="108">
        <f t="shared" si="8"/>
        <v>14.781000000000001</v>
      </c>
      <c r="H107" s="109">
        <v>9213</v>
      </c>
      <c r="I107" s="110" t="s">
        <v>43</v>
      </c>
      <c r="J107" s="71">
        <f t="shared" si="9"/>
        <v>0.9212999999999999</v>
      </c>
      <c r="K107" s="109">
        <v>749</v>
      </c>
      <c r="L107" s="110" t="s">
        <v>43</v>
      </c>
      <c r="M107" s="70">
        <f t="shared" si="5"/>
        <v>7.4899999999999994E-2</v>
      </c>
      <c r="N107" s="109">
        <v>775</v>
      </c>
      <c r="O107" s="110" t="s">
        <v>43</v>
      </c>
      <c r="P107" s="70">
        <f t="shared" si="6"/>
        <v>7.7499999999999999E-2</v>
      </c>
    </row>
    <row r="108" spans="2:16">
      <c r="B108" s="109">
        <v>3.25</v>
      </c>
      <c r="C108" s="110" t="s">
        <v>44</v>
      </c>
      <c r="D108" s="70">
        <f t="shared" si="10"/>
        <v>2.462121212121212E-2</v>
      </c>
      <c r="E108" s="111">
        <v>10.31</v>
      </c>
      <c r="F108" s="112">
        <v>4.6589999999999998</v>
      </c>
      <c r="G108" s="108">
        <f t="shared" si="8"/>
        <v>14.969000000000001</v>
      </c>
      <c r="H108" s="109">
        <v>9948</v>
      </c>
      <c r="I108" s="110" t="s">
        <v>43</v>
      </c>
      <c r="J108" s="71">
        <f t="shared" si="9"/>
        <v>0.99480000000000002</v>
      </c>
      <c r="K108" s="109">
        <v>789</v>
      </c>
      <c r="L108" s="110" t="s">
        <v>43</v>
      </c>
      <c r="M108" s="70">
        <f t="shared" si="5"/>
        <v>7.8899999999999998E-2</v>
      </c>
      <c r="N108" s="109">
        <v>824</v>
      </c>
      <c r="O108" s="110" t="s">
        <v>43</v>
      </c>
      <c r="P108" s="70">
        <f t="shared" si="6"/>
        <v>8.2400000000000001E-2</v>
      </c>
    </row>
    <row r="109" spans="2:16">
      <c r="B109" s="109">
        <v>3.5</v>
      </c>
      <c r="C109" s="110" t="s">
        <v>44</v>
      </c>
      <c r="D109" s="70">
        <f t="shared" si="10"/>
        <v>2.6515151515151516E-2</v>
      </c>
      <c r="E109" s="111">
        <v>10.7</v>
      </c>
      <c r="F109" s="112">
        <v>4.4690000000000003</v>
      </c>
      <c r="G109" s="108">
        <f t="shared" si="8"/>
        <v>15.169</v>
      </c>
      <c r="H109" s="109">
        <v>1.07</v>
      </c>
      <c r="I109" s="119" t="s">
        <v>45</v>
      </c>
      <c r="J109" s="71">
        <f t="shared" ref="J109:J169" si="11">H109</f>
        <v>1.07</v>
      </c>
      <c r="K109" s="109">
        <v>827</v>
      </c>
      <c r="L109" s="110" t="s">
        <v>43</v>
      </c>
      <c r="M109" s="70">
        <f t="shared" si="5"/>
        <v>8.2699999999999996E-2</v>
      </c>
      <c r="N109" s="109">
        <v>871</v>
      </c>
      <c r="O109" s="110" t="s">
        <v>43</v>
      </c>
      <c r="P109" s="70">
        <f t="shared" si="6"/>
        <v>8.7099999999999997E-2</v>
      </c>
    </row>
    <row r="110" spans="2:16">
      <c r="B110" s="109">
        <v>3.75</v>
      </c>
      <c r="C110" s="110" t="s">
        <v>44</v>
      </c>
      <c r="D110" s="70">
        <f t="shared" si="10"/>
        <v>2.8409090909090908E-2</v>
      </c>
      <c r="E110" s="111">
        <v>11.08</v>
      </c>
      <c r="F110" s="112">
        <v>4.2969999999999997</v>
      </c>
      <c r="G110" s="108">
        <f t="shared" si="8"/>
        <v>15.376999999999999</v>
      </c>
      <c r="H110" s="109">
        <v>1.1399999999999999</v>
      </c>
      <c r="I110" s="110" t="s">
        <v>45</v>
      </c>
      <c r="J110" s="71">
        <f t="shared" si="11"/>
        <v>1.1399999999999999</v>
      </c>
      <c r="K110" s="109">
        <v>862</v>
      </c>
      <c r="L110" s="110" t="s">
        <v>43</v>
      </c>
      <c r="M110" s="70">
        <f t="shared" si="5"/>
        <v>8.6199999999999999E-2</v>
      </c>
      <c r="N110" s="109">
        <v>917</v>
      </c>
      <c r="O110" s="110" t="s">
        <v>43</v>
      </c>
      <c r="P110" s="70">
        <f t="shared" si="6"/>
        <v>9.1700000000000004E-2</v>
      </c>
    </row>
    <row r="111" spans="2:16">
      <c r="B111" s="109">
        <v>4</v>
      </c>
      <c r="C111" s="110" t="s">
        <v>44</v>
      </c>
      <c r="D111" s="70">
        <f t="shared" si="10"/>
        <v>3.0303030303030304E-2</v>
      </c>
      <c r="E111" s="111">
        <v>11.45</v>
      </c>
      <c r="F111" s="112">
        <v>4.1399999999999997</v>
      </c>
      <c r="G111" s="108">
        <f t="shared" si="8"/>
        <v>15.59</v>
      </c>
      <c r="H111" s="109">
        <v>1.21</v>
      </c>
      <c r="I111" s="110" t="s">
        <v>45</v>
      </c>
      <c r="J111" s="71">
        <f t="shared" si="11"/>
        <v>1.21</v>
      </c>
      <c r="K111" s="109">
        <v>896</v>
      </c>
      <c r="L111" s="110" t="s">
        <v>43</v>
      </c>
      <c r="M111" s="70">
        <f t="shared" si="5"/>
        <v>8.9599999999999999E-2</v>
      </c>
      <c r="N111" s="109">
        <v>961</v>
      </c>
      <c r="O111" s="110" t="s">
        <v>43</v>
      </c>
      <c r="P111" s="70">
        <f t="shared" si="6"/>
        <v>9.6099999999999991E-2</v>
      </c>
    </row>
    <row r="112" spans="2:16">
      <c r="B112" s="109">
        <v>4.5</v>
      </c>
      <c r="C112" s="110" t="s">
        <v>44</v>
      </c>
      <c r="D112" s="70">
        <f t="shared" si="10"/>
        <v>3.4090909090909088E-2</v>
      </c>
      <c r="E112" s="111">
        <v>12.17</v>
      </c>
      <c r="F112" s="112">
        <v>3.863</v>
      </c>
      <c r="G112" s="108">
        <f t="shared" si="8"/>
        <v>16.033000000000001</v>
      </c>
      <c r="H112" s="109">
        <v>1.35</v>
      </c>
      <c r="I112" s="110" t="s">
        <v>45</v>
      </c>
      <c r="J112" s="71">
        <f t="shared" si="11"/>
        <v>1.35</v>
      </c>
      <c r="K112" s="109">
        <v>968</v>
      </c>
      <c r="L112" s="110" t="s">
        <v>43</v>
      </c>
      <c r="M112" s="70">
        <f t="shared" si="5"/>
        <v>9.6799999999999997E-2</v>
      </c>
      <c r="N112" s="109">
        <v>1044</v>
      </c>
      <c r="O112" s="110" t="s">
        <v>43</v>
      </c>
      <c r="P112" s="70">
        <f t="shared" si="6"/>
        <v>0.10440000000000001</v>
      </c>
    </row>
    <row r="113" spans="1:16">
      <c r="B113" s="109">
        <v>5</v>
      </c>
      <c r="C113" s="110" t="s">
        <v>44</v>
      </c>
      <c r="D113" s="70">
        <f t="shared" si="10"/>
        <v>3.787878787878788E-2</v>
      </c>
      <c r="E113" s="111">
        <v>12.85</v>
      </c>
      <c r="F113" s="112">
        <v>3.625</v>
      </c>
      <c r="G113" s="108">
        <f t="shared" si="8"/>
        <v>16.475000000000001</v>
      </c>
      <c r="H113" s="109">
        <v>1.48</v>
      </c>
      <c r="I113" s="110" t="s">
        <v>45</v>
      </c>
      <c r="J113" s="71">
        <f t="shared" si="11"/>
        <v>1.48</v>
      </c>
      <c r="K113" s="109">
        <v>1033</v>
      </c>
      <c r="L113" s="110" t="s">
        <v>43</v>
      </c>
      <c r="M113" s="70">
        <f t="shared" si="5"/>
        <v>0.10329999999999999</v>
      </c>
      <c r="N113" s="109">
        <v>1122</v>
      </c>
      <c r="O113" s="110" t="s">
        <v>43</v>
      </c>
      <c r="P113" s="70">
        <f t="shared" si="6"/>
        <v>0.11220000000000001</v>
      </c>
    </row>
    <row r="114" spans="1:16">
      <c r="B114" s="109">
        <v>5.5</v>
      </c>
      <c r="C114" s="110" t="s">
        <v>44</v>
      </c>
      <c r="D114" s="70">
        <f t="shared" si="10"/>
        <v>4.1666666666666664E-2</v>
      </c>
      <c r="E114" s="111">
        <v>13.51</v>
      </c>
      <c r="F114" s="112">
        <v>3.419</v>
      </c>
      <c r="G114" s="108">
        <f t="shared" si="8"/>
        <v>16.928999999999998</v>
      </c>
      <c r="H114" s="109">
        <v>1.62</v>
      </c>
      <c r="I114" s="110" t="s">
        <v>45</v>
      </c>
      <c r="J114" s="71">
        <f t="shared" si="11"/>
        <v>1.62</v>
      </c>
      <c r="K114" s="109">
        <v>1092</v>
      </c>
      <c r="L114" s="110" t="s">
        <v>43</v>
      </c>
      <c r="M114" s="70">
        <f t="shared" si="5"/>
        <v>0.10920000000000001</v>
      </c>
      <c r="N114" s="109">
        <v>1195</v>
      </c>
      <c r="O114" s="110" t="s">
        <v>43</v>
      </c>
      <c r="P114" s="70">
        <f t="shared" si="6"/>
        <v>0.11950000000000001</v>
      </c>
    </row>
    <row r="115" spans="1:16">
      <c r="B115" s="109">
        <v>6</v>
      </c>
      <c r="C115" s="110" t="s">
        <v>44</v>
      </c>
      <c r="D115" s="70">
        <f t="shared" si="10"/>
        <v>4.5454545454545456E-2</v>
      </c>
      <c r="E115" s="111">
        <v>14.14</v>
      </c>
      <c r="F115" s="112">
        <v>3.238</v>
      </c>
      <c r="G115" s="108">
        <f t="shared" si="8"/>
        <v>17.378</v>
      </c>
      <c r="H115" s="109">
        <v>1.74</v>
      </c>
      <c r="I115" s="110" t="s">
        <v>45</v>
      </c>
      <c r="J115" s="71">
        <f t="shared" si="11"/>
        <v>1.74</v>
      </c>
      <c r="K115" s="109">
        <v>1145</v>
      </c>
      <c r="L115" s="110" t="s">
        <v>43</v>
      </c>
      <c r="M115" s="70">
        <f t="shared" si="5"/>
        <v>0.1145</v>
      </c>
      <c r="N115" s="109">
        <v>1264</v>
      </c>
      <c r="O115" s="110" t="s">
        <v>43</v>
      </c>
      <c r="P115" s="70">
        <f t="shared" si="6"/>
        <v>0.12640000000000001</v>
      </c>
    </row>
    <row r="116" spans="1:16">
      <c r="B116" s="109">
        <v>6.5</v>
      </c>
      <c r="C116" s="110" t="s">
        <v>44</v>
      </c>
      <c r="D116" s="70">
        <f t="shared" si="10"/>
        <v>4.924242424242424E-2</v>
      </c>
      <c r="E116" s="111">
        <v>14.75</v>
      </c>
      <c r="F116" s="112">
        <v>3.0779999999999998</v>
      </c>
      <c r="G116" s="108">
        <f t="shared" si="8"/>
        <v>17.827999999999999</v>
      </c>
      <c r="H116" s="109">
        <v>1.87</v>
      </c>
      <c r="I116" s="110" t="s">
        <v>45</v>
      </c>
      <c r="J116" s="71">
        <f t="shared" si="11"/>
        <v>1.87</v>
      </c>
      <c r="K116" s="109">
        <v>1193</v>
      </c>
      <c r="L116" s="110" t="s">
        <v>43</v>
      </c>
      <c r="M116" s="70">
        <f t="shared" si="5"/>
        <v>0.1193</v>
      </c>
      <c r="N116" s="109">
        <v>1328</v>
      </c>
      <c r="O116" s="110" t="s">
        <v>43</v>
      </c>
      <c r="P116" s="70">
        <f t="shared" si="6"/>
        <v>0.1328</v>
      </c>
    </row>
    <row r="117" spans="1:16">
      <c r="B117" s="109">
        <v>7</v>
      </c>
      <c r="C117" s="110" t="s">
        <v>44</v>
      </c>
      <c r="D117" s="70">
        <f t="shared" si="10"/>
        <v>5.3030303030303032E-2</v>
      </c>
      <c r="E117" s="111">
        <v>15.35</v>
      </c>
      <c r="F117" s="112">
        <v>2.9350000000000001</v>
      </c>
      <c r="G117" s="108">
        <f t="shared" si="8"/>
        <v>18.285</v>
      </c>
      <c r="H117" s="109">
        <v>1.99</v>
      </c>
      <c r="I117" s="110" t="s">
        <v>45</v>
      </c>
      <c r="J117" s="71">
        <f t="shared" si="11"/>
        <v>1.99</v>
      </c>
      <c r="K117" s="109">
        <v>1238</v>
      </c>
      <c r="L117" s="110" t="s">
        <v>43</v>
      </c>
      <c r="M117" s="70">
        <f t="shared" si="5"/>
        <v>0.12379999999999999</v>
      </c>
      <c r="N117" s="109">
        <v>1389</v>
      </c>
      <c r="O117" s="110" t="s">
        <v>43</v>
      </c>
      <c r="P117" s="70">
        <f t="shared" si="6"/>
        <v>0.1389</v>
      </c>
    </row>
    <row r="118" spans="1:16">
      <c r="B118" s="109">
        <v>8</v>
      </c>
      <c r="C118" s="110" t="s">
        <v>44</v>
      </c>
      <c r="D118" s="70">
        <f t="shared" si="10"/>
        <v>6.0606060606060608E-2</v>
      </c>
      <c r="E118" s="111">
        <v>16.52</v>
      </c>
      <c r="F118" s="112">
        <v>2.69</v>
      </c>
      <c r="G118" s="108">
        <f t="shared" si="8"/>
        <v>19.21</v>
      </c>
      <c r="H118" s="109">
        <v>2.2200000000000002</v>
      </c>
      <c r="I118" s="110" t="s">
        <v>45</v>
      </c>
      <c r="J118" s="71">
        <f t="shared" si="11"/>
        <v>2.2200000000000002</v>
      </c>
      <c r="K118" s="109">
        <v>1338</v>
      </c>
      <c r="L118" s="110" t="s">
        <v>43</v>
      </c>
      <c r="M118" s="70">
        <f t="shared" si="5"/>
        <v>0.1338</v>
      </c>
      <c r="N118" s="109">
        <v>1501</v>
      </c>
      <c r="O118" s="110" t="s">
        <v>43</v>
      </c>
      <c r="P118" s="70">
        <f t="shared" si="6"/>
        <v>0.15009999999999998</v>
      </c>
    </row>
    <row r="119" spans="1:16">
      <c r="B119" s="109">
        <v>9</v>
      </c>
      <c r="C119" s="110" t="s">
        <v>44</v>
      </c>
      <c r="D119" s="70">
        <f t="shared" si="10"/>
        <v>6.8181818181818177E-2</v>
      </c>
      <c r="E119" s="111">
        <v>17.649999999999999</v>
      </c>
      <c r="F119" s="112">
        <v>2.4870000000000001</v>
      </c>
      <c r="G119" s="108">
        <f t="shared" si="8"/>
        <v>20.137</v>
      </c>
      <c r="H119" s="109">
        <v>2.4500000000000002</v>
      </c>
      <c r="I119" s="110" t="s">
        <v>45</v>
      </c>
      <c r="J119" s="71">
        <f t="shared" si="11"/>
        <v>2.4500000000000002</v>
      </c>
      <c r="K119" s="109">
        <v>1424</v>
      </c>
      <c r="L119" s="110" t="s">
        <v>43</v>
      </c>
      <c r="M119" s="70">
        <f t="shared" si="5"/>
        <v>0.1424</v>
      </c>
      <c r="N119" s="109">
        <v>1600</v>
      </c>
      <c r="O119" s="110" t="s">
        <v>43</v>
      </c>
      <c r="P119" s="70">
        <f t="shared" si="6"/>
        <v>0.16</v>
      </c>
    </row>
    <row r="120" spans="1:16">
      <c r="B120" s="109">
        <v>10</v>
      </c>
      <c r="C120" s="110" t="s">
        <v>44</v>
      </c>
      <c r="D120" s="70">
        <f t="shared" si="10"/>
        <v>7.575757575757576E-2</v>
      </c>
      <c r="E120" s="111">
        <v>18.77</v>
      </c>
      <c r="F120" s="112">
        <v>2.3170000000000002</v>
      </c>
      <c r="G120" s="108">
        <f t="shared" si="8"/>
        <v>21.087</v>
      </c>
      <c r="H120" s="109">
        <v>2.66</v>
      </c>
      <c r="I120" s="110" t="s">
        <v>45</v>
      </c>
      <c r="J120" s="71">
        <f t="shared" si="11"/>
        <v>2.66</v>
      </c>
      <c r="K120" s="109">
        <v>1497</v>
      </c>
      <c r="L120" s="110" t="s">
        <v>43</v>
      </c>
      <c r="M120" s="70">
        <f t="shared" si="5"/>
        <v>0.1497</v>
      </c>
      <c r="N120" s="109">
        <v>1691</v>
      </c>
      <c r="O120" s="110" t="s">
        <v>43</v>
      </c>
      <c r="P120" s="70">
        <f t="shared" si="6"/>
        <v>0.1691</v>
      </c>
    </row>
    <row r="121" spans="1:16">
      <c r="B121" s="109">
        <v>11</v>
      </c>
      <c r="C121" s="110" t="s">
        <v>44</v>
      </c>
      <c r="D121" s="70">
        <f t="shared" si="10"/>
        <v>8.3333333333333329E-2</v>
      </c>
      <c r="E121" s="111">
        <v>19.88</v>
      </c>
      <c r="F121" s="112">
        <v>2.17</v>
      </c>
      <c r="G121" s="108">
        <f t="shared" si="8"/>
        <v>22.049999999999997</v>
      </c>
      <c r="H121" s="109">
        <v>2.87</v>
      </c>
      <c r="I121" s="110" t="s">
        <v>45</v>
      </c>
      <c r="J121" s="71">
        <f t="shared" si="11"/>
        <v>2.87</v>
      </c>
      <c r="K121" s="109">
        <v>1562</v>
      </c>
      <c r="L121" s="110" t="s">
        <v>43</v>
      </c>
      <c r="M121" s="70">
        <f t="shared" si="5"/>
        <v>0.15620000000000001</v>
      </c>
      <c r="N121" s="109">
        <v>1772</v>
      </c>
      <c r="O121" s="110" t="s">
        <v>43</v>
      </c>
      <c r="P121" s="70">
        <f t="shared" si="6"/>
        <v>0.1772</v>
      </c>
    </row>
    <row r="122" spans="1:16">
      <c r="B122" s="109">
        <v>12</v>
      </c>
      <c r="C122" s="110" t="s">
        <v>44</v>
      </c>
      <c r="D122" s="70">
        <f t="shared" si="10"/>
        <v>9.0909090909090912E-2</v>
      </c>
      <c r="E122" s="111">
        <v>20.98</v>
      </c>
      <c r="F122" s="112">
        <v>2.044</v>
      </c>
      <c r="G122" s="108">
        <f t="shared" si="8"/>
        <v>23.024000000000001</v>
      </c>
      <c r="H122" s="109">
        <v>3.06</v>
      </c>
      <c r="I122" s="110" t="s">
        <v>45</v>
      </c>
      <c r="J122" s="71">
        <f t="shared" si="11"/>
        <v>3.06</v>
      </c>
      <c r="K122" s="109">
        <v>1619</v>
      </c>
      <c r="L122" s="110" t="s">
        <v>43</v>
      </c>
      <c r="M122" s="70">
        <f t="shared" si="5"/>
        <v>0.16189999999999999</v>
      </c>
      <c r="N122" s="109">
        <v>1846</v>
      </c>
      <c r="O122" s="110" t="s">
        <v>43</v>
      </c>
      <c r="P122" s="70">
        <f t="shared" si="6"/>
        <v>0.18460000000000001</v>
      </c>
    </row>
    <row r="123" spans="1:16">
      <c r="B123" s="109">
        <v>13</v>
      </c>
      <c r="C123" s="110" t="s">
        <v>44</v>
      </c>
      <c r="D123" s="70">
        <f t="shared" si="10"/>
        <v>9.8484848484848481E-2</v>
      </c>
      <c r="E123" s="111">
        <v>22.08</v>
      </c>
      <c r="F123" s="112">
        <v>1.9330000000000001</v>
      </c>
      <c r="G123" s="108">
        <f t="shared" si="8"/>
        <v>24.012999999999998</v>
      </c>
      <c r="H123" s="109">
        <v>3.25</v>
      </c>
      <c r="I123" s="110" t="s">
        <v>45</v>
      </c>
      <c r="J123" s="71">
        <f t="shared" si="11"/>
        <v>3.25</v>
      </c>
      <c r="K123" s="109">
        <v>1670</v>
      </c>
      <c r="L123" s="110" t="s">
        <v>43</v>
      </c>
      <c r="M123" s="70">
        <f t="shared" si="5"/>
        <v>0.16699999999999998</v>
      </c>
      <c r="N123" s="109">
        <v>1914</v>
      </c>
      <c r="O123" s="110" t="s">
        <v>43</v>
      </c>
      <c r="P123" s="70">
        <f t="shared" si="6"/>
        <v>0.19139999999999999</v>
      </c>
    </row>
    <row r="124" spans="1:16">
      <c r="B124" s="109">
        <v>14</v>
      </c>
      <c r="C124" s="110" t="s">
        <v>44</v>
      </c>
      <c r="D124" s="70">
        <f t="shared" si="10"/>
        <v>0.10606060606060606</v>
      </c>
      <c r="E124" s="111">
        <v>23.18</v>
      </c>
      <c r="F124" s="112">
        <v>1.8340000000000001</v>
      </c>
      <c r="G124" s="108">
        <f t="shared" si="8"/>
        <v>25.013999999999999</v>
      </c>
      <c r="H124" s="109">
        <v>3.43</v>
      </c>
      <c r="I124" s="110" t="s">
        <v>45</v>
      </c>
      <c r="J124" s="71">
        <f t="shared" si="11"/>
        <v>3.43</v>
      </c>
      <c r="K124" s="109">
        <v>1715</v>
      </c>
      <c r="L124" s="110" t="s">
        <v>43</v>
      </c>
      <c r="M124" s="70">
        <f t="shared" si="5"/>
        <v>0.17150000000000001</v>
      </c>
      <c r="N124" s="109">
        <v>1976</v>
      </c>
      <c r="O124" s="110" t="s">
        <v>43</v>
      </c>
      <c r="P124" s="70">
        <f t="shared" si="6"/>
        <v>0.1976</v>
      </c>
    </row>
    <row r="125" spans="1:16">
      <c r="B125" s="72">
        <v>15</v>
      </c>
      <c r="C125" s="74" t="s">
        <v>44</v>
      </c>
      <c r="D125" s="70">
        <f t="shared" si="10"/>
        <v>0.11363636363636363</v>
      </c>
      <c r="E125" s="111">
        <v>24.27</v>
      </c>
      <c r="F125" s="112">
        <v>1.7470000000000001</v>
      </c>
      <c r="G125" s="108">
        <f t="shared" si="8"/>
        <v>26.016999999999999</v>
      </c>
      <c r="H125" s="109">
        <v>3.6</v>
      </c>
      <c r="I125" s="110" t="s">
        <v>45</v>
      </c>
      <c r="J125" s="71">
        <f t="shared" si="11"/>
        <v>3.6</v>
      </c>
      <c r="K125" s="109">
        <v>1756</v>
      </c>
      <c r="L125" s="110" t="s">
        <v>43</v>
      </c>
      <c r="M125" s="70">
        <f t="shared" si="5"/>
        <v>0.17560000000000001</v>
      </c>
      <c r="N125" s="109">
        <v>2033</v>
      </c>
      <c r="O125" s="110" t="s">
        <v>43</v>
      </c>
      <c r="P125" s="70">
        <f t="shared" si="6"/>
        <v>0.20329999999999998</v>
      </c>
    </row>
    <row r="126" spans="1:16">
      <c r="B126" s="72">
        <v>16</v>
      </c>
      <c r="C126" s="74" t="s">
        <v>44</v>
      </c>
      <c r="D126" s="70">
        <f t="shared" si="10"/>
        <v>0.12121212121212122</v>
      </c>
      <c r="E126" s="111">
        <v>25.35</v>
      </c>
      <c r="F126" s="112">
        <v>1.6679999999999999</v>
      </c>
      <c r="G126" s="108">
        <f t="shared" si="8"/>
        <v>27.018000000000001</v>
      </c>
      <c r="H126" s="72">
        <v>3.77</v>
      </c>
      <c r="I126" s="74" t="s">
        <v>45</v>
      </c>
      <c r="J126" s="71">
        <f t="shared" si="11"/>
        <v>3.77</v>
      </c>
      <c r="K126" s="72">
        <v>1793</v>
      </c>
      <c r="L126" s="74" t="s">
        <v>43</v>
      </c>
      <c r="M126" s="70">
        <f t="shared" si="5"/>
        <v>0.17929999999999999</v>
      </c>
      <c r="N126" s="72">
        <v>2086</v>
      </c>
      <c r="O126" s="74" t="s">
        <v>43</v>
      </c>
      <c r="P126" s="70">
        <f t="shared" si="6"/>
        <v>0.20859999999999998</v>
      </c>
    </row>
    <row r="127" spans="1:16">
      <c r="B127" s="72">
        <v>17</v>
      </c>
      <c r="C127" s="74" t="s">
        <v>44</v>
      </c>
      <c r="D127" s="70">
        <f t="shared" si="10"/>
        <v>0.12878787878787878</v>
      </c>
      <c r="E127" s="111">
        <v>26.43</v>
      </c>
      <c r="F127" s="112">
        <v>1.597</v>
      </c>
      <c r="G127" s="108">
        <f t="shared" si="8"/>
        <v>28.027000000000001</v>
      </c>
      <c r="H127" s="72">
        <v>3.93</v>
      </c>
      <c r="I127" s="74" t="s">
        <v>45</v>
      </c>
      <c r="J127" s="71">
        <f t="shared" si="11"/>
        <v>3.93</v>
      </c>
      <c r="K127" s="72">
        <v>1827</v>
      </c>
      <c r="L127" s="74" t="s">
        <v>43</v>
      </c>
      <c r="M127" s="70">
        <f t="shared" si="5"/>
        <v>0.1827</v>
      </c>
      <c r="N127" s="72">
        <v>2134</v>
      </c>
      <c r="O127" s="74" t="s">
        <v>43</v>
      </c>
      <c r="P127" s="70">
        <f t="shared" si="6"/>
        <v>0.21339999999999998</v>
      </c>
    </row>
    <row r="128" spans="1:16">
      <c r="A128" s="113"/>
      <c r="B128" s="109">
        <v>18</v>
      </c>
      <c r="C128" s="110" t="s">
        <v>44</v>
      </c>
      <c r="D128" s="70">
        <f t="shared" si="10"/>
        <v>0.13636363636363635</v>
      </c>
      <c r="E128" s="111">
        <v>27.49</v>
      </c>
      <c r="F128" s="112">
        <v>1.532</v>
      </c>
      <c r="G128" s="108">
        <f t="shared" si="8"/>
        <v>29.021999999999998</v>
      </c>
      <c r="H128" s="109">
        <v>4.09</v>
      </c>
      <c r="I128" s="110" t="s">
        <v>45</v>
      </c>
      <c r="J128" s="71">
        <f t="shared" si="11"/>
        <v>4.09</v>
      </c>
      <c r="K128" s="72">
        <v>1857</v>
      </c>
      <c r="L128" s="74" t="s">
        <v>43</v>
      </c>
      <c r="M128" s="70">
        <f t="shared" si="5"/>
        <v>0.1857</v>
      </c>
      <c r="N128" s="72">
        <v>2179</v>
      </c>
      <c r="O128" s="74" t="s">
        <v>43</v>
      </c>
      <c r="P128" s="70">
        <f t="shared" si="6"/>
        <v>0.21789999999999998</v>
      </c>
    </row>
    <row r="129" spans="1:16">
      <c r="A129" s="113"/>
      <c r="B129" s="109">
        <v>20</v>
      </c>
      <c r="C129" s="110" t="s">
        <v>44</v>
      </c>
      <c r="D129" s="70">
        <f t="shared" si="10"/>
        <v>0.15151515151515152</v>
      </c>
      <c r="E129" s="111">
        <v>29.59</v>
      </c>
      <c r="F129" s="112">
        <v>1.419</v>
      </c>
      <c r="G129" s="108">
        <f t="shared" si="8"/>
        <v>31.009</v>
      </c>
      <c r="H129" s="109">
        <v>4.38</v>
      </c>
      <c r="I129" s="110" t="s">
        <v>45</v>
      </c>
      <c r="J129" s="71">
        <f t="shared" si="11"/>
        <v>4.38</v>
      </c>
      <c r="K129" s="72">
        <v>1934</v>
      </c>
      <c r="L129" s="74" t="s">
        <v>43</v>
      </c>
      <c r="M129" s="70">
        <f t="shared" si="5"/>
        <v>0.19339999999999999</v>
      </c>
      <c r="N129" s="72">
        <v>2260</v>
      </c>
      <c r="O129" s="74" t="s">
        <v>43</v>
      </c>
      <c r="P129" s="70">
        <f t="shared" si="6"/>
        <v>0.22599999999999998</v>
      </c>
    </row>
    <row r="130" spans="1:16">
      <c r="A130" s="113"/>
      <c r="B130" s="109">
        <v>22.5</v>
      </c>
      <c r="C130" s="110" t="s">
        <v>44</v>
      </c>
      <c r="D130" s="70">
        <f t="shared" si="10"/>
        <v>0.17045454545454544</v>
      </c>
      <c r="E130" s="111">
        <v>32.119999999999997</v>
      </c>
      <c r="F130" s="112">
        <v>1.3009999999999999</v>
      </c>
      <c r="G130" s="108">
        <f t="shared" si="8"/>
        <v>33.420999999999999</v>
      </c>
      <c r="H130" s="109">
        <v>4.72</v>
      </c>
      <c r="I130" s="110" t="s">
        <v>45</v>
      </c>
      <c r="J130" s="71">
        <f t="shared" si="11"/>
        <v>4.72</v>
      </c>
      <c r="K130" s="72">
        <v>2025</v>
      </c>
      <c r="L130" s="74" t="s">
        <v>43</v>
      </c>
      <c r="M130" s="70">
        <f t="shared" si="5"/>
        <v>0.20249999999999999</v>
      </c>
      <c r="N130" s="72">
        <v>2348</v>
      </c>
      <c r="O130" s="74" t="s">
        <v>43</v>
      </c>
      <c r="P130" s="70">
        <f t="shared" si="6"/>
        <v>0.23479999999999998</v>
      </c>
    </row>
    <row r="131" spans="1:16">
      <c r="A131" s="113"/>
      <c r="B131" s="109">
        <v>25</v>
      </c>
      <c r="C131" s="110" t="s">
        <v>44</v>
      </c>
      <c r="D131" s="70">
        <f t="shared" si="10"/>
        <v>0.18939393939393939</v>
      </c>
      <c r="E131" s="111">
        <v>34.549999999999997</v>
      </c>
      <c r="F131" s="112">
        <v>1.2030000000000001</v>
      </c>
      <c r="G131" s="108">
        <f t="shared" si="8"/>
        <v>35.753</v>
      </c>
      <c r="H131" s="109">
        <v>5.04</v>
      </c>
      <c r="I131" s="110" t="s">
        <v>45</v>
      </c>
      <c r="J131" s="71">
        <f t="shared" si="11"/>
        <v>5.04</v>
      </c>
      <c r="K131" s="72">
        <v>2101</v>
      </c>
      <c r="L131" s="74" t="s">
        <v>43</v>
      </c>
      <c r="M131" s="70">
        <f t="shared" si="5"/>
        <v>0.21010000000000001</v>
      </c>
      <c r="N131" s="72">
        <v>2423</v>
      </c>
      <c r="O131" s="74" t="s">
        <v>43</v>
      </c>
      <c r="P131" s="70">
        <f t="shared" si="6"/>
        <v>0.24230000000000002</v>
      </c>
    </row>
    <row r="132" spans="1:16">
      <c r="A132" s="113"/>
      <c r="B132" s="109">
        <v>27.5</v>
      </c>
      <c r="C132" s="110" t="s">
        <v>44</v>
      </c>
      <c r="D132" s="70">
        <f t="shared" si="10"/>
        <v>0.20833333333333334</v>
      </c>
      <c r="E132" s="111">
        <v>36.86</v>
      </c>
      <c r="F132" s="112">
        <v>1.1200000000000001</v>
      </c>
      <c r="G132" s="108">
        <f t="shared" si="8"/>
        <v>37.979999999999997</v>
      </c>
      <c r="H132" s="109">
        <v>5.34</v>
      </c>
      <c r="I132" s="110" t="s">
        <v>45</v>
      </c>
      <c r="J132" s="71">
        <f t="shared" si="11"/>
        <v>5.34</v>
      </c>
      <c r="K132" s="72">
        <v>2165</v>
      </c>
      <c r="L132" s="74" t="s">
        <v>43</v>
      </c>
      <c r="M132" s="70">
        <f t="shared" si="5"/>
        <v>0.2165</v>
      </c>
      <c r="N132" s="72">
        <v>2488</v>
      </c>
      <c r="O132" s="74" t="s">
        <v>43</v>
      </c>
      <c r="P132" s="70">
        <f t="shared" si="6"/>
        <v>0.24879999999999999</v>
      </c>
    </row>
    <row r="133" spans="1:16">
      <c r="A133" s="113"/>
      <c r="B133" s="109">
        <v>30</v>
      </c>
      <c r="C133" s="110" t="s">
        <v>44</v>
      </c>
      <c r="D133" s="70">
        <f t="shared" si="10"/>
        <v>0.22727272727272727</v>
      </c>
      <c r="E133" s="111">
        <v>39.049999999999997</v>
      </c>
      <c r="F133" s="112">
        <v>1.0489999999999999</v>
      </c>
      <c r="G133" s="108">
        <f t="shared" si="8"/>
        <v>40.098999999999997</v>
      </c>
      <c r="H133" s="109">
        <v>5.63</v>
      </c>
      <c r="I133" s="110" t="s">
        <v>45</v>
      </c>
      <c r="J133" s="71">
        <f t="shared" si="11"/>
        <v>5.63</v>
      </c>
      <c r="K133" s="72">
        <v>2220</v>
      </c>
      <c r="L133" s="74" t="s">
        <v>43</v>
      </c>
      <c r="M133" s="70">
        <f t="shared" si="5"/>
        <v>0.22200000000000003</v>
      </c>
      <c r="N133" s="72">
        <v>2545</v>
      </c>
      <c r="O133" s="74" t="s">
        <v>43</v>
      </c>
      <c r="P133" s="70">
        <f t="shared" si="6"/>
        <v>0.2545</v>
      </c>
    </row>
    <row r="134" spans="1:16">
      <c r="A134" s="113"/>
      <c r="B134" s="109">
        <v>32.5</v>
      </c>
      <c r="C134" s="110" t="s">
        <v>44</v>
      </c>
      <c r="D134" s="70">
        <f t="shared" si="10"/>
        <v>0.24621212121212122</v>
      </c>
      <c r="E134" s="111">
        <v>41.12</v>
      </c>
      <c r="F134" s="112">
        <v>0.98709999999999998</v>
      </c>
      <c r="G134" s="108">
        <f t="shared" si="8"/>
        <v>42.107099999999996</v>
      </c>
      <c r="H134" s="109">
        <v>5.9</v>
      </c>
      <c r="I134" s="110" t="s">
        <v>45</v>
      </c>
      <c r="J134" s="71">
        <f t="shared" si="11"/>
        <v>5.9</v>
      </c>
      <c r="K134" s="72">
        <v>2268</v>
      </c>
      <c r="L134" s="74" t="s">
        <v>43</v>
      </c>
      <c r="M134" s="70">
        <f t="shared" si="5"/>
        <v>0.22679999999999997</v>
      </c>
      <c r="N134" s="72">
        <v>2596</v>
      </c>
      <c r="O134" s="74" t="s">
        <v>43</v>
      </c>
      <c r="P134" s="70">
        <f t="shared" si="6"/>
        <v>0.2596</v>
      </c>
    </row>
    <row r="135" spans="1:16">
      <c r="A135" s="113"/>
      <c r="B135" s="109">
        <v>35</v>
      </c>
      <c r="C135" s="110" t="s">
        <v>44</v>
      </c>
      <c r="D135" s="70">
        <f t="shared" si="10"/>
        <v>0.26515151515151514</v>
      </c>
      <c r="E135" s="111">
        <v>43.08</v>
      </c>
      <c r="F135" s="112">
        <v>0.93279999999999996</v>
      </c>
      <c r="G135" s="108">
        <f t="shared" si="8"/>
        <v>44.012799999999999</v>
      </c>
      <c r="H135" s="109">
        <v>6.15</v>
      </c>
      <c r="I135" s="110" t="s">
        <v>45</v>
      </c>
      <c r="J135" s="71">
        <f t="shared" si="11"/>
        <v>6.15</v>
      </c>
      <c r="K135" s="72">
        <v>2311</v>
      </c>
      <c r="L135" s="74" t="s">
        <v>43</v>
      </c>
      <c r="M135" s="70">
        <f t="shared" si="5"/>
        <v>0.2311</v>
      </c>
      <c r="N135" s="72">
        <v>2642</v>
      </c>
      <c r="O135" s="74" t="s">
        <v>43</v>
      </c>
      <c r="P135" s="70">
        <f t="shared" si="6"/>
        <v>0.26419999999999999</v>
      </c>
    </row>
    <row r="136" spans="1:16">
      <c r="A136" s="113"/>
      <c r="B136" s="109">
        <v>37.5</v>
      </c>
      <c r="C136" s="110" t="s">
        <v>44</v>
      </c>
      <c r="D136" s="70">
        <f t="shared" si="10"/>
        <v>0.28409090909090912</v>
      </c>
      <c r="E136" s="111">
        <v>44.92</v>
      </c>
      <c r="F136" s="112">
        <v>0.88470000000000004</v>
      </c>
      <c r="G136" s="108">
        <f t="shared" si="8"/>
        <v>45.804700000000004</v>
      </c>
      <c r="H136" s="109">
        <v>6.4</v>
      </c>
      <c r="I136" s="110" t="s">
        <v>45</v>
      </c>
      <c r="J136" s="71">
        <f t="shared" si="11"/>
        <v>6.4</v>
      </c>
      <c r="K136" s="72">
        <v>2350</v>
      </c>
      <c r="L136" s="74" t="s">
        <v>43</v>
      </c>
      <c r="M136" s="70">
        <f t="shared" si="5"/>
        <v>0.23500000000000001</v>
      </c>
      <c r="N136" s="72">
        <v>2683</v>
      </c>
      <c r="O136" s="74" t="s">
        <v>43</v>
      </c>
      <c r="P136" s="70">
        <f t="shared" si="6"/>
        <v>0.26829999999999998</v>
      </c>
    </row>
    <row r="137" spans="1:16">
      <c r="A137" s="113"/>
      <c r="B137" s="109">
        <v>40</v>
      </c>
      <c r="C137" s="110" t="s">
        <v>44</v>
      </c>
      <c r="D137" s="70">
        <f t="shared" si="10"/>
        <v>0.30303030303030304</v>
      </c>
      <c r="E137" s="111">
        <v>46.65</v>
      </c>
      <c r="F137" s="112">
        <v>0.8417</v>
      </c>
      <c r="G137" s="108">
        <f t="shared" si="8"/>
        <v>47.491700000000002</v>
      </c>
      <c r="H137" s="109">
        <v>6.64</v>
      </c>
      <c r="I137" s="110" t="s">
        <v>45</v>
      </c>
      <c r="J137" s="71">
        <f t="shared" si="11"/>
        <v>6.64</v>
      </c>
      <c r="K137" s="72">
        <v>2385</v>
      </c>
      <c r="L137" s="74" t="s">
        <v>43</v>
      </c>
      <c r="M137" s="70">
        <f t="shared" si="5"/>
        <v>0.23849999999999999</v>
      </c>
      <c r="N137" s="72">
        <v>2721</v>
      </c>
      <c r="O137" s="74" t="s">
        <v>43</v>
      </c>
      <c r="P137" s="70">
        <f t="shared" si="6"/>
        <v>0.27210000000000001</v>
      </c>
    </row>
    <row r="138" spans="1:16">
      <c r="A138" s="113"/>
      <c r="B138" s="109">
        <v>45</v>
      </c>
      <c r="C138" s="110" t="s">
        <v>44</v>
      </c>
      <c r="D138" s="70">
        <f t="shared" si="10"/>
        <v>0.34090909090909088</v>
      </c>
      <c r="E138" s="111">
        <v>49.8</v>
      </c>
      <c r="F138" s="112">
        <v>0.76829999999999998</v>
      </c>
      <c r="G138" s="108">
        <f t="shared" si="8"/>
        <v>50.568299999999994</v>
      </c>
      <c r="H138" s="109">
        <v>7.09</v>
      </c>
      <c r="I138" s="110" t="s">
        <v>45</v>
      </c>
      <c r="J138" s="71">
        <f t="shared" si="11"/>
        <v>7.09</v>
      </c>
      <c r="K138" s="72">
        <v>2487</v>
      </c>
      <c r="L138" s="74" t="s">
        <v>43</v>
      </c>
      <c r="M138" s="70">
        <f t="shared" si="5"/>
        <v>0.2487</v>
      </c>
      <c r="N138" s="72">
        <v>2787</v>
      </c>
      <c r="O138" s="74" t="s">
        <v>43</v>
      </c>
      <c r="P138" s="70">
        <f t="shared" si="6"/>
        <v>0.2787</v>
      </c>
    </row>
    <row r="139" spans="1:16">
      <c r="A139" s="113"/>
      <c r="B139" s="109">
        <v>50</v>
      </c>
      <c r="C139" s="110" t="s">
        <v>44</v>
      </c>
      <c r="D139" s="70">
        <f t="shared" si="10"/>
        <v>0.37878787878787878</v>
      </c>
      <c r="E139" s="111">
        <v>52.6</v>
      </c>
      <c r="F139" s="112">
        <v>0.70760000000000001</v>
      </c>
      <c r="G139" s="108">
        <f t="shared" si="8"/>
        <v>53.307600000000001</v>
      </c>
      <c r="H139" s="109">
        <v>7.52</v>
      </c>
      <c r="I139" s="110" t="s">
        <v>45</v>
      </c>
      <c r="J139" s="71">
        <f t="shared" si="11"/>
        <v>7.52</v>
      </c>
      <c r="K139" s="72">
        <v>2575</v>
      </c>
      <c r="L139" s="74" t="s">
        <v>43</v>
      </c>
      <c r="M139" s="70">
        <f t="shared" si="5"/>
        <v>0.25750000000000001</v>
      </c>
      <c r="N139" s="72">
        <v>2844</v>
      </c>
      <c r="O139" s="74" t="s">
        <v>43</v>
      </c>
      <c r="P139" s="70">
        <f t="shared" si="6"/>
        <v>0.28439999999999999</v>
      </c>
    </row>
    <row r="140" spans="1:16">
      <c r="A140" s="113"/>
      <c r="B140" s="109">
        <v>55</v>
      </c>
      <c r="C140" s="114" t="s">
        <v>44</v>
      </c>
      <c r="D140" s="70">
        <f t="shared" si="10"/>
        <v>0.41666666666666669</v>
      </c>
      <c r="E140" s="111">
        <v>55.08</v>
      </c>
      <c r="F140" s="112">
        <v>0.65659999999999996</v>
      </c>
      <c r="G140" s="108">
        <f t="shared" si="8"/>
        <v>55.736599999999996</v>
      </c>
      <c r="H140" s="109">
        <v>7.92</v>
      </c>
      <c r="I140" s="110" t="s">
        <v>45</v>
      </c>
      <c r="J140" s="71">
        <f t="shared" si="11"/>
        <v>7.92</v>
      </c>
      <c r="K140" s="72">
        <v>2651</v>
      </c>
      <c r="L140" s="74" t="s">
        <v>43</v>
      </c>
      <c r="M140" s="70">
        <f t="shared" si="5"/>
        <v>0.2651</v>
      </c>
      <c r="N140" s="72">
        <v>2894</v>
      </c>
      <c r="O140" s="74" t="s">
        <v>43</v>
      </c>
      <c r="P140" s="70">
        <f t="shared" si="6"/>
        <v>0.28939999999999999</v>
      </c>
    </row>
    <row r="141" spans="1:16">
      <c r="B141" s="109">
        <v>60</v>
      </c>
      <c r="C141" s="74" t="s">
        <v>44</v>
      </c>
      <c r="D141" s="70">
        <f t="shared" si="10"/>
        <v>0.45454545454545453</v>
      </c>
      <c r="E141" s="111">
        <v>57.29</v>
      </c>
      <c r="F141" s="112">
        <v>0.61299999999999999</v>
      </c>
      <c r="G141" s="108">
        <f t="shared" si="8"/>
        <v>57.902999999999999</v>
      </c>
      <c r="H141" s="72">
        <v>8.31</v>
      </c>
      <c r="I141" s="74" t="s">
        <v>45</v>
      </c>
      <c r="J141" s="71">
        <f t="shared" si="11"/>
        <v>8.31</v>
      </c>
      <c r="K141" s="72">
        <v>2719</v>
      </c>
      <c r="L141" s="74" t="s">
        <v>43</v>
      </c>
      <c r="M141" s="70">
        <f t="shared" si="5"/>
        <v>0.27189999999999998</v>
      </c>
      <c r="N141" s="72">
        <v>2939</v>
      </c>
      <c r="O141" s="74" t="s">
        <v>43</v>
      </c>
      <c r="P141" s="70">
        <f t="shared" si="6"/>
        <v>0.29389999999999999</v>
      </c>
    </row>
    <row r="142" spans="1:16">
      <c r="B142" s="109">
        <v>65</v>
      </c>
      <c r="C142" s="74" t="s">
        <v>44</v>
      </c>
      <c r="D142" s="70">
        <f t="shared" si="10"/>
        <v>0.49242424242424243</v>
      </c>
      <c r="E142" s="111">
        <v>59.26</v>
      </c>
      <c r="F142" s="112">
        <v>0.57530000000000003</v>
      </c>
      <c r="G142" s="108">
        <f t="shared" si="8"/>
        <v>59.835299999999997</v>
      </c>
      <c r="H142" s="72">
        <v>8.69</v>
      </c>
      <c r="I142" s="74" t="s">
        <v>45</v>
      </c>
      <c r="J142" s="71">
        <f t="shared" si="11"/>
        <v>8.69</v>
      </c>
      <c r="K142" s="72">
        <v>2781</v>
      </c>
      <c r="L142" s="74" t="s">
        <v>43</v>
      </c>
      <c r="M142" s="70">
        <f t="shared" si="5"/>
        <v>0.27810000000000001</v>
      </c>
      <c r="N142" s="72">
        <v>2979</v>
      </c>
      <c r="O142" s="74" t="s">
        <v>43</v>
      </c>
      <c r="P142" s="70">
        <f t="shared" si="6"/>
        <v>0.2979</v>
      </c>
    </row>
    <row r="143" spans="1:16">
      <c r="B143" s="109">
        <v>70</v>
      </c>
      <c r="C143" s="74" t="s">
        <v>44</v>
      </c>
      <c r="D143" s="70">
        <f t="shared" si="10"/>
        <v>0.53030303030303028</v>
      </c>
      <c r="E143" s="111">
        <v>61.03</v>
      </c>
      <c r="F143" s="112">
        <v>0.5423</v>
      </c>
      <c r="G143" s="108">
        <f t="shared" si="8"/>
        <v>61.572299999999998</v>
      </c>
      <c r="H143" s="72">
        <v>9.06</v>
      </c>
      <c r="I143" s="74" t="s">
        <v>45</v>
      </c>
      <c r="J143" s="71">
        <f t="shared" si="11"/>
        <v>9.06</v>
      </c>
      <c r="K143" s="72">
        <v>2837</v>
      </c>
      <c r="L143" s="74" t="s">
        <v>43</v>
      </c>
      <c r="M143" s="70">
        <f t="shared" si="5"/>
        <v>0.28370000000000001</v>
      </c>
      <c r="N143" s="72">
        <v>3016</v>
      </c>
      <c r="O143" s="74" t="s">
        <v>43</v>
      </c>
      <c r="P143" s="70">
        <f t="shared" si="6"/>
        <v>0.30159999999999998</v>
      </c>
    </row>
    <row r="144" spans="1:16">
      <c r="B144" s="109">
        <v>80</v>
      </c>
      <c r="C144" s="74" t="s">
        <v>44</v>
      </c>
      <c r="D144" s="70">
        <f t="shared" si="10"/>
        <v>0.60606060606060608</v>
      </c>
      <c r="E144" s="111">
        <v>64.08</v>
      </c>
      <c r="F144" s="112">
        <v>0.4874</v>
      </c>
      <c r="G144" s="108">
        <f t="shared" si="8"/>
        <v>64.567399999999992</v>
      </c>
      <c r="H144" s="72">
        <v>9.76</v>
      </c>
      <c r="I144" s="74" t="s">
        <v>45</v>
      </c>
      <c r="J144" s="71">
        <f t="shared" si="11"/>
        <v>9.76</v>
      </c>
      <c r="K144" s="72">
        <v>3020</v>
      </c>
      <c r="L144" s="74" t="s">
        <v>43</v>
      </c>
      <c r="M144" s="70">
        <f t="shared" si="5"/>
        <v>0.30199999999999999</v>
      </c>
      <c r="N144" s="72">
        <v>3080</v>
      </c>
      <c r="O144" s="74" t="s">
        <v>43</v>
      </c>
      <c r="P144" s="70">
        <f t="shared" si="6"/>
        <v>0.308</v>
      </c>
    </row>
    <row r="145" spans="2:16">
      <c r="B145" s="109">
        <v>90</v>
      </c>
      <c r="C145" s="74" t="s">
        <v>44</v>
      </c>
      <c r="D145" s="70">
        <f t="shared" si="10"/>
        <v>0.68181818181818177</v>
      </c>
      <c r="E145" s="111">
        <v>66.59</v>
      </c>
      <c r="F145" s="112">
        <v>0.44330000000000003</v>
      </c>
      <c r="G145" s="108">
        <f t="shared" si="8"/>
        <v>67.033299999999997</v>
      </c>
      <c r="H145" s="72">
        <v>10.43</v>
      </c>
      <c r="I145" s="74" t="s">
        <v>45</v>
      </c>
      <c r="J145" s="71">
        <f t="shared" si="11"/>
        <v>10.43</v>
      </c>
      <c r="K145" s="72">
        <v>3179</v>
      </c>
      <c r="L145" s="74" t="s">
        <v>43</v>
      </c>
      <c r="M145" s="70">
        <f t="shared" si="5"/>
        <v>0.31789999999999996</v>
      </c>
      <c r="N145" s="72">
        <v>3136</v>
      </c>
      <c r="O145" s="74" t="s">
        <v>43</v>
      </c>
      <c r="P145" s="70">
        <f t="shared" si="6"/>
        <v>0.31359999999999999</v>
      </c>
    </row>
    <row r="146" spans="2:16">
      <c r="B146" s="109">
        <v>100</v>
      </c>
      <c r="C146" s="74" t="s">
        <v>44</v>
      </c>
      <c r="D146" s="70">
        <f t="shared" si="10"/>
        <v>0.75757575757575757</v>
      </c>
      <c r="E146" s="111">
        <v>68.7</v>
      </c>
      <c r="F146" s="112">
        <v>0.40699999999999997</v>
      </c>
      <c r="G146" s="108">
        <f t="shared" si="8"/>
        <v>69.106999999999999</v>
      </c>
      <c r="H146" s="72">
        <v>11.08</v>
      </c>
      <c r="I146" s="74" t="s">
        <v>45</v>
      </c>
      <c r="J146" s="71">
        <f t="shared" si="11"/>
        <v>11.08</v>
      </c>
      <c r="K146" s="72">
        <v>3320</v>
      </c>
      <c r="L146" s="74" t="s">
        <v>43</v>
      </c>
      <c r="M146" s="70">
        <f t="shared" si="5"/>
        <v>0.33199999999999996</v>
      </c>
      <c r="N146" s="72">
        <v>3185</v>
      </c>
      <c r="O146" s="74" t="s">
        <v>43</v>
      </c>
      <c r="P146" s="70">
        <f t="shared" si="6"/>
        <v>0.31850000000000001</v>
      </c>
    </row>
    <row r="147" spans="2:16">
      <c r="B147" s="109">
        <v>110</v>
      </c>
      <c r="C147" s="74" t="s">
        <v>44</v>
      </c>
      <c r="D147" s="70">
        <f t="shared" si="10"/>
        <v>0.83333333333333337</v>
      </c>
      <c r="E147" s="111">
        <v>70.48</v>
      </c>
      <c r="F147" s="112">
        <v>0.37669999999999998</v>
      </c>
      <c r="G147" s="108">
        <f t="shared" si="8"/>
        <v>70.856700000000004</v>
      </c>
      <c r="H147" s="72">
        <v>11.72</v>
      </c>
      <c r="I147" s="74" t="s">
        <v>45</v>
      </c>
      <c r="J147" s="71">
        <f t="shared" si="11"/>
        <v>11.72</v>
      </c>
      <c r="K147" s="72">
        <v>3447</v>
      </c>
      <c r="L147" s="74" t="s">
        <v>43</v>
      </c>
      <c r="M147" s="70">
        <f t="shared" si="5"/>
        <v>0.34470000000000001</v>
      </c>
      <c r="N147" s="72">
        <v>3230</v>
      </c>
      <c r="O147" s="74" t="s">
        <v>43</v>
      </c>
      <c r="P147" s="70">
        <f t="shared" si="6"/>
        <v>0.32300000000000001</v>
      </c>
    </row>
    <row r="148" spans="2:16">
      <c r="B148" s="109">
        <v>120</v>
      </c>
      <c r="C148" s="74" t="s">
        <v>44</v>
      </c>
      <c r="D148" s="70">
        <f t="shared" si="10"/>
        <v>0.90909090909090906</v>
      </c>
      <c r="E148" s="111">
        <v>72.010000000000005</v>
      </c>
      <c r="F148" s="112">
        <v>0.35089999999999999</v>
      </c>
      <c r="G148" s="108">
        <f t="shared" si="8"/>
        <v>72.360900000000001</v>
      </c>
      <c r="H148" s="72">
        <v>12.34</v>
      </c>
      <c r="I148" s="74" t="s">
        <v>45</v>
      </c>
      <c r="J148" s="71">
        <f t="shared" si="11"/>
        <v>12.34</v>
      </c>
      <c r="K148" s="72">
        <v>3564</v>
      </c>
      <c r="L148" s="74" t="s">
        <v>43</v>
      </c>
      <c r="M148" s="70">
        <f t="shared" ref="M148:M166" si="12">K148/1000/10</f>
        <v>0.35639999999999999</v>
      </c>
      <c r="N148" s="72">
        <v>3270</v>
      </c>
      <c r="O148" s="74" t="s">
        <v>43</v>
      </c>
      <c r="P148" s="70">
        <f t="shared" ref="P148:P189" si="13">N148/1000/10</f>
        <v>0.32700000000000001</v>
      </c>
    </row>
    <row r="149" spans="2:16">
      <c r="B149" s="109">
        <v>130</v>
      </c>
      <c r="C149" s="74" t="s">
        <v>44</v>
      </c>
      <c r="D149" s="70">
        <f t="shared" si="10"/>
        <v>0.98484848484848486</v>
      </c>
      <c r="E149" s="111">
        <v>73.34</v>
      </c>
      <c r="F149" s="112">
        <v>0.3286</v>
      </c>
      <c r="G149" s="108">
        <f t="shared" ref="G149:G212" si="14">E149+F149</f>
        <v>73.668599999999998</v>
      </c>
      <c r="H149" s="72">
        <v>12.94</v>
      </c>
      <c r="I149" s="74" t="s">
        <v>45</v>
      </c>
      <c r="J149" s="71">
        <f t="shared" si="11"/>
        <v>12.94</v>
      </c>
      <c r="K149" s="72">
        <v>3673</v>
      </c>
      <c r="L149" s="74" t="s">
        <v>43</v>
      </c>
      <c r="M149" s="70">
        <f t="shared" si="12"/>
        <v>0.36730000000000002</v>
      </c>
      <c r="N149" s="72">
        <v>3307</v>
      </c>
      <c r="O149" s="74" t="s">
        <v>43</v>
      </c>
      <c r="P149" s="70">
        <f t="shared" si="13"/>
        <v>0.33069999999999999</v>
      </c>
    </row>
    <row r="150" spans="2:16">
      <c r="B150" s="109">
        <v>140</v>
      </c>
      <c r="C150" s="74" t="s">
        <v>44</v>
      </c>
      <c r="D150" s="70">
        <f t="shared" si="10"/>
        <v>1.0606060606060606</v>
      </c>
      <c r="E150" s="111">
        <v>74.489999999999995</v>
      </c>
      <c r="F150" s="112">
        <v>0.30919999999999997</v>
      </c>
      <c r="G150" s="108">
        <f t="shared" si="14"/>
        <v>74.799199999999999</v>
      </c>
      <c r="H150" s="72">
        <v>13.54</v>
      </c>
      <c r="I150" s="74" t="s">
        <v>45</v>
      </c>
      <c r="J150" s="71">
        <f t="shared" si="11"/>
        <v>13.54</v>
      </c>
      <c r="K150" s="72">
        <v>3775</v>
      </c>
      <c r="L150" s="74" t="s">
        <v>43</v>
      </c>
      <c r="M150" s="70">
        <f t="shared" si="12"/>
        <v>0.3775</v>
      </c>
      <c r="N150" s="72">
        <v>3342</v>
      </c>
      <c r="O150" s="74" t="s">
        <v>43</v>
      </c>
      <c r="P150" s="70">
        <f t="shared" si="13"/>
        <v>0.3342</v>
      </c>
    </row>
    <row r="151" spans="2:16">
      <c r="B151" s="109">
        <v>150</v>
      </c>
      <c r="C151" s="74" t="s">
        <v>44</v>
      </c>
      <c r="D151" s="70">
        <f t="shared" si="10"/>
        <v>1.1363636363636365</v>
      </c>
      <c r="E151" s="111">
        <v>75.489999999999995</v>
      </c>
      <c r="F151" s="112">
        <v>0.29210000000000003</v>
      </c>
      <c r="G151" s="108">
        <f t="shared" si="14"/>
        <v>75.7821</v>
      </c>
      <c r="H151" s="72">
        <v>14.13</v>
      </c>
      <c r="I151" s="74" t="s">
        <v>45</v>
      </c>
      <c r="J151" s="71">
        <f t="shared" si="11"/>
        <v>14.13</v>
      </c>
      <c r="K151" s="72">
        <v>3871</v>
      </c>
      <c r="L151" s="74" t="s">
        <v>43</v>
      </c>
      <c r="M151" s="70">
        <f t="shared" si="12"/>
        <v>0.3871</v>
      </c>
      <c r="N151" s="72">
        <v>3374</v>
      </c>
      <c r="O151" s="74" t="s">
        <v>43</v>
      </c>
      <c r="P151" s="70">
        <f t="shared" si="13"/>
        <v>0.33740000000000003</v>
      </c>
    </row>
    <row r="152" spans="2:16">
      <c r="B152" s="109">
        <v>160</v>
      </c>
      <c r="C152" s="74" t="s">
        <v>44</v>
      </c>
      <c r="D152" s="70">
        <f t="shared" si="10"/>
        <v>1.2121212121212122</v>
      </c>
      <c r="E152" s="111">
        <v>76.38</v>
      </c>
      <c r="F152" s="112">
        <v>0.27700000000000002</v>
      </c>
      <c r="G152" s="108">
        <f t="shared" si="14"/>
        <v>76.656999999999996</v>
      </c>
      <c r="H152" s="72">
        <v>14.71</v>
      </c>
      <c r="I152" s="74" t="s">
        <v>45</v>
      </c>
      <c r="J152" s="71">
        <f t="shared" si="11"/>
        <v>14.71</v>
      </c>
      <c r="K152" s="72">
        <v>3963</v>
      </c>
      <c r="L152" s="74" t="s">
        <v>43</v>
      </c>
      <c r="M152" s="70">
        <f t="shared" si="12"/>
        <v>0.39629999999999999</v>
      </c>
      <c r="N152" s="72">
        <v>3405</v>
      </c>
      <c r="O152" s="74" t="s">
        <v>43</v>
      </c>
      <c r="P152" s="70">
        <f t="shared" si="13"/>
        <v>0.34049999999999997</v>
      </c>
    </row>
    <row r="153" spans="2:16">
      <c r="B153" s="109">
        <v>170</v>
      </c>
      <c r="C153" s="74" t="s">
        <v>44</v>
      </c>
      <c r="D153" s="70">
        <f t="shared" si="10"/>
        <v>1.2878787878787878</v>
      </c>
      <c r="E153" s="111">
        <v>77.16</v>
      </c>
      <c r="F153" s="112">
        <v>0.26340000000000002</v>
      </c>
      <c r="G153" s="108">
        <f t="shared" si="14"/>
        <v>77.423400000000001</v>
      </c>
      <c r="H153" s="72">
        <v>15.29</v>
      </c>
      <c r="I153" s="74" t="s">
        <v>45</v>
      </c>
      <c r="J153" s="71">
        <f t="shared" si="11"/>
        <v>15.29</v>
      </c>
      <c r="K153" s="72">
        <v>4051</v>
      </c>
      <c r="L153" s="74" t="s">
        <v>43</v>
      </c>
      <c r="M153" s="70">
        <f t="shared" si="12"/>
        <v>0.40510000000000002</v>
      </c>
      <c r="N153" s="72">
        <v>3433</v>
      </c>
      <c r="O153" s="74" t="s">
        <v>43</v>
      </c>
      <c r="P153" s="70">
        <f t="shared" si="13"/>
        <v>0.34329999999999999</v>
      </c>
    </row>
    <row r="154" spans="2:16">
      <c r="B154" s="109">
        <v>180</v>
      </c>
      <c r="C154" s="74" t="s">
        <v>44</v>
      </c>
      <c r="D154" s="70">
        <f t="shared" si="10"/>
        <v>1.3636363636363635</v>
      </c>
      <c r="E154" s="111">
        <v>77.849999999999994</v>
      </c>
      <c r="F154" s="112">
        <v>0.25119999999999998</v>
      </c>
      <c r="G154" s="108">
        <f t="shared" si="14"/>
        <v>78.101199999999992</v>
      </c>
      <c r="H154" s="72">
        <v>15.86</v>
      </c>
      <c r="I154" s="74" t="s">
        <v>45</v>
      </c>
      <c r="J154" s="71">
        <f t="shared" si="11"/>
        <v>15.86</v>
      </c>
      <c r="K154" s="72">
        <v>4134</v>
      </c>
      <c r="L154" s="74" t="s">
        <v>43</v>
      </c>
      <c r="M154" s="70">
        <f t="shared" si="12"/>
        <v>0.41340000000000005</v>
      </c>
      <c r="N154" s="72">
        <v>3461</v>
      </c>
      <c r="O154" s="74" t="s">
        <v>43</v>
      </c>
      <c r="P154" s="70">
        <f t="shared" si="13"/>
        <v>0.34609999999999996</v>
      </c>
    </row>
    <row r="155" spans="2:16">
      <c r="B155" s="109">
        <v>200</v>
      </c>
      <c r="C155" s="74" t="s">
        <v>44</v>
      </c>
      <c r="D155" s="70">
        <f t="shared" si="10"/>
        <v>1.5151515151515151</v>
      </c>
      <c r="E155" s="111">
        <v>78.989999999999995</v>
      </c>
      <c r="F155" s="112">
        <v>0.2301</v>
      </c>
      <c r="G155" s="108">
        <f t="shared" si="14"/>
        <v>79.220099999999988</v>
      </c>
      <c r="H155" s="72">
        <v>16.989999999999998</v>
      </c>
      <c r="I155" s="74" t="s">
        <v>45</v>
      </c>
      <c r="J155" s="71">
        <f t="shared" si="11"/>
        <v>16.989999999999998</v>
      </c>
      <c r="K155" s="72">
        <v>4439</v>
      </c>
      <c r="L155" s="74" t="s">
        <v>43</v>
      </c>
      <c r="M155" s="70">
        <f t="shared" si="12"/>
        <v>0.44390000000000002</v>
      </c>
      <c r="N155" s="72">
        <v>3512</v>
      </c>
      <c r="O155" s="74" t="s">
        <v>43</v>
      </c>
      <c r="P155" s="70">
        <f t="shared" si="13"/>
        <v>0.35120000000000001</v>
      </c>
    </row>
    <row r="156" spans="2:16">
      <c r="B156" s="109">
        <v>225</v>
      </c>
      <c r="C156" s="74" t="s">
        <v>44</v>
      </c>
      <c r="D156" s="70">
        <f t="shared" si="10"/>
        <v>1.7045454545454546</v>
      </c>
      <c r="E156" s="111">
        <v>80.069999999999993</v>
      </c>
      <c r="F156" s="112">
        <v>0.20860000000000001</v>
      </c>
      <c r="G156" s="108">
        <f t="shared" si="14"/>
        <v>80.278599999999997</v>
      </c>
      <c r="H156" s="72">
        <v>18.38</v>
      </c>
      <c r="I156" s="74" t="s">
        <v>45</v>
      </c>
      <c r="J156" s="71">
        <f t="shared" si="11"/>
        <v>18.38</v>
      </c>
      <c r="K156" s="72">
        <v>4863</v>
      </c>
      <c r="L156" s="74" t="s">
        <v>43</v>
      </c>
      <c r="M156" s="70">
        <f t="shared" si="12"/>
        <v>0.48630000000000007</v>
      </c>
      <c r="N156" s="72">
        <v>3572</v>
      </c>
      <c r="O156" s="74" t="s">
        <v>43</v>
      </c>
      <c r="P156" s="70">
        <f t="shared" si="13"/>
        <v>0.35720000000000002</v>
      </c>
    </row>
    <row r="157" spans="2:16">
      <c r="B157" s="109">
        <v>250</v>
      </c>
      <c r="C157" s="74" t="s">
        <v>44</v>
      </c>
      <c r="D157" s="70">
        <f t="shared" si="10"/>
        <v>1.893939393939394</v>
      </c>
      <c r="E157" s="111">
        <v>80.84</v>
      </c>
      <c r="F157" s="112">
        <v>0.19089999999999999</v>
      </c>
      <c r="G157" s="108">
        <f t="shared" si="14"/>
        <v>81.030900000000003</v>
      </c>
      <c r="H157" s="72">
        <v>19.760000000000002</v>
      </c>
      <c r="I157" s="74" t="s">
        <v>45</v>
      </c>
      <c r="J157" s="71">
        <f t="shared" si="11"/>
        <v>19.760000000000002</v>
      </c>
      <c r="K157" s="72">
        <v>5245</v>
      </c>
      <c r="L157" s="74" t="s">
        <v>43</v>
      </c>
      <c r="M157" s="70">
        <f t="shared" si="12"/>
        <v>0.52449999999999997</v>
      </c>
      <c r="N157" s="72">
        <v>3626</v>
      </c>
      <c r="O157" s="74" t="s">
        <v>43</v>
      </c>
      <c r="P157" s="70">
        <f t="shared" si="13"/>
        <v>0.36259999999999998</v>
      </c>
    </row>
    <row r="158" spans="2:16">
      <c r="B158" s="109">
        <v>275</v>
      </c>
      <c r="C158" s="74" t="s">
        <v>44</v>
      </c>
      <c r="D158" s="70">
        <f t="shared" ref="D158:D171" si="15">B158/$C$5</f>
        <v>2.0833333333333335</v>
      </c>
      <c r="E158" s="111">
        <v>81.760000000000005</v>
      </c>
      <c r="F158" s="112">
        <v>0.1762</v>
      </c>
      <c r="G158" s="108">
        <f t="shared" si="14"/>
        <v>81.936199999999999</v>
      </c>
      <c r="H158" s="72">
        <v>21.12</v>
      </c>
      <c r="I158" s="74" t="s">
        <v>45</v>
      </c>
      <c r="J158" s="71">
        <f t="shared" si="11"/>
        <v>21.12</v>
      </c>
      <c r="K158" s="72">
        <v>5593</v>
      </c>
      <c r="L158" s="74" t="s">
        <v>43</v>
      </c>
      <c r="M158" s="70">
        <f t="shared" si="12"/>
        <v>0.55930000000000002</v>
      </c>
      <c r="N158" s="72">
        <v>3677</v>
      </c>
      <c r="O158" s="74" t="s">
        <v>43</v>
      </c>
      <c r="P158" s="70">
        <f t="shared" si="13"/>
        <v>0.36770000000000003</v>
      </c>
    </row>
    <row r="159" spans="2:16">
      <c r="B159" s="109">
        <v>300</v>
      </c>
      <c r="C159" s="74" t="s">
        <v>44</v>
      </c>
      <c r="D159" s="70">
        <f t="shared" si="15"/>
        <v>2.2727272727272729</v>
      </c>
      <c r="E159" s="111">
        <v>82.44</v>
      </c>
      <c r="F159" s="112">
        <v>0.1638</v>
      </c>
      <c r="G159" s="108">
        <f t="shared" si="14"/>
        <v>82.603799999999993</v>
      </c>
      <c r="H159" s="72">
        <v>22.46</v>
      </c>
      <c r="I159" s="74" t="s">
        <v>45</v>
      </c>
      <c r="J159" s="71">
        <f t="shared" si="11"/>
        <v>22.46</v>
      </c>
      <c r="K159" s="72">
        <v>5914</v>
      </c>
      <c r="L159" s="74" t="s">
        <v>43</v>
      </c>
      <c r="M159" s="70">
        <f t="shared" si="12"/>
        <v>0.59139999999999993</v>
      </c>
      <c r="N159" s="72">
        <v>3725</v>
      </c>
      <c r="O159" s="74" t="s">
        <v>43</v>
      </c>
      <c r="P159" s="70">
        <f t="shared" si="13"/>
        <v>0.3725</v>
      </c>
    </row>
    <row r="160" spans="2:16">
      <c r="B160" s="109">
        <v>325</v>
      </c>
      <c r="C160" s="74" t="s">
        <v>44</v>
      </c>
      <c r="D160" s="70">
        <f t="shared" si="15"/>
        <v>2.4621212121212119</v>
      </c>
      <c r="E160" s="111">
        <v>82.49</v>
      </c>
      <c r="F160" s="112">
        <v>0.15310000000000001</v>
      </c>
      <c r="G160" s="108">
        <f t="shared" si="14"/>
        <v>82.64309999999999</v>
      </c>
      <c r="H160" s="72">
        <v>23.81</v>
      </c>
      <c r="I160" s="74" t="s">
        <v>45</v>
      </c>
      <c r="J160" s="71">
        <f t="shared" si="11"/>
        <v>23.81</v>
      </c>
      <c r="K160" s="72">
        <v>6217</v>
      </c>
      <c r="L160" s="74" t="s">
        <v>43</v>
      </c>
      <c r="M160" s="70">
        <f t="shared" si="12"/>
        <v>0.62169999999999992</v>
      </c>
      <c r="N160" s="72">
        <v>3770</v>
      </c>
      <c r="O160" s="74" t="s">
        <v>43</v>
      </c>
      <c r="P160" s="70">
        <f t="shared" si="13"/>
        <v>0.377</v>
      </c>
    </row>
    <row r="161" spans="2:16">
      <c r="B161" s="109">
        <v>350</v>
      </c>
      <c r="C161" s="74" t="s">
        <v>44</v>
      </c>
      <c r="D161" s="70">
        <f t="shared" si="15"/>
        <v>2.6515151515151514</v>
      </c>
      <c r="E161" s="111">
        <v>82.73</v>
      </c>
      <c r="F161" s="112">
        <v>0.14380000000000001</v>
      </c>
      <c r="G161" s="108">
        <f t="shared" si="14"/>
        <v>82.873800000000003</v>
      </c>
      <c r="H161" s="72">
        <v>25.15</v>
      </c>
      <c r="I161" s="74" t="s">
        <v>45</v>
      </c>
      <c r="J161" s="71">
        <f t="shared" si="11"/>
        <v>25.15</v>
      </c>
      <c r="K161" s="72">
        <v>6504</v>
      </c>
      <c r="L161" s="74" t="s">
        <v>43</v>
      </c>
      <c r="M161" s="70">
        <f t="shared" si="12"/>
        <v>0.65039999999999998</v>
      </c>
      <c r="N161" s="72">
        <v>3814</v>
      </c>
      <c r="O161" s="74" t="s">
        <v>43</v>
      </c>
      <c r="P161" s="70">
        <f t="shared" si="13"/>
        <v>0.38140000000000002</v>
      </c>
    </row>
    <row r="162" spans="2:16">
      <c r="B162" s="109">
        <v>375</v>
      </c>
      <c r="C162" s="74" t="s">
        <v>44</v>
      </c>
      <c r="D162" s="70">
        <f t="shared" si="15"/>
        <v>2.8409090909090908</v>
      </c>
      <c r="E162" s="111">
        <v>82.86</v>
      </c>
      <c r="F162" s="112">
        <v>0.1356</v>
      </c>
      <c r="G162" s="108">
        <f t="shared" si="14"/>
        <v>82.995599999999996</v>
      </c>
      <c r="H162" s="72">
        <v>26.49</v>
      </c>
      <c r="I162" s="74" t="s">
        <v>45</v>
      </c>
      <c r="J162" s="71">
        <f t="shared" si="11"/>
        <v>26.49</v>
      </c>
      <c r="K162" s="72">
        <v>6777</v>
      </c>
      <c r="L162" s="74" t="s">
        <v>43</v>
      </c>
      <c r="M162" s="70">
        <f t="shared" si="12"/>
        <v>0.67769999999999997</v>
      </c>
      <c r="N162" s="72">
        <v>3856</v>
      </c>
      <c r="O162" s="74" t="s">
        <v>43</v>
      </c>
      <c r="P162" s="70">
        <f t="shared" si="13"/>
        <v>0.3856</v>
      </c>
    </row>
    <row r="163" spans="2:16">
      <c r="B163" s="109">
        <v>400</v>
      </c>
      <c r="C163" s="74" t="s">
        <v>44</v>
      </c>
      <c r="D163" s="70">
        <f t="shared" si="15"/>
        <v>3.0303030303030303</v>
      </c>
      <c r="E163" s="111">
        <v>82.9</v>
      </c>
      <c r="F163" s="112">
        <v>0.1283</v>
      </c>
      <c r="G163" s="108">
        <f t="shared" si="14"/>
        <v>83.028300000000002</v>
      </c>
      <c r="H163" s="72">
        <v>27.82</v>
      </c>
      <c r="I163" s="74" t="s">
        <v>45</v>
      </c>
      <c r="J163" s="71">
        <f t="shared" si="11"/>
        <v>27.82</v>
      </c>
      <c r="K163" s="72">
        <v>7040</v>
      </c>
      <c r="L163" s="74" t="s">
        <v>43</v>
      </c>
      <c r="M163" s="70">
        <f t="shared" si="12"/>
        <v>0.70399999999999996</v>
      </c>
      <c r="N163" s="72">
        <v>3896</v>
      </c>
      <c r="O163" s="74" t="s">
        <v>43</v>
      </c>
      <c r="P163" s="70">
        <f t="shared" si="13"/>
        <v>0.3896</v>
      </c>
    </row>
    <row r="164" spans="2:16">
      <c r="B164" s="109">
        <v>450</v>
      </c>
      <c r="C164" s="74" t="s">
        <v>44</v>
      </c>
      <c r="D164" s="70">
        <f t="shared" si="15"/>
        <v>3.4090909090909092</v>
      </c>
      <c r="E164" s="111">
        <v>82.73</v>
      </c>
      <c r="F164" s="112">
        <v>0.11609999999999999</v>
      </c>
      <c r="G164" s="108">
        <f t="shared" si="14"/>
        <v>82.846100000000007</v>
      </c>
      <c r="H164" s="72">
        <v>30.5</v>
      </c>
      <c r="I164" s="74" t="s">
        <v>45</v>
      </c>
      <c r="J164" s="71">
        <f t="shared" si="11"/>
        <v>30.5</v>
      </c>
      <c r="K164" s="72">
        <v>7999</v>
      </c>
      <c r="L164" s="74" t="s">
        <v>43</v>
      </c>
      <c r="M164" s="71">
        <f t="shared" si="12"/>
        <v>0.79989999999999994</v>
      </c>
      <c r="N164" s="72">
        <v>3974</v>
      </c>
      <c r="O164" s="74" t="s">
        <v>43</v>
      </c>
      <c r="P164" s="70">
        <f t="shared" si="13"/>
        <v>0.39740000000000003</v>
      </c>
    </row>
    <row r="165" spans="2:16">
      <c r="B165" s="109">
        <v>500</v>
      </c>
      <c r="C165" s="74" t="s">
        <v>44</v>
      </c>
      <c r="D165" s="70">
        <f t="shared" si="15"/>
        <v>3.7878787878787881</v>
      </c>
      <c r="E165" s="111">
        <v>82.31</v>
      </c>
      <c r="F165" s="112">
        <v>0.1061</v>
      </c>
      <c r="G165" s="108">
        <f t="shared" si="14"/>
        <v>82.4161</v>
      </c>
      <c r="H165" s="72">
        <v>33.18</v>
      </c>
      <c r="I165" s="74" t="s">
        <v>45</v>
      </c>
      <c r="J165" s="71">
        <f t="shared" si="11"/>
        <v>33.18</v>
      </c>
      <c r="K165" s="72">
        <v>8860</v>
      </c>
      <c r="L165" s="74" t="s">
        <v>43</v>
      </c>
      <c r="M165" s="71">
        <f t="shared" si="12"/>
        <v>0.8859999999999999</v>
      </c>
      <c r="N165" s="72">
        <v>4048</v>
      </c>
      <c r="O165" s="74" t="s">
        <v>43</v>
      </c>
      <c r="P165" s="70">
        <f t="shared" si="13"/>
        <v>0.40479999999999999</v>
      </c>
    </row>
    <row r="166" spans="2:16">
      <c r="B166" s="109">
        <v>550</v>
      </c>
      <c r="C166" s="74" t="s">
        <v>44</v>
      </c>
      <c r="D166" s="70">
        <f t="shared" si="15"/>
        <v>4.166666666666667</v>
      </c>
      <c r="E166" s="111">
        <v>81.7</v>
      </c>
      <c r="F166" s="112">
        <v>9.7769999999999996E-2</v>
      </c>
      <c r="G166" s="108">
        <f t="shared" si="14"/>
        <v>81.79777</v>
      </c>
      <c r="H166" s="72">
        <v>35.89</v>
      </c>
      <c r="I166" s="74" t="s">
        <v>45</v>
      </c>
      <c r="J166" s="71">
        <f t="shared" si="11"/>
        <v>35.89</v>
      </c>
      <c r="K166" s="72">
        <v>9655</v>
      </c>
      <c r="L166" s="74" t="s">
        <v>43</v>
      </c>
      <c r="M166" s="71">
        <f t="shared" si="12"/>
        <v>0.96549999999999991</v>
      </c>
      <c r="N166" s="72">
        <v>4120</v>
      </c>
      <c r="O166" s="74" t="s">
        <v>43</v>
      </c>
      <c r="P166" s="70">
        <f t="shared" si="13"/>
        <v>0.41200000000000003</v>
      </c>
    </row>
    <row r="167" spans="2:16">
      <c r="B167" s="109">
        <v>600</v>
      </c>
      <c r="C167" s="74" t="s">
        <v>44</v>
      </c>
      <c r="D167" s="70">
        <f t="shared" si="15"/>
        <v>4.5454545454545459</v>
      </c>
      <c r="E167" s="111">
        <v>80.95</v>
      </c>
      <c r="F167" s="112">
        <v>9.0730000000000005E-2</v>
      </c>
      <c r="G167" s="108">
        <f t="shared" si="14"/>
        <v>81.040729999999996</v>
      </c>
      <c r="H167" s="72">
        <v>38.61</v>
      </c>
      <c r="I167" s="74" t="s">
        <v>45</v>
      </c>
      <c r="J167" s="71">
        <f t="shared" si="11"/>
        <v>38.61</v>
      </c>
      <c r="K167" s="72">
        <v>1.04</v>
      </c>
      <c r="L167" s="73" t="s">
        <v>45</v>
      </c>
      <c r="M167" s="71">
        <f t="shared" ref="M167:M220" si="16">K167</f>
        <v>1.04</v>
      </c>
      <c r="N167" s="72">
        <v>4190</v>
      </c>
      <c r="O167" s="74" t="s">
        <v>43</v>
      </c>
      <c r="P167" s="70">
        <f t="shared" si="13"/>
        <v>0.41900000000000004</v>
      </c>
    </row>
    <row r="168" spans="2:16">
      <c r="B168" s="109">
        <v>650</v>
      </c>
      <c r="C168" s="74" t="s">
        <v>44</v>
      </c>
      <c r="D168" s="70">
        <f t="shared" si="15"/>
        <v>4.9242424242424239</v>
      </c>
      <c r="E168" s="111">
        <v>80.11</v>
      </c>
      <c r="F168" s="112">
        <v>8.4690000000000001E-2</v>
      </c>
      <c r="G168" s="108">
        <f t="shared" si="14"/>
        <v>80.194689999999994</v>
      </c>
      <c r="H168" s="72">
        <v>41.37</v>
      </c>
      <c r="I168" s="74" t="s">
        <v>45</v>
      </c>
      <c r="J168" s="71">
        <f t="shared" si="11"/>
        <v>41.37</v>
      </c>
      <c r="K168" s="72">
        <v>1.1100000000000001</v>
      </c>
      <c r="L168" s="74" t="s">
        <v>45</v>
      </c>
      <c r="M168" s="71">
        <f t="shared" si="16"/>
        <v>1.1100000000000001</v>
      </c>
      <c r="N168" s="72">
        <v>4259</v>
      </c>
      <c r="O168" s="74" t="s">
        <v>43</v>
      </c>
      <c r="P168" s="70">
        <f t="shared" si="13"/>
        <v>0.42590000000000006</v>
      </c>
    </row>
    <row r="169" spans="2:16">
      <c r="B169" s="109">
        <v>700</v>
      </c>
      <c r="C169" s="74" t="s">
        <v>44</v>
      </c>
      <c r="D169" s="70">
        <f t="shared" si="15"/>
        <v>5.3030303030303028</v>
      </c>
      <c r="E169" s="111">
        <v>79.2</v>
      </c>
      <c r="F169" s="112">
        <v>7.9450000000000007E-2</v>
      </c>
      <c r="G169" s="108">
        <f t="shared" si="14"/>
        <v>79.279449999999997</v>
      </c>
      <c r="H169" s="72">
        <v>44.15</v>
      </c>
      <c r="I169" s="74" t="s">
        <v>45</v>
      </c>
      <c r="J169" s="71">
        <f t="shared" si="11"/>
        <v>44.15</v>
      </c>
      <c r="K169" s="72">
        <v>1.18</v>
      </c>
      <c r="L169" s="74" t="s">
        <v>45</v>
      </c>
      <c r="M169" s="71">
        <f t="shared" si="16"/>
        <v>1.18</v>
      </c>
      <c r="N169" s="72">
        <v>4326</v>
      </c>
      <c r="O169" s="74" t="s">
        <v>43</v>
      </c>
      <c r="P169" s="70">
        <f t="shared" si="13"/>
        <v>0.43259999999999998</v>
      </c>
    </row>
    <row r="170" spans="2:16">
      <c r="B170" s="109">
        <v>800</v>
      </c>
      <c r="C170" s="74" t="s">
        <v>44</v>
      </c>
      <c r="D170" s="70">
        <f t="shared" si="15"/>
        <v>6.0606060606060606</v>
      </c>
      <c r="E170" s="111">
        <v>77.25</v>
      </c>
      <c r="F170" s="112">
        <v>7.0790000000000006E-2</v>
      </c>
      <c r="G170" s="108">
        <f t="shared" si="14"/>
        <v>77.320790000000002</v>
      </c>
      <c r="H170" s="72">
        <v>49.82</v>
      </c>
      <c r="I170" s="74" t="s">
        <v>45</v>
      </c>
      <c r="J170" s="71">
        <f t="shared" ref="J170:J196" si="17">H170</f>
        <v>49.82</v>
      </c>
      <c r="K170" s="72">
        <v>1.43</v>
      </c>
      <c r="L170" s="74" t="s">
        <v>45</v>
      </c>
      <c r="M170" s="71">
        <f t="shared" si="16"/>
        <v>1.43</v>
      </c>
      <c r="N170" s="72">
        <v>4460</v>
      </c>
      <c r="O170" s="74" t="s">
        <v>43</v>
      </c>
      <c r="P170" s="70">
        <f t="shared" si="13"/>
        <v>0.44600000000000001</v>
      </c>
    </row>
    <row r="171" spans="2:16">
      <c r="B171" s="109">
        <v>900</v>
      </c>
      <c r="C171" s="74" t="s">
        <v>44</v>
      </c>
      <c r="D171" s="70">
        <f t="shared" si="15"/>
        <v>6.8181818181818183</v>
      </c>
      <c r="E171" s="111">
        <v>75.23</v>
      </c>
      <c r="F171" s="112">
        <v>6.3930000000000001E-2</v>
      </c>
      <c r="G171" s="108">
        <f t="shared" si="14"/>
        <v>75.293930000000003</v>
      </c>
      <c r="H171" s="72">
        <v>55.64</v>
      </c>
      <c r="I171" s="74" t="s">
        <v>45</v>
      </c>
      <c r="J171" s="71">
        <f t="shared" si="17"/>
        <v>55.64</v>
      </c>
      <c r="K171" s="72">
        <v>1.65</v>
      </c>
      <c r="L171" s="74" t="s">
        <v>45</v>
      </c>
      <c r="M171" s="71">
        <f t="shared" si="16"/>
        <v>1.65</v>
      </c>
      <c r="N171" s="72">
        <v>4593</v>
      </c>
      <c r="O171" s="74" t="s">
        <v>43</v>
      </c>
      <c r="P171" s="70">
        <f t="shared" si="13"/>
        <v>0.45929999999999999</v>
      </c>
    </row>
    <row r="172" spans="2:16">
      <c r="B172" s="109">
        <v>1</v>
      </c>
      <c r="C172" s="73" t="s">
        <v>46</v>
      </c>
      <c r="D172" s="70">
        <f t="shared" ref="D172:D228" si="18">B172*1000/$C$5</f>
        <v>7.5757575757575761</v>
      </c>
      <c r="E172" s="111">
        <v>73.22</v>
      </c>
      <c r="F172" s="112">
        <v>5.8340000000000003E-2</v>
      </c>
      <c r="G172" s="108">
        <f t="shared" si="14"/>
        <v>73.27834</v>
      </c>
      <c r="H172" s="72">
        <v>61.61</v>
      </c>
      <c r="I172" s="74" t="s">
        <v>45</v>
      </c>
      <c r="J172" s="71">
        <f t="shared" si="17"/>
        <v>61.61</v>
      </c>
      <c r="K172" s="72">
        <v>1.85</v>
      </c>
      <c r="L172" s="74" t="s">
        <v>45</v>
      </c>
      <c r="M172" s="71">
        <f t="shared" si="16"/>
        <v>1.85</v>
      </c>
      <c r="N172" s="72">
        <v>4726</v>
      </c>
      <c r="O172" s="74" t="s">
        <v>43</v>
      </c>
      <c r="P172" s="70">
        <f t="shared" si="13"/>
        <v>0.47260000000000002</v>
      </c>
    </row>
    <row r="173" spans="2:16">
      <c r="B173" s="109">
        <v>1.1000000000000001</v>
      </c>
      <c r="C173" s="74" t="s">
        <v>46</v>
      </c>
      <c r="D173" s="70">
        <f t="shared" si="18"/>
        <v>8.3333333333333339</v>
      </c>
      <c r="E173" s="111">
        <v>71.27</v>
      </c>
      <c r="F173" s="112">
        <v>5.3699999999999998E-2</v>
      </c>
      <c r="G173" s="108">
        <f t="shared" si="14"/>
        <v>71.323700000000002</v>
      </c>
      <c r="H173" s="72">
        <v>67.75</v>
      </c>
      <c r="I173" s="74" t="s">
        <v>45</v>
      </c>
      <c r="J173" s="71">
        <f t="shared" si="17"/>
        <v>67.75</v>
      </c>
      <c r="K173" s="72">
        <v>2.0499999999999998</v>
      </c>
      <c r="L173" s="74" t="s">
        <v>45</v>
      </c>
      <c r="M173" s="71">
        <f t="shared" si="16"/>
        <v>2.0499999999999998</v>
      </c>
      <c r="N173" s="72">
        <v>4860</v>
      </c>
      <c r="O173" s="74" t="s">
        <v>43</v>
      </c>
      <c r="P173" s="71">
        <f t="shared" si="13"/>
        <v>0.48600000000000004</v>
      </c>
    </row>
    <row r="174" spans="2:16">
      <c r="B174" s="109">
        <v>1.2</v>
      </c>
      <c r="C174" s="74" t="s">
        <v>46</v>
      </c>
      <c r="D174" s="70">
        <f t="shared" si="18"/>
        <v>9.0909090909090917</v>
      </c>
      <c r="E174" s="111">
        <v>69.400000000000006</v>
      </c>
      <c r="F174" s="112">
        <v>4.9770000000000002E-2</v>
      </c>
      <c r="G174" s="108">
        <f t="shared" si="14"/>
        <v>69.449770000000001</v>
      </c>
      <c r="H174" s="72">
        <v>74.06</v>
      </c>
      <c r="I174" s="74" t="s">
        <v>45</v>
      </c>
      <c r="J174" s="71">
        <f t="shared" si="17"/>
        <v>74.06</v>
      </c>
      <c r="K174" s="72">
        <v>2.23</v>
      </c>
      <c r="L174" s="74" t="s">
        <v>45</v>
      </c>
      <c r="M174" s="71">
        <f t="shared" si="16"/>
        <v>2.23</v>
      </c>
      <c r="N174" s="72">
        <v>4996</v>
      </c>
      <c r="O174" s="74" t="s">
        <v>43</v>
      </c>
      <c r="P174" s="71">
        <f t="shared" si="13"/>
        <v>0.49960000000000004</v>
      </c>
    </row>
    <row r="175" spans="2:16">
      <c r="B175" s="109">
        <v>1.3</v>
      </c>
      <c r="C175" s="74" t="s">
        <v>46</v>
      </c>
      <c r="D175" s="70">
        <f t="shared" si="18"/>
        <v>9.8484848484848477</v>
      </c>
      <c r="E175" s="111">
        <v>67.62</v>
      </c>
      <c r="F175" s="112">
        <v>4.641E-2</v>
      </c>
      <c r="G175" s="108">
        <f t="shared" si="14"/>
        <v>67.666409999999999</v>
      </c>
      <c r="H175" s="72">
        <v>80.540000000000006</v>
      </c>
      <c r="I175" s="74" t="s">
        <v>45</v>
      </c>
      <c r="J175" s="71">
        <f t="shared" si="17"/>
        <v>80.540000000000006</v>
      </c>
      <c r="K175" s="72">
        <v>2.41</v>
      </c>
      <c r="L175" s="74" t="s">
        <v>45</v>
      </c>
      <c r="M175" s="71">
        <f t="shared" si="16"/>
        <v>2.41</v>
      </c>
      <c r="N175" s="72">
        <v>5134</v>
      </c>
      <c r="O175" s="74" t="s">
        <v>43</v>
      </c>
      <c r="P175" s="71">
        <f t="shared" si="13"/>
        <v>0.51340000000000008</v>
      </c>
    </row>
    <row r="176" spans="2:16">
      <c r="B176" s="109">
        <v>1.4</v>
      </c>
      <c r="C176" s="74" t="s">
        <v>46</v>
      </c>
      <c r="D176" s="70">
        <f t="shared" si="18"/>
        <v>10.606060606060606</v>
      </c>
      <c r="E176" s="111">
        <v>65.930000000000007</v>
      </c>
      <c r="F176" s="112">
        <v>4.3499999999999997E-2</v>
      </c>
      <c r="G176" s="108">
        <f t="shared" si="14"/>
        <v>65.973500000000001</v>
      </c>
      <c r="H176" s="72">
        <v>87.18</v>
      </c>
      <c r="I176" s="74" t="s">
        <v>45</v>
      </c>
      <c r="J176" s="71">
        <f t="shared" si="17"/>
        <v>87.18</v>
      </c>
      <c r="K176" s="72">
        <v>2.59</v>
      </c>
      <c r="L176" s="74" t="s">
        <v>45</v>
      </c>
      <c r="M176" s="71">
        <f t="shared" si="16"/>
        <v>2.59</v>
      </c>
      <c r="N176" s="72">
        <v>5274</v>
      </c>
      <c r="O176" s="74" t="s">
        <v>43</v>
      </c>
      <c r="P176" s="71">
        <f t="shared" si="13"/>
        <v>0.52739999999999998</v>
      </c>
    </row>
    <row r="177" spans="1:16">
      <c r="A177" s="4"/>
      <c r="B177" s="109">
        <v>1.5</v>
      </c>
      <c r="C177" s="74" t="s">
        <v>46</v>
      </c>
      <c r="D177" s="70">
        <f t="shared" si="18"/>
        <v>11.363636363636363</v>
      </c>
      <c r="E177" s="111">
        <v>64.34</v>
      </c>
      <c r="F177" s="112">
        <v>4.095E-2</v>
      </c>
      <c r="G177" s="108">
        <f t="shared" si="14"/>
        <v>64.380949999999999</v>
      </c>
      <c r="H177" s="72">
        <v>93.99</v>
      </c>
      <c r="I177" s="74" t="s">
        <v>45</v>
      </c>
      <c r="J177" s="71">
        <f t="shared" si="17"/>
        <v>93.99</v>
      </c>
      <c r="K177" s="72">
        <v>2.76</v>
      </c>
      <c r="L177" s="74" t="s">
        <v>45</v>
      </c>
      <c r="M177" s="71">
        <f t="shared" si="16"/>
        <v>2.76</v>
      </c>
      <c r="N177" s="72">
        <v>5417</v>
      </c>
      <c r="O177" s="74" t="s">
        <v>43</v>
      </c>
      <c r="P177" s="71">
        <f t="shared" si="13"/>
        <v>0.54169999999999996</v>
      </c>
    </row>
    <row r="178" spans="1:16">
      <c r="B178" s="72">
        <v>1.6</v>
      </c>
      <c r="C178" s="74" t="s">
        <v>46</v>
      </c>
      <c r="D178" s="70">
        <f t="shared" si="18"/>
        <v>12.121212121212121</v>
      </c>
      <c r="E178" s="111">
        <v>62.84</v>
      </c>
      <c r="F178" s="112">
        <v>3.8699999999999998E-2</v>
      </c>
      <c r="G178" s="108">
        <f t="shared" si="14"/>
        <v>62.878700000000002</v>
      </c>
      <c r="H178" s="72">
        <v>100.97</v>
      </c>
      <c r="I178" s="74" t="s">
        <v>45</v>
      </c>
      <c r="J178" s="71">
        <f t="shared" si="17"/>
        <v>100.97</v>
      </c>
      <c r="K178" s="72">
        <v>2.94</v>
      </c>
      <c r="L178" s="74" t="s">
        <v>45</v>
      </c>
      <c r="M178" s="71">
        <f t="shared" si="16"/>
        <v>2.94</v>
      </c>
      <c r="N178" s="72">
        <v>5563</v>
      </c>
      <c r="O178" s="74" t="s">
        <v>43</v>
      </c>
      <c r="P178" s="71">
        <f t="shared" si="13"/>
        <v>0.55630000000000002</v>
      </c>
    </row>
    <row r="179" spans="1:16">
      <c r="B179" s="109">
        <v>1.7</v>
      </c>
      <c r="C179" s="110" t="s">
        <v>46</v>
      </c>
      <c r="D179" s="70">
        <f t="shared" si="18"/>
        <v>12.878787878787879</v>
      </c>
      <c r="E179" s="111">
        <v>61.41</v>
      </c>
      <c r="F179" s="112">
        <v>3.6700000000000003E-2</v>
      </c>
      <c r="G179" s="108">
        <f t="shared" si="14"/>
        <v>61.4467</v>
      </c>
      <c r="H179" s="72">
        <v>108.11</v>
      </c>
      <c r="I179" s="74" t="s">
        <v>45</v>
      </c>
      <c r="J179" s="71">
        <f t="shared" si="17"/>
        <v>108.11</v>
      </c>
      <c r="K179" s="72">
        <v>3.1</v>
      </c>
      <c r="L179" s="74" t="s">
        <v>45</v>
      </c>
      <c r="M179" s="71">
        <f t="shared" si="16"/>
        <v>3.1</v>
      </c>
      <c r="N179" s="72">
        <v>5711</v>
      </c>
      <c r="O179" s="74" t="s">
        <v>43</v>
      </c>
      <c r="P179" s="71">
        <f t="shared" si="13"/>
        <v>0.57110000000000005</v>
      </c>
    </row>
    <row r="180" spans="1:16">
      <c r="B180" s="109">
        <v>1.8</v>
      </c>
      <c r="C180" s="110" t="s">
        <v>46</v>
      </c>
      <c r="D180" s="70">
        <f t="shared" si="18"/>
        <v>13.636363636363637</v>
      </c>
      <c r="E180" s="111">
        <v>60.07</v>
      </c>
      <c r="F180" s="112">
        <v>3.49E-2</v>
      </c>
      <c r="G180" s="108">
        <f t="shared" si="14"/>
        <v>60.104900000000001</v>
      </c>
      <c r="H180" s="72">
        <v>115.42</v>
      </c>
      <c r="I180" s="74" t="s">
        <v>45</v>
      </c>
      <c r="J180" s="71">
        <f t="shared" si="17"/>
        <v>115.42</v>
      </c>
      <c r="K180" s="72">
        <v>3.27</v>
      </c>
      <c r="L180" s="74" t="s">
        <v>45</v>
      </c>
      <c r="M180" s="71">
        <f t="shared" si="16"/>
        <v>3.27</v>
      </c>
      <c r="N180" s="72">
        <v>5863</v>
      </c>
      <c r="O180" s="74" t="s">
        <v>43</v>
      </c>
      <c r="P180" s="71">
        <f t="shared" si="13"/>
        <v>0.58630000000000004</v>
      </c>
    </row>
    <row r="181" spans="1:16">
      <c r="B181" s="109">
        <v>2</v>
      </c>
      <c r="C181" s="110" t="s">
        <v>46</v>
      </c>
      <c r="D181" s="70">
        <f t="shared" si="18"/>
        <v>15.151515151515152</v>
      </c>
      <c r="E181" s="111">
        <v>57.58</v>
      </c>
      <c r="F181" s="112">
        <v>3.1809999999999998E-2</v>
      </c>
      <c r="G181" s="108">
        <f t="shared" si="14"/>
        <v>57.611809999999998</v>
      </c>
      <c r="H181" s="72">
        <v>130.51</v>
      </c>
      <c r="I181" s="74" t="s">
        <v>45</v>
      </c>
      <c r="J181" s="71">
        <f t="shared" si="17"/>
        <v>130.51</v>
      </c>
      <c r="K181" s="72">
        <v>3.91</v>
      </c>
      <c r="L181" s="74" t="s">
        <v>45</v>
      </c>
      <c r="M181" s="71">
        <f t="shared" si="16"/>
        <v>3.91</v>
      </c>
      <c r="N181" s="72">
        <v>6175</v>
      </c>
      <c r="O181" s="74" t="s">
        <v>43</v>
      </c>
      <c r="P181" s="71">
        <f t="shared" si="13"/>
        <v>0.61749999999999994</v>
      </c>
    </row>
    <row r="182" spans="1:16">
      <c r="B182" s="109">
        <v>2.25</v>
      </c>
      <c r="C182" s="110" t="s">
        <v>46</v>
      </c>
      <c r="D182" s="70">
        <f t="shared" si="18"/>
        <v>17.045454545454547</v>
      </c>
      <c r="E182" s="111">
        <v>54.79</v>
      </c>
      <c r="F182" s="112">
        <v>2.8670000000000001E-2</v>
      </c>
      <c r="G182" s="108">
        <f t="shared" si="14"/>
        <v>54.818669999999997</v>
      </c>
      <c r="H182" s="72">
        <v>150.26</v>
      </c>
      <c r="I182" s="74" t="s">
        <v>45</v>
      </c>
      <c r="J182" s="71">
        <f t="shared" si="17"/>
        <v>150.26</v>
      </c>
      <c r="K182" s="72">
        <v>4.8</v>
      </c>
      <c r="L182" s="74" t="s">
        <v>45</v>
      </c>
      <c r="M182" s="71">
        <f t="shared" si="16"/>
        <v>4.8</v>
      </c>
      <c r="N182" s="72">
        <v>6581</v>
      </c>
      <c r="O182" s="74" t="s">
        <v>43</v>
      </c>
      <c r="P182" s="71">
        <f t="shared" si="13"/>
        <v>0.65810000000000002</v>
      </c>
    </row>
    <row r="183" spans="1:16">
      <c r="B183" s="109">
        <v>2.5</v>
      </c>
      <c r="C183" s="110" t="s">
        <v>46</v>
      </c>
      <c r="D183" s="70">
        <f t="shared" si="18"/>
        <v>18.939393939393938</v>
      </c>
      <c r="E183" s="111">
        <v>52.27</v>
      </c>
      <c r="F183" s="112">
        <v>2.613E-2</v>
      </c>
      <c r="G183" s="108">
        <f t="shared" si="14"/>
        <v>52.296130000000005</v>
      </c>
      <c r="H183" s="72">
        <v>170.99</v>
      </c>
      <c r="I183" s="74" t="s">
        <v>45</v>
      </c>
      <c r="J183" s="71">
        <f t="shared" si="17"/>
        <v>170.99</v>
      </c>
      <c r="K183" s="72">
        <v>5.63</v>
      </c>
      <c r="L183" s="74" t="s">
        <v>45</v>
      </c>
      <c r="M183" s="71">
        <f t="shared" si="16"/>
        <v>5.63</v>
      </c>
      <c r="N183" s="72">
        <v>7007</v>
      </c>
      <c r="O183" s="74" t="s">
        <v>43</v>
      </c>
      <c r="P183" s="71">
        <f t="shared" si="13"/>
        <v>0.70069999999999999</v>
      </c>
    </row>
    <row r="184" spans="1:16">
      <c r="B184" s="109">
        <v>2.75</v>
      </c>
      <c r="C184" s="110" t="s">
        <v>46</v>
      </c>
      <c r="D184" s="70">
        <f t="shared" si="18"/>
        <v>20.833333333333332</v>
      </c>
      <c r="E184" s="111">
        <v>49.95</v>
      </c>
      <c r="F184" s="112">
        <v>2.402E-2</v>
      </c>
      <c r="G184" s="108">
        <f t="shared" si="14"/>
        <v>49.974020000000003</v>
      </c>
      <c r="H184" s="72">
        <v>192.7</v>
      </c>
      <c r="I184" s="74" t="s">
        <v>45</v>
      </c>
      <c r="J184" s="71">
        <f t="shared" si="17"/>
        <v>192.7</v>
      </c>
      <c r="K184" s="72">
        <v>6.41</v>
      </c>
      <c r="L184" s="74" t="s">
        <v>45</v>
      </c>
      <c r="M184" s="71">
        <f t="shared" si="16"/>
        <v>6.41</v>
      </c>
      <c r="N184" s="72">
        <v>7452</v>
      </c>
      <c r="O184" s="74" t="s">
        <v>43</v>
      </c>
      <c r="P184" s="71">
        <f t="shared" si="13"/>
        <v>0.74519999999999997</v>
      </c>
    </row>
    <row r="185" spans="1:16">
      <c r="B185" s="109">
        <v>3</v>
      </c>
      <c r="C185" s="110" t="s">
        <v>46</v>
      </c>
      <c r="D185" s="70">
        <f t="shared" si="18"/>
        <v>22.727272727272727</v>
      </c>
      <c r="E185" s="111">
        <v>47.78</v>
      </c>
      <c r="F185" s="112">
        <v>2.223E-2</v>
      </c>
      <c r="G185" s="108">
        <f t="shared" si="14"/>
        <v>47.802230000000002</v>
      </c>
      <c r="H185" s="72">
        <v>215.41</v>
      </c>
      <c r="I185" s="74" t="s">
        <v>45</v>
      </c>
      <c r="J185" s="71">
        <f t="shared" si="17"/>
        <v>215.41</v>
      </c>
      <c r="K185" s="72">
        <v>7.17</v>
      </c>
      <c r="L185" s="74" t="s">
        <v>45</v>
      </c>
      <c r="M185" s="71">
        <f t="shared" si="16"/>
        <v>7.17</v>
      </c>
      <c r="N185" s="72">
        <v>7916</v>
      </c>
      <c r="O185" s="74" t="s">
        <v>43</v>
      </c>
      <c r="P185" s="71">
        <f t="shared" si="13"/>
        <v>0.79160000000000008</v>
      </c>
    </row>
    <row r="186" spans="1:16">
      <c r="B186" s="109">
        <v>3.25</v>
      </c>
      <c r="C186" s="110" t="s">
        <v>46</v>
      </c>
      <c r="D186" s="70">
        <f t="shared" si="18"/>
        <v>24.621212121212121</v>
      </c>
      <c r="E186" s="111">
        <v>45.71</v>
      </c>
      <c r="F186" s="112">
        <v>2.0709999999999999E-2</v>
      </c>
      <c r="G186" s="108">
        <f t="shared" si="14"/>
        <v>45.730710000000002</v>
      </c>
      <c r="H186" s="72">
        <v>239.15</v>
      </c>
      <c r="I186" s="74" t="s">
        <v>45</v>
      </c>
      <c r="J186" s="71">
        <f t="shared" si="17"/>
        <v>239.15</v>
      </c>
      <c r="K186" s="72">
        <v>7.92</v>
      </c>
      <c r="L186" s="74" t="s">
        <v>45</v>
      </c>
      <c r="M186" s="71">
        <f t="shared" si="16"/>
        <v>7.92</v>
      </c>
      <c r="N186" s="72">
        <v>8401</v>
      </c>
      <c r="O186" s="74" t="s">
        <v>43</v>
      </c>
      <c r="P186" s="71">
        <f t="shared" si="13"/>
        <v>0.84009999999999996</v>
      </c>
    </row>
    <row r="187" spans="1:16">
      <c r="B187" s="109">
        <v>3.5</v>
      </c>
      <c r="C187" s="110" t="s">
        <v>46</v>
      </c>
      <c r="D187" s="70">
        <f t="shared" si="18"/>
        <v>26.515151515151516</v>
      </c>
      <c r="E187" s="111">
        <v>43.72</v>
      </c>
      <c r="F187" s="112">
        <v>1.9390000000000001E-2</v>
      </c>
      <c r="G187" s="108">
        <f t="shared" si="14"/>
        <v>43.73939</v>
      </c>
      <c r="H187" s="72">
        <v>263.97000000000003</v>
      </c>
      <c r="I187" s="74" t="s">
        <v>45</v>
      </c>
      <c r="J187" s="71">
        <f t="shared" si="17"/>
        <v>263.97000000000003</v>
      </c>
      <c r="K187" s="72">
        <v>8.66</v>
      </c>
      <c r="L187" s="74" t="s">
        <v>45</v>
      </c>
      <c r="M187" s="71">
        <f t="shared" si="16"/>
        <v>8.66</v>
      </c>
      <c r="N187" s="72">
        <v>8907</v>
      </c>
      <c r="O187" s="74" t="s">
        <v>43</v>
      </c>
      <c r="P187" s="71">
        <f t="shared" si="13"/>
        <v>0.89070000000000005</v>
      </c>
    </row>
    <row r="188" spans="1:16">
      <c r="B188" s="109">
        <v>3.75</v>
      </c>
      <c r="C188" s="110" t="s">
        <v>46</v>
      </c>
      <c r="D188" s="70">
        <f t="shared" si="18"/>
        <v>28.40909090909091</v>
      </c>
      <c r="E188" s="111">
        <v>41.76</v>
      </c>
      <c r="F188" s="112">
        <v>1.8239999999999999E-2</v>
      </c>
      <c r="G188" s="108">
        <f t="shared" si="14"/>
        <v>41.778239999999997</v>
      </c>
      <c r="H188" s="72">
        <v>289.93</v>
      </c>
      <c r="I188" s="74" t="s">
        <v>45</v>
      </c>
      <c r="J188" s="71">
        <f t="shared" si="17"/>
        <v>289.93</v>
      </c>
      <c r="K188" s="72">
        <v>9.41</v>
      </c>
      <c r="L188" s="74" t="s">
        <v>45</v>
      </c>
      <c r="M188" s="71">
        <f t="shared" si="16"/>
        <v>9.41</v>
      </c>
      <c r="N188" s="72">
        <v>9436</v>
      </c>
      <c r="O188" s="74" t="s">
        <v>43</v>
      </c>
      <c r="P188" s="71">
        <f t="shared" si="13"/>
        <v>0.94359999999999999</v>
      </c>
    </row>
    <row r="189" spans="1:16">
      <c r="B189" s="109">
        <v>4</v>
      </c>
      <c r="C189" s="110" t="s">
        <v>46</v>
      </c>
      <c r="D189" s="70">
        <f t="shared" si="18"/>
        <v>30.303030303030305</v>
      </c>
      <c r="E189" s="111">
        <v>39.9</v>
      </c>
      <c r="F189" s="112">
        <v>1.7219999999999999E-2</v>
      </c>
      <c r="G189" s="108">
        <f t="shared" si="14"/>
        <v>39.91722</v>
      </c>
      <c r="H189" s="72">
        <v>317.11</v>
      </c>
      <c r="I189" s="74" t="s">
        <v>45</v>
      </c>
      <c r="J189" s="71">
        <f t="shared" si="17"/>
        <v>317.11</v>
      </c>
      <c r="K189" s="72">
        <v>10.17</v>
      </c>
      <c r="L189" s="74" t="s">
        <v>45</v>
      </c>
      <c r="M189" s="71">
        <f t="shared" si="16"/>
        <v>10.17</v>
      </c>
      <c r="N189" s="72">
        <v>9989</v>
      </c>
      <c r="O189" s="74" t="s">
        <v>43</v>
      </c>
      <c r="P189" s="71">
        <f t="shared" si="13"/>
        <v>0.99890000000000012</v>
      </c>
    </row>
    <row r="190" spans="1:16">
      <c r="B190" s="109">
        <v>4.5</v>
      </c>
      <c r="C190" s="110" t="s">
        <v>46</v>
      </c>
      <c r="D190" s="70">
        <f t="shared" si="18"/>
        <v>34.090909090909093</v>
      </c>
      <c r="E190" s="111">
        <v>37.11</v>
      </c>
      <c r="F190" s="112">
        <v>1.5509999999999999E-2</v>
      </c>
      <c r="G190" s="108">
        <f t="shared" si="14"/>
        <v>37.125509999999998</v>
      </c>
      <c r="H190" s="72">
        <v>374.79</v>
      </c>
      <c r="I190" s="74" t="s">
        <v>45</v>
      </c>
      <c r="J190" s="71">
        <f t="shared" si="17"/>
        <v>374.79</v>
      </c>
      <c r="K190" s="72">
        <v>13.04</v>
      </c>
      <c r="L190" s="74" t="s">
        <v>45</v>
      </c>
      <c r="M190" s="71">
        <f t="shared" si="16"/>
        <v>13.04</v>
      </c>
      <c r="N190" s="72">
        <v>1.1200000000000001</v>
      </c>
      <c r="O190" s="73" t="s">
        <v>45</v>
      </c>
      <c r="P190" s="71">
        <f t="shared" ref="P190:P228" si="19">N190</f>
        <v>1.1200000000000001</v>
      </c>
    </row>
    <row r="191" spans="1:16">
      <c r="B191" s="109">
        <v>5</v>
      </c>
      <c r="C191" s="110" t="s">
        <v>46</v>
      </c>
      <c r="D191" s="70">
        <f t="shared" si="18"/>
        <v>37.878787878787875</v>
      </c>
      <c r="E191" s="111">
        <v>34.729999999999997</v>
      </c>
      <c r="F191" s="112">
        <v>1.4120000000000001E-2</v>
      </c>
      <c r="G191" s="108">
        <f t="shared" si="14"/>
        <v>34.744119999999995</v>
      </c>
      <c r="H191" s="72">
        <v>436.61</v>
      </c>
      <c r="I191" s="74" t="s">
        <v>45</v>
      </c>
      <c r="J191" s="71">
        <f t="shared" si="17"/>
        <v>436.61</v>
      </c>
      <c r="K191" s="72">
        <v>15.7</v>
      </c>
      <c r="L191" s="74" t="s">
        <v>45</v>
      </c>
      <c r="M191" s="71">
        <f t="shared" si="16"/>
        <v>15.7</v>
      </c>
      <c r="N191" s="72">
        <v>1.24</v>
      </c>
      <c r="O191" s="74" t="s">
        <v>45</v>
      </c>
      <c r="P191" s="71">
        <f t="shared" si="19"/>
        <v>1.24</v>
      </c>
    </row>
    <row r="192" spans="1:16">
      <c r="B192" s="109">
        <v>5.5</v>
      </c>
      <c r="C192" s="110" t="s">
        <v>46</v>
      </c>
      <c r="D192" s="70">
        <f t="shared" si="18"/>
        <v>41.666666666666664</v>
      </c>
      <c r="E192" s="111">
        <v>32.659999999999997</v>
      </c>
      <c r="F192" s="112">
        <v>1.2959999999999999E-2</v>
      </c>
      <c r="G192" s="108">
        <f t="shared" si="14"/>
        <v>32.672959999999996</v>
      </c>
      <c r="H192" s="72">
        <v>502.51</v>
      </c>
      <c r="I192" s="74" t="s">
        <v>45</v>
      </c>
      <c r="J192" s="71">
        <f t="shared" si="17"/>
        <v>502.51</v>
      </c>
      <c r="K192" s="72">
        <v>18.260000000000002</v>
      </c>
      <c r="L192" s="74" t="s">
        <v>45</v>
      </c>
      <c r="M192" s="71">
        <f t="shared" si="16"/>
        <v>18.260000000000002</v>
      </c>
      <c r="N192" s="72">
        <v>1.38</v>
      </c>
      <c r="O192" s="74" t="s">
        <v>45</v>
      </c>
      <c r="P192" s="71">
        <f t="shared" si="19"/>
        <v>1.38</v>
      </c>
    </row>
    <row r="193" spans="2:16">
      <c r="B193" s="109">
        <v>6</v>
      </c>
      <c r="C193" s="110" t="s">
        <v>46</v>
      </c>
      <c r="D193" s="70">
        <f t="shared" si="18"/>
        <v>45.454545454545453</v>
      </c>
      <c r="E193" s="111">
        <v>30.86</v>
      </c>
      <c r="F193" s="112">
        <v>1.1990000000000001E-2</v>
      </c>
      <c r="G193" s="108">
        <f t="shared" si="14"/>
        <v>30.87199</v>
      </c>
      <c r="H193" s="72">
        <v>572.41</v>
      </c>
      <c r="I193" s="74" t="s">
        <v>45</v>
      </c>
      <c r="J193" s="71">
        <f t="shared" si="17"/>
        <v>572.41</v>
      </c>
      <c r="K193" s="72">
        <v>20.77</v>
      </c>
      <c r="L193" s="74" t="s">
        <v>45</v>
      </c>
      <c r="M193" s="71">
        <f t="shared" si="16"/>
        <v>20.77</v>
      </c>
      <c r="N193" s="72">
        <v>1.52</v>
      </c>
      <c r="O193" s="74" t="s">
        <v>45</v>
      </c>
      <c r="P193" s="71">
        <f t="shared" si="19"/>
        <v>1.52</v>
      </c>
    </row>
    <row r="194" spans="2:16">
      <c r="B194" s="109">
        <v>6.5</v>
      </c>
      <c r="C194" s="110" t="s">
        <v>46</v>
      </c>
      <c r="D194" s="70">
        <f t="shared" si="18"/>
        <v>49.242424242424242</v>
      </c>
      <c r="E194" s="111">
        <v>29.27</v>
      </c>
      <c r="F194" s="112">
        <v>1.1169999999999999E-2</v>
      </c>
      <c r="G194" s="108">
        <f t="shared" si="14"/>
        <v>29.281169999999999</v>
      </c>
      <c r="H194" s="72">
        <v>646.24</v>
      </c>
      <c r="I194" s="74" t="s">
        <v>45</v>
      </c>
      <c r="J194" s="71">
        <f t="shared" si="17"/>
        <v>646.24</v>
      </c>
      <c r="K194" s="72">
        <v>23.24</v>
      </c>
      <c r="L194" s="74" t="s">
        <v>45</v>
      </c>
      <c r="M194" s="71">
        <f t="shared" si="16"/>
        <v>23.24</v>
      </c>
      <c r="N194" s="72">
        <v>1.67</v>
      </c>
      <c r="O194" s="74" t="s">
        <v>45</v>
      </c>
      <c r="P194" s="71">
        <f t="shared" si="19"/>
        <v>1.67</v>
      </c>
    </row>
    <row r="195" spans="2:16">
      <c r="B195" s="109">
        <v>7</v>
      </c>
      <c r="C195" s="110" t="s">
        <v>46</v>
      </c>
      <c r="D195" s="70">
        <f t="shared" si="18"/>
        <v>53.030303030303031</v>
      </c>
      <c r="E195" s="111">
        <v>27.87</v>
      </c>
      <c r="F195" s="112">
        <v>1.0449999999999999E-2</v>
      </c>
      <c r="G195" s="108">
        <f t="shared" si="14"/>
        <v>27.88045</v>
      </c>
      <c r="H195" s="72">
        <v>723.94</v>
      </c>
      <c r="I195" s="74" t="s">
        <v>45</v>
      </c>
      <c r="J195" s="71">
        <f t="shared" si="17"/>
        <v>723.94</v>
      </c>
      <c r="K195" s="72">
        <v>25.71</v>
      </c>
      <c r="L195" s="74" t="s">
        <v>45</v>
      </c>
      <c r="M195" s="71">
        <f t="shared" si="16"/>
        <v>25.71</v>
      </c>
      <c r="N195" s="72">
        <v>1.82</v>
      </c>
      <c r="O195" s="74" t="s">
        <v>45</v>
      </c>
      <c r="P195" s="71">
        <f t="shared" si="19"/>
        <v>1.82</v>
      </c>
    </row>
    <row r="196" spans="2:16">
      <c r="B196" s="109">
        <v>8</v>
      </c>
      <c r="C196" s="110" t="s">
        <v>46</v>
      </c>
      <c r="D196" s="70">
        <f t="shared" si="18"/>
        <v>60.606060606060609</v>
      </c>
      <c r="E196" s="111">
        <v>25.48</v>
      </c>
      <c r="F196" s="112">
        <v>9.2689999999999995E-3</v>
      </c>
      <c r="G196" s="108">
        <f t="shared" si="14"/>
        <v>25.489269</v>
      </c>
      <c r="H196" s="72">
        <v>890.55</v>
      </c>
      <c r="I196" s="74" t="s">
        <v>45</v>
      </c>
      <c r="J196" s="71">
        <f t="shared" si="17"/>
        <v>890.55</v>
      </c>
      <c r="K196" s="72">
        <v>34.880000000000003</v>
      </c>
      <c r="L196" s="74" t="s">
        <v>45</v>
      </c>
      <c r="M196" s="71">
        <f t="shared" si="16"/>
        <v>34.880000000000003</v>
      </c>
      <c r="N196" s="72">
        <v>2.16</v>
      </c>
      <c r="O196" s="74" t="s">
        <v>45</v>
      </c>
      <c r="P196" s="71">
        <f t="shared" si="19"/>
        <v>2.16</v>
      </c>
    </row>
    <row r="197" spans="2:16">
      <c r="B197" s="109">
        <v>9</v>
      </c>
      <c r="C197" s="110" t="s">
        <v>46</v>
      </c>
      <c r="D197" s="70">
        <f t="shared" si="18"/>
        <v>68.181818181818187</v>
      </c>
      <c r="E197" s="111">
        <v>23.53</v>
      </c>
      <c r="F197" s="112">
        <v>8.3379999999999999E-3</v>
      </c>
      <c r="G197" s="108">
        <f t="shared" si="14"/>
        <v>23.538338</v>
      </c>
      <c r="H197" s="72">
        <v>1.07</v>
      </c>
      <c r="I197" s="73" t="s">
        <v>12</v>
      </c>
      <c r="J197" s="75">
        <f t="shared" ref="J197:J228" si="20">H197*1000</f>
        <v>1070</v>
      </c>
      <c r="K197" s="72">
        <v>43.3</v>
      </c>
      <c r="L197" s="74" t="s">
        <v>45</v>
      </c>
      <c r="M197" s="71">
        <f t="shared" si="16"/>
        <v>43.3</v>
      </c>
      <c r="N197" s="72">
        <v>2.52</v>
      </c>
      <c r="O197" s="74" t="s">
        <v>45</v>
      </c>
      <c r="P197" s="71">
        <f t="shared" si="19"/>
        <v>2.52</v>
      </c>
    </row>
    <row r="198" spans="2:16">
      <c r="B198" s="109">
        <v>10</v>
      </c>
      <c r="C198" s="110" t="s">
        <v>46</v>
      </c>
      <c r="D198" s="70">
        <f t="shared" si="18"/>
        <v>75.757575757575751</v>
      </c>
      <c r="E198" s="111">
        <v>21.9</v>
      </c>
      <c r="F198" s="112">
        <v>7.5839999999999996E-3</v>
      </c>
      <c r="G198" s="108">
        <f t="shared" si="14"/>
        <v>21.907584</v>
      </c>
      <c r="H198" s="72">
        <v>1.27</v>
      </c>
      <c r="I198" s="74" t="s">
        <v>12</v>
      </c>
      <c r="J198" s="75">
        <f t="shared" si="20"/>
        <v>1270</v>
      </c>
      <c r="K198" s="72">
        <v>51.39</v>
      </c>
      <c r="L198" s="74" t="s">
        <v>45</v>
      </c>
      <c r="M198" s="71">
        <f t="shared" si="16"/>
        <v>51.39</v>
      </c>
      <c r="N198" s="72">
        <v>2.91</v>
      </c>
      <c r="O198" s="74" t="s">
        <v>45</v>
      </c>
      <c r="P198" s="71">
        <f t="shared" si="19"/>
        <v>2.91</v>
      </c>
    </row>
    <row r="199" spans="2:16">
      <c r="B199" s="109">
        <v>11</v>
      </c>
      <c r="C199" s="110" t="s">
        <v>46</v>
      </c>
      <c r="D199" s="70">
        <f t="shared" si="18"/>
        <v>83.333333333333329</v>
      </c>
      <c r="E199" s="111">
        <v>20.53</v>
      </c>
      <c r="F199" s="112">
        <v>6.96E-3</v>
      </c>
      <c r="G199" s="108">
        <f t="shared" si="14"/>
        <v>20.536960000000001</v>
      </c>
      <c r="H199" s="72">
        <v>1.48</v>
      </c>
      <c r="I199" s="74" t="s">
        <v>12</v>
      </c>
      <c r="J199" s="75">
        <f t="shared" si="20"/>
        <v>1480</v>
      </c>
      <c r="K199" s="72">
        <v>59.31</v>
      </c>
      <c r="L199" s="74" t="s">
        <v>45</v>
      </c>
      <c r="M199" s="71">
        <f t="shared" si="16"/>
        <v>59.31</v>
      </c>
      <c r="N199" s="72">
        <v>3.32</v>
      </c>
      <c r="O199" s="74" t="s">
        <v>45</v>
      </c>
      <c r="P199" s="71">
        <f t="shared" si="19"/>
        <v>3.32</v>
      </c>
    </row>
    <row r="200" spans="2:16">
      <c r="B200" s="109">
        <v>12</v>
      </c>
      <c r="C200" s="110" t="s">
        <v>46</v>
      </c>
      <c r="D200" s="70">
        <f t="shared" si="18"/>
        <v>90.909090909090907</v>
      </c>
      <c r="E200" s="111">
        <v>19.350000000000001</v>
      </c>
      <c r="F200" s="112">
        <v>6.4349999999999997E-3</v>
      </c>
      <c r="G200" s="108">
        <f t="shared" si="14"/>
        <v>19.356435000000001</v>
      </c>
      <c r="H200" s="72">
        <v>1.7</v>
      </c>
      <c r="I200" s="74" t="s">
        <v>12</v>
      </c>
      <c r="J200" s="75">
        <f t="shared" si="20"/>
        <v>1700</v>
      </c>
      <c r="K200" s="72">
        <v>67.16</v>
      </c>
      <c r="L200" s="74" t="s">
        <v>45</v>
      </c>
      <c r="M200" s="71">
        <f t="shared" si="16"/>
        <v>67.16</v>
      </c>
      <c r="N200" s="72">
        <v>3.76</v>
      </c>
      <c r="O200" s="74" t="s">
        <v>45</v>
      </c>
      <c r="P200" s="71">
        <f t="shared" si="19"/>
        <v>3.76</v>
      </c>
    </row>
    <row r="201" spans="2:16">
      <c r="B201" s="109">
        <v>13</v>
      </c>
      <c r="C201" s="110" t="s">
        <v>46</v>
      </c>
      <c r="D201" s="70">
        <f t="shared" si="18"/>
        <v>98.484848484848484</v>
      </c>
      <c r="E201" s="111">
        <v>18.329999999999998</v>
      </c>
      <c r="F201" s="112">
        <v>5.9870000000000001E-3</v>
      </c>
      <c r="G201" s="108">
        <f t="shared" si="14"/>
        <v>18.335986999999999</v>
      </c>
      <c r="H201" s="72">
        <v>1.94</v>
      </c>
      <c r="I201" s="74" t="s">
        <v>12</v>
      </c>
      <c r="J201" s="75">
        <f t="shared" si="20"/>
        <v>1940</v>
      </c>
      <c r="K201" s="72">
        <v>74.98</v>
      </c>
      <c r="L201" s="74" t="s">
        <v>45</v>
      </c>
      <c r="M201" s="71">
        <f t="shared" si="16"/>
        <v>74.98</v>
      </c>
      <c r="N201" s="72">
        <v>4.21</v>
      </c>
      <c r="O201" s="74" t="s">
        <v>45</v>
      </c>
      <c r="P201" s="71">
        <f t="shared" si="19"/>
        <v>4.21</v>
      </c>
    </row>
    <row r="202" spans="2:16">
      <c r="B202" s="109">
        <v>14</v>
      </c>
      <c r="C202" s="110" t="s">
        <v>46</v>
      </c>
      <c r="D202" s="70">
        <f t="shared" si="18"/>
        <v>106.06060606060606</v>
      </c>
      <c r="E202" s="111">
        <v>17.440000000000001</v>
      </c>
      <c r="F202" s="112">
        <v>5.5989999999999998E-3</v>
      </c>
      <c r="G202" s="108">
        <f t="shared" si="14"/>
        <v>17.445599000000001</v>
      </c>
      <c r="H202" s="72">
        <v>2.1800000000000002</v>
      </c>
      <c r="I202" s="74" t="s">
        <v>12</v>
      </c>
      <c r="J202" s="75">
        <f t="shared" si="20"/>
        <v>2180</v>
      </c>
      <c r="K202" s="72">
        <v>82.8</v>
      </c>
      <c r="L202" s="74" t="s">
        <v>45</v>
      </c>
      <c r="M202" s="71">
        <f t="shared" si="16"/>
        <v>82.8</v>
      </c>
      <c r="N202" s="72">
        <v>4.6900000000000004</v>
      </c>
      <c r="O202" s="74" t="s">
        <v>45</v>
      </c>
      <c r="P202" s="71">
        <f t="shared" si="19"/>
        <v>4.6900000000000004</v>
      </c>
    </row>
    <row r="203" spans="2:16">
      <c r="B203" s="109">
        <v>15</v>
      </c>
      <c r="C203" s="110" t="s">
        <v>46</v>
      </c>
      <c r="D203" s="70">
        <f t="shared" si="18"/>
        <v>113.63636363636364</v>
      </c>
      <c r="E203" s="111">
        <v>16.649999999999999</v>
      </c>
      <c r="F203" s="112">
        <v>5.2610000000000001E-3</v>
      </c>
      <c r="G203" s="108">
        <f t="shared" si="14"/>
        <v>16.655260999999999</v>
      </c>
      <c r="H203" s="72">
        <v>2.44</v>
      </c>
      <c r="I203" s="74" t="s">
        <v>12</v>
      </c>
      <c r="J203" s="75">
        <f t="shared" si="20"/>
        <v>2440</v>
      </c>
      <c r="K203" s="72">
        <v>90.64</v>
      </c>
      <c r="L203" s="74" t="s">
        <v>45</v>
      </c>
      <c r="M203" s="71">
        <f t="shared" si="16"/>
        <v>90.64</v>
      </c>
      <c r="N203" s="72">
        <v>5.19</v>
      </c>
      <c r="O203" s="74" t="s">
        <v>45</v>
      </c>
      <c r="P203" s="71">
        <f t="shared" si="19"/>
        <v>5.19</v>
      </c>
    </row>
    <row r="204" spans="2:16">
      <c r="B204" s="109">
        <v>16</v>
      </c>
      <c r="C204" s="110" t="s">
        <v>46</v>
      </c>
      <c r="D204" s="70">
        <f t="shared" si="18"/>
        <v>121.21212121212122</v>
      </c>
      <c r="E204" s="111">
        <v>15.95</v>
      </c>
      <c r="F204" s="112">
        <v>4.9630000000000004E-3</v>
      </c>
      <c r="G204" s="108">
        <f t="shared" si="14"/>
        <v>15.954962999999999</v>
      </c>
      <c r="H204" s="72">
        <v>2.72</v>
      </c>
      <c r="I204" s="74" t="s">
        <v>12</v>
      </c>
      <c r="J204" s="75">
        <f t="shared" si="20"/>
        <v>2720</v>
      </c>
      <c r="K204" s="72">
        <v>98.49</v>
      </c>
      <c r="L204" s="74" t="s">
        <v>45</v>
      </c>
      <c r="M204" s="71">
        <f t="shared" si="16"/>
        <v>98.49</v>
      </c>
      <c r="N204" s="72">
        <v>5.71</v>
      </c>
      <c r="O204" s="74" t="s">
        <v>45</v>
      </c>
      <c r="P204" s="71">
        <f t="shared" si="19"/>
        <v>5.71</v>
      </c>
    </row>
    <row r="205" spans="2:16">
      <c r="B205" s="109">
        <v>17</v>
      </c>
      <c r="C205" s="110" t="s">
        <v>46</v>
      </c>
      <c r="D205" s="70">
        <f t="shared" si="18"/>
        <v>128.78787878787878</v>
      </c>
      <c r="E205" s="111">
        <v>15.32</v>
      </c>
      <c r="F205" s="112">
        <v>4.6979999999999999E-3</v>
      </c>
      <c r="G205" s="108">
        <f t="shared" si="14"/>
        <v>15.324698</v>
      </c>
      <c r="H205" s="72">
        <v>3</v>
      </c>
      <c r="I205" s="74" t="s">
        <v>12</v>
      </c>
      <c r="J205" s="75">
        <f t="shared" si="20"/>
        <v>3000</v>
      </c>
      <c r="K205" s="72">
        <v>106.37</v>
      </c>
      <c r="L205" s="74" t="s">
        <v>45</v>
      </c>
      <c r="M205" s="71">
        <f t="shared" si="16"/>
        <v>106.37</v>
      </c>
      <c r="N205" s="72">
        <v>6.24</v>
      </c>
      <c r="O205" s="74" t="s">
        <v>45</v>
      </c>
      <c r="P205" s="71">
        <f t="shared" si="19"/>
        <v>6.24</v>
      </c>
    </row>
    <row r="206" spans="2:16">
      <c r="B206" s="109">
        <v>18</v>
      </c>
      <c r="C206" s="110" t="s">
        <v>46</v>
      </c>
      <c r="D206" s="70">
        <f t="shared" si="18"/>
        <v>136.36363636363637</v>
      </c>
      <c r="E206" s="111">
        <v>14.75</v>
      </c>
      <c r="F206" s="112">
        <v>4.4609999999999997E-3</v>
      </c>
      <c r="G206" s="108">
        <f t="shared" si="14"/>
        <v>14.754460999999999</v>
      </c>
      <c r="H206" s="72">
        <v>3.3</v>
      </c>
      <c r="I206" s="74" t="s">
        <v>12</v>
      </c>
      <c r="J206" s="75">
        <f t="shared" si="20"/>
        <v>3300</v>
      </c>
      <c r="K206" s="72">
        <v>114.27</v>
      </c>
      <c r="L206" s="74" t="s">
        <v>45</v>
      </c>
      <c r="M206" s="71">
        <f t="shared" si="16"/>
        <v>114.27</v>
      </c>
      <c r="N206" s="72">
        <v>6.8</v>
      </c>
      <c r="O206" s="74" t="s">
        <v>45</v>
      </c>
      <c r="P206" s="71">
        <f t="shared" si="19"/>
        <v>6.8</v>
      </c>
    </row>
    <row r="207" spans="2:16">
      <c r="B207" s="109">
        <v>20</v>
      </c>
      <c r="C207" s="110" t="s">
        <v>46</v>
      </c>
      <c r="D207" s="70">
        <f t="shared" si="18"/>
        <v>151.5151515151515</v>
      </c>
      <c r="E207" s="111">
        <v>13.78</v>
      </c>
      <c r="F207" s="112">
        <v>4.0540000000000003E-3</v>
      </c>
      <c r="G207" s="108">
        <f t="shared" si="14"/>
        <v>13.784053999999999</v>
      </c>
      <c r="H207" s="72">
        <v>3.92</v>
      </c>
      <c r="I207" s="74" t="s">
        <v>12</v>
      </c>
      <c r="J207" s="75">
        <f t="shared" si="20"/>
        <v>3920</v>
      </c>
      <c r="K207" s="72">
        <v>144.29</v>
      </c>
      <c r="L207" s="74" t="s">
        <v>45</v>
      </c>
      <c r="M207" s="71">
        <f t="shared" si="16"/>
        <v>144.29</v>
      </c>
      <c r="N207" s="72">
        <v>7.96</v>
      </c>
      <c r="O207" s="74" t="s">
        <v>45</v>
      </c>
      <c r="P207" s="71">
        <f t="shared" si="19"/>
        <v>7.96</v>
      </c>
    </row>
    <row r="208" spans="2:16">
      <c r="B208" s="109">
        <v>22.5</v>
      </c>
      <c r="C208" s="110" t="s">
        <v>46</v>
      </c>
      <c r="D208" s="70">
        <f t="shared" si="18"/>
        <v>170.45454545454547</v>
      </c>
      <c r="E208" s="111">
        <v>12.77</v>
      </c>
      <c r="F208" s="112">
        <v>3.6440000000000001E-3</v>
      </c>
      <c r="G208" s="108">
        <f t="shared" si="14"/>
        <v>12.773643999999999</v>
      </c>
      <c r="H208" s="72">
        <v>4.76</v>
      </c>
      <c r="I208" s="74" t="s">
        <v>12</v>
      </c>
      <c r="J208" s="75">
        <f t="shared" si="20"/>
        <v>4760</v>
      </c>
      <c r="K208" s="72">
        <v>186.63</v>
      </c>
      <c r="L208" s="74" t="s">
        <v>45</v>
      </c>
      <c r="M208" s="71">
        <f t="shared" si="16"/>
        <v>186.63</v>
      </c>
      <c r="N208" s="72">
        <v>9.5</v>
      </c>
      <c r="O208" s="74" t="s">
        <v>45</v>
      </c>
      <c r="P208" s="71">
        <f t="shared" si="19"/>
        <v>9.5</v>
      </c>
    </row>
    <row r="209" spans="2:16">
      <c r="B209" s="109">
        <v>25</v>
      </c>
      <c r="C209" s="110" t="s">
        <v>46</v>
      </c>
      <c r="D209" s="70">
        <f t="shared" si="18"/>
        <v>189.39393939393941</v>
      </c>
      <c r="E209" s="111">
        <v>11.95</v>
      </c>
      <c r="F209" s="112">
        <v>3.3110000000000001E-3</v>
      </c>
      <c r="G209" s="108">
        <f t="shared" si="14"/>
        <v>11.953310999999999</v>
      </c>
      <c r="H209" s="72">
        <v>5.65</v>
      </c>
      <c r="I209" s="74" t="s">
        <v>12</v>
      </c>
      <c r="J209" s="75">
        <f t="shared" si="20"/>
        <v>5650</v>
      </c>
      <c r="K209" s="72">
        <v>225.79</v>
      </c>
      <c r="L209" s="74" t="s">
        <v>45</v>
      </c>
      <c r="M209" s="71">
        <f t="shared" si="16"/>
        <v>225.79</v>
      </c>
      <c r="N209" s="72">
        <v>11.13</v>
      </c>
      <c r="O209" s="74" t="s">
        <v>45</v>
      </c>
      <c r="P209" s="71">
        <f t="shared" si="19"/>
        <v>11.13</v>
      </c>
    </row>
    <row r="210" spans="2:16">
      <c r="B210" s="109">
        <v>27.5</v>
      </c>
      <c r="C210" s="110" t="s">
        <v>46</v>
      </c>
      <c r="D210" s="70">
        <f t="shared" si="18"/>
        <v>208.33333333333334</v>
      </c>
      <c r="E210" s="111">
        <v>11.26</v>
      </c>
      <c r="F210" s="112">
        <v>3.0360000000000001E-3</v>
      </c>
      <c r="G210" s="108">
        <f t="shared" si="14"/>
        <v>11.263036</v>
      </c>
      <c r="H210" s="72">
        <v>6.61</v>
      </c>
      <c r="I210" s="74" t="s">
        <v>12</v>
      </c>
      <c r="J210" s="75">
        <f t="shared" si="20"/>
        <v>6610</v>
      </c>
      <c r="K210" s="72">
        <v>263.24</v>
      </c>
      <c r="L210" s="74" t="s">
        <v>45</v>
      </c>
      <c r="M210" s="71">
        <f t="shared" si="16"/>
        <v>263.24</v>
      </c>
      <c r="N210" s="72">
        <v>12.84</v>
      </c>
      <c r="O210" s="74" t="s">
        <v>45</v>
      </c>
      <c r="P210" s="71">
        <f t="shared" si="19"/>
        <v>12.84</v>
      </c>
    </row>
    <row r="211" spans="2:16">
      <c r="B211" s="109">
        <v>30</v>
      </c>
      <c r="C211" s="110" t="s">
        <v>46</v>
      </c>
      <c r="D211" s="70">
        <f t="shared" si="18"/>
        <v>227.27272727272728</v>
      </c>
      <c r="E211" s="111">
        <v>10.69</v>
      </c>
      <c r="F211" s="112">
        <v>2.8050000000000002E-3</v>
      </c>
      <c r="G211" s="108">
        <f t="shared" si="14"/>
        <v>10.692805</v>
      </c>
      <c r="H211" s="72">
        <v>7.62</v>
      </c>
      <c r="I211" s="74" t="s">
        <v>12</v>
      </c>
      <c r="J211" s="75">
        <f t="shared" si="20"/>
        <v>7620</v>
      </c>
      <c r="K211" s="72">
        <v>299.60000000000002</v>
      </c>
      <c r="L211" s="74" t="s">
        <v>45</v>
      </c>
      <c r="M211" s="71">
        <f t="shared" si="16"/>
        <v>299.60000000000002</v>
      </c>
      <c r="N211" s="72">
        <v>14.64</v>
      </c>
      <c r="O211" s="74" t="s">
        <v>45</v>
      </c>
      <c r="P211" s="71">
        <f t="shared" si="19"/>
        <v>14.64</v>
      </c>
    </row>
    <row r="212" spans="2:16">
      <c r="B212" s="109">
        <v>32.5</v>
      </c>
      <c r="C212" s="110" t="s">
        <v>46</v>
      </c>
      <c r="D212" s="70">
        <f t="shared" si="18"/>
        <v>246.21212121212122</v>
      </c>
      <c r="E212" s="111">
        <v>10.199999999999999</v>
      </c>
      <c r="F212" s="112">
        <v>2.6080000000000001E-3</v>
      </c>
      <c r="G212" s="108">
        <f t="shared" si="14"/>
        <v>10.202608</v>
      </c>
      <c r="H212" s="72">
        <v>8.68</v>
      </c>
      <c r="I212" s="74" t="s">
        <v>12</v>
      </c>
      <c r="J212" s="75">
        <f t="shared" si="20"/>
        <v>8680</v>
      </c>
      <c r="K212" s="72">
        <v>335.22</v>
      </c>
      <c r="L212" s="74" t="s">
        <v>45</v>
      </c>
      <c r="M212" s="71">
        <f t="shared" si="16"/>
        <v>335.22</v>
      </c>
      <c r="N212" s="72">
        <v>16.5</v>
      </c>
      <c r="O212" s="74" t="s">
        <v>45</v>
      </c>
      <c r="P212" s="71">
        <f t="shared" si="19"/>
        <v>16.5</v>
      </c>
    </row>
    <row r="213" spans="2:16">
      <c r="B213" s="109">
        <v>35</v>
      </c>
      <c r="C213" s="110" t="s">
        <v>46</v>
      </c>
      <c r="D213" s="70">
        <f t="shared" si="18"/>
        <v>265.15151515151513</v>
      </c>
      <c r="E213" s="111">
        <v>9.7710000000000008</v>
      </c>
      <c r="F213" s="112">
        <v>2.4380000000000001E-3</v>
      </c>
      <c r="G213" s="108">
        <f t="shared" ref="G213:G228" si="21">E213+F213</f>
        <v>9.7734380000000005</v>
      </c>
      <c r="H213" s="72">
        <v>9.8000000000000007</v>
      </c>
      <c r="I213" s="74" t="s">
        <v>12</v>
      </c>
      <c r="J213" s="75">
        <f t="shared" si="20"/>
        <v>9800</v>
      </c>
      <c r="K213" s="72">
        <v>370.28</v>
      </c>
      <c r="L213" s="74" t="s">
        <v>45</v>
      </c>
      <c r="M213" s="71">
        <f t="shared" si="16"/>
        <v>370.28</v>
      </c>
      <c r="N213" s="72">
        <v>18.43</v>
      </c>
      <c r="O213" s="74" t="s">
        <v>45</v>
      </c>
      <c r="P213" s="71">
        <f t="shared" si="19"/>
        <v>18.43</v>
      </c>
    </row>
    <row r="214" spans="2:16">
      <c r="B214" s="109">
        <v>37.5</v>
      </c>
      <c r="C214" s="110" t="s">
        <v>46</v>
      </c>
      <c r="D214" s="70">
        <f t="shared" si="18"/>
        <v>284.09090909090907</v>
      </c>
      <c r="E214" s="111">
        <v>9.4</v>
      </c>
      <c r="F214" s="112">
        <v>2.2889999999999998E-3</v>
      </c>
      <c r="G214" s="108">
        <f t="shared" si="21"/>
        <v>9.4022889999999997</v>
      </c>
      <c r="H214" s="72">
        <v>10.95</v>
      </c>
      <c r="I214" s="74" t="s">
        <v>12</v>
      </c>
      <c r="J214" s="75">
        <f t="shared" si="20"/>
        <v>10950</v>
      </c>
      <c r="K214" s="72">
        <v>404.89</v>
      </c>
      <c r="L214" s="74" t="s">
        <v>45</v>
      </c>
      <c r="M214" s="71">
        <f t="shared" si="16"/>
        <v>404.89</v>
      </c>
      <c r="N214" s="72">
        <v>20.41</v>
      </c>
      <c r="O214" s="74" t="s">
        <v>45</v>
      </c>
      <c r="P214" s="71">
        <f t="shared" si="19"/>
        <v>20.41</v>
      </c>
    </row>
    <row r="215" spans="2:16">
      <c r="B215" s="109">
        <v>40</v>
      </c>
      <c r="C215" s="110" t="s">
        <v>46</v>
      </c>
      <c r="D215" s="70">
        <f t="shared" si="18"/>
        <v>303.030303030303</v>
      </c>
      <c r="E215" s="111">
        <v>9.0739999999999998</v>
      </c>
      <c r="F215" s="112">
        <v>2.1580000000000002E-3</v>
      </c>
      <c r="G215" s="108">
        <f t="shared" si="21"/>
        <v>9.0761579999999995</v>
      </c>
      <c r="H215" s="72">
        <v>12.16</v>
      </c>
      <c r="I215" s="74" t="s">
        <v>12</v>
      </c>
      <c r="J215" s="75">
        <f t="shared" si="20"/>
        <v>12160</v>
      </c>
      <c r="K215" s="72">
        <v>439.12</v>
      </c>
      <c r="L215" s="74" t="s">
        <v>45</v>
      </c>
      <c r="M215" s="71">
        <f t="shared" si="16"/>
        <v>439.12</v>
      </c>
      <c r="N215" s="72">
        <v>22.46</v>
      </c>
      <c r="O215" s="74" t="s">
        <v>45</v>
      </c>
      <c r="P215" s="71">
        <f t="shared" si="19"/>
        <v>22.46</v>
      </c>
    </row>
    <row r="216" spans="2:16">
      <c r="B216" s="109">
        <v>45</v>
      </c>
      <c r="C216" s="110" t="s">
        <v>46</v>
      </c>
      <c r="D216" s="70">
        <f t="shared" si="18"/>
        <v>340.90909090909093</v>
      </c>
      <c r="E216" s="111">
        <v>8.5280000000000005</v>
      </c>
      <c r="F216" s="112">
        <v>1.9380000000000001E-3</v>
      </c>
      <c r="G216" s="108">
        <f t="shared" si="21"/>
        <v>8.5299380000000014</v>
      </c>
      <c r="H216" s="72">
        <v>14.68</v>
      </c>
      <c r="I216" s="74" t="s">
        <v>12</v>
      </c>
      <c r="J216" s="75">
        <f t="shared" si="20"/>
        <v>14680</v>
      </c>
      <c r="K216" s="72">
        <v>565.89</v>
      </c>
      <c r="L216" s="74" t="s">
        <v>45</v>
      </c>
      <c r="M216" s="71">
        <f t="shared" si="16"/>
        <v>565.89</v>
      </c>
      <c r="N216" s="72">
        <v>26.68</v>
      </c>
      <c r="O216" s="74" t="s">
        <v>45</v>
      </c>
      <c r="P216" s="71">
        <f t="shared" si="19"/>
        <v>26.68</v>
      </c>
    </row>
    <row r="217" spans="2:16">
      <c r="B217" s="109">
        <v>50</v>
      </c>
      <c r="C217" s="110" t="s">
        <v>46</v>
      </c>
      <c r="D217" s="70">
        <f t="shared" si="18"/>
        <v>378.78787878787881</v>
      </c>
      <c r="E217" s="111">
        <v>8.09</v>
      </c>
      <c r="F217" s="112">
        <v>1.7600000000000001E-3</v>
      </c>
      <c r="G217" s="108">
        <f t="shared" si="21"/>
        <v>8.0917600000000007</v>
      </c>
      <c r="H217" s="72">
        <v>17.350000000000001</v>
      </c>
      <c r="I217" s="74" t="s">
        <v>12</v>
      </c>
      <c r="J217" s="75">
        <f t="shared" si="20"/>
        <v>17350</v>
      </c>
      <c r="K217" s="72">
        <v>680.52</v>
      </c>
      <c r="L217" s="74" t="s">
        <v>45</v>
      </c>
      <c r="M217" s="71">
        <f t="shared" si="16"/>
        <v>680.52</v>
      </c>
      <c r="N217" s="72">
        <v>31.07</v>
      </c>
      <c r="O217" s="74" t="s">
        <v>45</v>
      </c>
      <c r="P217" s="71">
        <f t="shared" si="19"/>
        <v>31.07</v>
      </c>
    </row>
    <row r="218" spans="2:16">
      <c r="B218" s="109">
        <v>55</v>
      </c>
      <c r="C218" s="110" t="s">
        <v>46</v>
      </c>
      <c r="D218" s="70">
        <f t="shared" si="18"/>
        <v>416.66666666666669</v>
      </c>
      <c r="E218" s="111">
        <v>7.7309999999999999</v>
      </c>
      <c r="F218" s="112">
        <v>1.6130000000000001E-3</v>
      </c>
      <c r="G218" s="108">
        <f t="shared" si="21"/>
        <v>7.7326129999999997</v>
      </c>
      <c r="H218" s="72">
        <v>20.16</v>
      </c>
      <c r="I218" s="74" t="s">
        <v>12</v>
      </c>
      <c r="J218" s="75">
        <f t="shared" si="20"/>
        <v>20160</v>
      </c>
      <c r="K218" s="72">
        <v>787.85</v>
      </c>
      <c r="L218" s="74" t="s">
        <v>45</v>
      </c>
      <c r="M218" s="71">
        <f t="shared" si="16"/>
        <v>787.85</v>
      </c>
      <c r="N218" s="72">
        <v>35.6</v>
      </c>
      <c r="O218" s="74" t="s">
        <v>45</v>
      </c>
      <c r="P218" s="71">
        <f t="shared" si="19"/>
        <v>35.6</v>
      </c>
    </row>
    <row r="219" spans="2:16">
      <c r="B219" s="109">
        <v>60</v>
      </c>
      <c r="C219" s="110" t="s">
        <v>46</v>
      </c>
      <c r="D219" s="70">
        <f t="shared" si="18"/>
        <v>454.54545454545456</v>
      </c>
      <c r="E219" s="111">
        <v>7.4329999999999998</v>
      </c>
      <c r="F219" s="112">
        <v>1.49E-3</v>
      </c>
      <c r="G219" s="108">
        <f t="shared" si="21"/>
        <v>7.4344900000000003</v>
      </c>
      <c r="H219" s="72">
        <v>23.09</v>
      </c>
      <c r="I219" s="74" t="s">
        <v>12</v>
      </c>
      <c r="J219" s="75">
        <f t="shared" si="20"/>
        <v>23090</v>
      </c>
      <c r="K219" s="72">
        <v>890.07</v>
      </c>
      <c r="L219" s="74" t="s">
        <v>45</v>
      </c>
      <c r="M219" s="71">
        <f t="shared" si="16"/>
        <v>890.07</v>
      </c>
      <c r="N219" s="72">
        <v>40.25</v>
      </c>
      <c r="O219" s="74" t="s">
        <v>45</v>
      </c>
      <c r="P219" s="71">
        <f t="shared" si="19"/>
        <v>40.25</v>
      </c>
    </row>
    <row r="220" spans="2:16">
      <c r="B220" s="109">
        <v>65</v>
      </c>
      <c r="C220" s="110" t="s">
        <v>46</v>
      </c>
      <c r="D220" s="70">
        <f t="shared" si="18"/>
        <v>492.42424242424244</v>
      </c>
      <c r="E220" s="111">
        <v>7.181</v>
      </c>
      <c r="F220" s="112">
        <v>1.3849999999999999E-3</v>
      </c>
      <c r="G220" s="108">
        <f t="shared" si="21"/>
        <v>7.182385</v>
      </c>
      <c r="H220" s="72">
        <v>26.12</v>
      </c>
      <c r="I220" s="74" t="s">
        <v>12</v>
      </c>
      <c r="J220" s="75">
        <f t="shared" si="20"/>
        <v>26120</v>
      </c>
      <c r="K220" s="72">
        <v>988.37</v>
      </c>
      <c r="L220" s="74" t="s">
        <v>45</v>
      </c>
      <c r="M220" s="75">
        <f t="shared" si="16"/>
        <v>988.37</v>
      </c>
      <c r="N220" s="72">
        <v>44.99</v>
      </c>
      <c r="O220" s="74" t="s">
        <v>45</v>
      </c>
      <c r="P220" s="71">
        <f t="shared" si="19"/>
        <v>44.99</v>
      </c>
    </row>
    <row r="221" spans="2:16">
      <c r="B221" s="109">
        <v>70</v>
      </c>
      <c r="C221" s="110" t="s">
        <v>46</v>
      </c>
      <c r="D221" s="70">
        <f t="shared" si="18"/>
        <v>530.30303030303025</v>
      </c>
      <c r="E221" s="111">
        <v>6.9660000000000002</v>
      </c>
      <c r="F221" s="112">
        <v>1.294E-3</v>
      </c>
      <c r="G221" s="108">
        <f t="shared" si="21"/>
        <v>6.9672939999999999</v>
      </c>
      <c r="H221" s="72">
        <v>29.26</v>
      </c>
      <c r="I221" s="74" t="s">
        <v>12</v>
      </c>
      <c r="J221" s="75">
        <f t="shared" si="20"/>
        <v>29260</v>
      </c>
      <c r="K221" s="72">
        <v>1.08</v>
      </c>
      <c r="L221" s="73" t="s">
        <v>12</v>
      </c>
      <c r="M221" s="75">
        <f t="shared" ref="M221:M228" si="22">K221*1000</f>
        <v>1080</v>
      </c>
      <c r="N221" s="72">
        <v>49.8</v>
      </c>
      <c r="O221" s="74" t="s">
        <v>45</v>
      </c>
      <c r="P221" s="71">
        <f t="shared" si="19"/>
        <v>49.8</v>
      </c>
    </row>
    <row r="222" spans="2:16">
      <c r="B222" s="109">
        <v>80</v>
      </c>
      <c r="C222" s="110" t="s">
        <v>46</v>
      </c>
      <c r="D222" s="70">
        <f t="shared" si="18"/>
        <v>606.06060606060601</v>
      </c>
      <c r="E222" s="111">
        <v>6.6219999999999999</v>
      </c>
      <c r="F222" s="112">
        <v>1.145E-3</v>
      </c>
      <c r="G222" s="108">
        <f t="shared" si="21"/>
        <v>6.6231450000000001</v>
      </c>
      <c r="H222" s="72">
        <v>35.799999999999997</v>
      </c>
      <c r="I222" s="74" t="s">
        <v>12</v>
      </c>
      <c r="J222" s="75">
        <f t="shared" si="20"/>
        <v>35800</v>
      </c>
      <c r="K222" s="72">
        <v>1.42</v>
      </c>
      <c r="L222" s="74" t="s">
        <v>12</v>
      </c>
      <c r="M222" s="75">
        <f t="shared" si="22"/>
        <v>1420</v>
      </c>
      <c r="N222" s="72">
        <v>59.6</v>
      </c>
      <c r="O222" s="74" t="s">
        <v>45</v>
      </c>
      <c r="P222" s="71">
        <f t="shared" si="19"/>
        <v>59.6</v>
      </c>
    </row>
    <row r="223" spans="2:16">
      <c r="B223" s="109">
        <v>90</v>
      </c>
      <c r="C223" s="110" t="s">
        <v>46</v>
      </c>
      <c r="D223" s="70">
        <f t="shared" si="18"/>
        <v>681.81818181818187</v>
      </c>
      <c r="E223" s="111">
        <v>6.3579999999999997</v>
      </c>
      <c r="F223" s="112">
        <v>1.0269999999999999E-3</v>
      </c>
      <c r="G223" s="108">
        <f t="shared" si="21"/>
        <v>6.3590269999999993</v>
      </c>
      <c r="H223" s="72">
        <v>42.64</v>
      </c>
      <c r="I223" s="74" t="s">
        <v>12</v>
      </c>
      <c r="J223" s="75">
        <f t="shared" si="20"/>
        <v>42640</v>
      </c>
      <c r="K223" s="72">
        <v>1.72</v>
      </c>
      <c r="L223" s="74" t="s">
        <v>12</v>
      </c>
      <c r="M223" s="75">
        <f t="shared" si="22"/>
        <v>1720</v>
      </c>
      <c r="N223" s="72">
        <v>69.56</v>
      </c>
      <c r="O223" s="74" t="s">
        <v>45</v>
      </c>
      <c r="P223" s="71">
        <f t="shared" si="19"/>
        <v>69.56</v>
      </c>
    </row>
    <row r="224" spans="2:16">
      <c r="B224" s="109">
        <v>100</v>
      </c>
      <c r="C224" s="110" t="s">
        <v>46</v>
      </c>
      <c r="D224" s="70">
        <f t="shared" si="18"/>
        <v>757.57575757575762</v>
      </c>
      <c r="E224" s="111">
        <v>6.1529999999999996</v>
      </c>
      <c r="F224" s="112">
        <v>9.3260000000000001E-4</v>
      </c>
      <c r="G224" s="108">
        <f t="shared" si="21"/>
        <v>6.1539325999999992</v>
      </c>
      <c r="H224" s="72">
        <v>49.74</v>
      </c>
      <c r="I224" s="74" t="s">
        <v>12</v>
      </c>
      <c r="J224" s="75">
        <f t="shared" si="20"/>
        <v>49740</v>
      </c>
      <c r="K224" s="72">
        <v>1.99</v>
      </c>
      <c r="L224" s="74" t="s">
        <v>12</v>
      </c>
      <c r="M224" s="75">
        <f t="shared" si="22"/>
        <v>1990</v>
      </c>
      <c r="N224" s="72">
        <v>79.59</v>
      </c>
      <c r="O224" s="74" t="s">
        <v>45</v>
      </c>
      <c r="P224" s="71">
        <f t="shared" si="19"/>
        <v>79.59</v>
      </c>
    </row>
    <row r="225" spans="1:16">
      <c r="B225" s="109">
        <v>110</v>
      </c>
      <c r="C225" s="110" t="s">
        <v>46</v>
      </c>
      <c r="D225" s="70">
        <f t="shared" si="18"/>
        <v>833.33333333333337</v>
      </c>
      <c r="E225" s="111">
        <v>5.9889999999999999</v>
      </c>
      <c r="F225" s="112">
        <v>8.543E-4</v>
      </c>
      <c r="G225" s="108">
        <f t="shared" si="21"/>
        <v>5.9898543000000002</v>
      </c>
      <c r="H225" s="72">
        <v>57.05</v>
      </c>
      <c r="I225" s="74" t="s">
        <v>12</v>
      </c>
      <c r="J225" s="75">
        <f t="shared" si="20"/>
        <v>57050</v>
      </c>
      <c r="K225" s="72">
        <v>2.25</v>
      </c>
      <c r="L225" s="74" t="s">
        <v>12</v>
      </c>
      <c r="M225" s="75">
        <f t="shared" si="22"/>
        <v>2250</v>
      </c>
      <c r="N225" s="72">
        <v>89.65</v>
      </c>
      <c r="O225" s="74" t="s">
        <v>45</v>
      </c>
      <c r="P225" s="71">
        <f t="shared" si="19"/>
        <v>89.65</v>
      </c>
    </row>
    <row r="226" spans="1:16">
      <c r="B226" s="109">
        <v>120</v>
      </c>
      <c r="C226" s="110" t="s">
        <v>46</v>
      </c>
      <c r="D226" s="70">
        <f t="shared" si="18"/>
        <v>909.09090909090912</v>
      </c>
      <c r="E226" s="111">
        <v>5.8559999999999999</v>
      </c>
      <c r="F226" s="112">
        <v>7.8859999999999998E-4</v>
      </c>
      <c r="G226" s="108">
        <f t="shared" si="21"/>
        <v>5.8567885999999998</v>
      </c>
      <c r="H226" s="72">
        <v>64.540000000000006</v>
      </c>
      <c r="I226" s="74" t="s">
        <v>12</v>
      </c>
      <c r="J226" s="75">
        <f t="shared" si="20"/>
        <v>64540.000000000007</v>
      </c>
      <c r="K226" s="72">
        <v>2.48</v>
      </c>
      <c r="L226" s="74" t="s">
        <v>12</v>
      </c>
      <c r="M226" s="75">
        <f t="shared" si="22"/>
        <v>2480</v>
      </c>
      <c r="N226" s="72">
        <v>99.7</v>
      </c>
      <c r="O226" s="74" t="s">
        <v>45</v>
      </c>
      <c r="P226" s="71">
        <f t="shared" si="19"/>
        <v>99.7</v>
      </c>
    </row>
    <row r="227" spans="1:16">
      <c r="B227" s="109">
        <v>130</v>
      </c>
      <c r="C227" s="110" t="s">
        <v>46</v>
      </c>
      <c r="D227" s="70">
        <f t="shared" si="18"/>
        <v>984.84848484848487</v>
      </c>
      <c r="E227" s="111">
        <v>5.7480000000000002</v>
      </c>
      <c r="F227" s="112">
        <v>7.3260000000000003E-4</v>
      </c>
      <c r="G227" s="108">
        <f t="shared" si="21"/>
        <v>5.7487326000000003</v>
      </c>
      <c r="H227" s="72">
        <v>72.2</v>
      </c>
      <c r="I227" s="74" t="s">
        <v>12</v>
      </c>
      <c r="J227" s="75">
        <f t="shared" si="20"/>
        <v>72200</v>
      </c>
      <c r="K227" s="72">
        <v>2.71</v>
      </c>
      <c r="L227" s="74" t="s">
        <v>12</v>
      </c>
      <c r="M227" s="75">
        <f t="shared" si="22"/>
        <v>2710</v>
      </c>
      <c r="N227" s="72">
        <v>109.7</v>
      </c>
      <c r="O227" s="74" t="s">
        <v>45</v>
      </c>
      <c r="P227" s="71">
        <f t="shared" si="19"/>
        <v>109.7</v>
      </c>
    </row>
    <row r="228" spans="1:16">
      <c r="A228" s="4">
        <v>228</v>
      </c>
      <c r="B228" s="109">
        <v>132</v>
      </c>
      <c r="C228" s="110" t="s">
        <v>46</v>
      </c>
      <c r="D228" s="70">
        <f t="shared" si="18"/>
        <v>1000</v>
      </c>
      <c r="E228" s="111">
        <v>5.73</v>
      </c>
      <c r="F228" s="112">
        <v>7.224E-4</v>
      </c>
      <c r="G228" s="108">
        <f t="shared" si="21"/>
        <v>5.7307224000000003</v>
      </c>
      <c r="H228" s="72">
        <v>73.739999999999995</v>
      </c>
      <c r="I228" s="74" t="s">
        <v>12</v>
      </c>
      <c r="J228" s="75">
        <f t="shared" si="20"/>
        <v>73740</v>
      </c>
      <c r="K228" s="72">
        <v>2.72</v>
      </c>
      <c r="L228" s="74" t="s">
        <v>12</v>
      </c>
      <c r="M228" s="75">
        <f t="shared" si="22"/>
        <v>2720</v>
      </c>
      <c r="N228" s="72">
        <v>111.69</v>
      </c>
      <c r="O228" s="74" t="s">
        <v>45</v>
      </c>
      <c r="P228" s="71">
        <f t="shared" si="19"/>
        <v>111.69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1" t="s">
        <v>256</v>
      </c>
      <c r="Z1" s="25"/>
    </row>
    <row r="2" spans="1:30" ht="18.75">
      <c r="A2" s="1">
        <v>2</v>
      </c>
      <c r="B2" s="6" t="s">
        <v>58</v>
      </c>
      <c r="F2" s="7"/>
      <c r="G2" s="7"/>
      <c r="L2" s="5" t="s">
        <v>59</v>
      </c>
      <c r="M2" s="8"/>
      <c r="N2" s="9" t="s">
        <v>257</v>
      </c>
      <c r="R2" s="46"/>
      <c r="S2" s="1" t="s">
        <v>258</v>
      </c>
      <c r="Y2" s="1" t="s">
        <v>259</v>
      </c>
      <c r="AB2" s="1" t="s">
        <v>260</v>
      </c>
    </row>
    <row r="3" spans="1:30">
      <c r="A3" s="4">
        <v>3</v>
      </c>
      <c r="B3" s="12" t="s">
        <v>61</v>
      </c>
      <c r="C3" s="13" t="s">
        <v>13</v>
      </c>
      <c r="E3" s="12" t="s">
        <v>253</v>
      </c>
      <c r="F3" s="184" t="s">
        <v>261</v>
      </c>
      <c r="G3" s="14" t="s">
        <v>14</v>
      </c>
      <c r="H3" s="14"/>
      <c r="I3" s="14"/>
      <c r="K3" s="15"/>
      <c r="L3" s="5" t="s">
        <v>62</v>
      </c>
      <c r="M3" s="16"/>
      <c r="N3" s="9" t="s">
        <v>63</v>
      </c>
      <c r="O3" s="9"/>
      <c r="R3" s="25"/>
      <c r="S3" s="9"/>
      <c r="T3" s="2" t="s">
        <v>151</v>
      </c>
      <c r="U3" s="36"/>
      <c r="V3" s="9"/>
      <c r="W3" s="2" t="s">
        <v>262</v>
      </c>
      <c r="X3" s="2" t="s">
        <v>263</v>
      </c>
      <c r="Y3" s="2" t="s">
        <v>264</v>
      </c>
      <c r="Z3" s="2" t="s">
        <v>265</v>
      </c>
      <c r="AB3" s="2" t="s">
        <v>265</v>
      </c>
      <c r="AC3" s="2"/>
      <c r="AD3" s="120" t="s">
        <v>266</v>
      </c>
    </row>
    <row r="4" spans="1:30">
      <c r="A4" s="4">
        <v>4</v>
      </c>
      <c r="B4" s="12" t="s">
        <v>267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268</v>
      </c>
      <c r="L4" s="9"/>
      <c r="M4" s="9"/>
      <c r="N4" s="9"/>
      <c r="R4" s="46"/>
      <c r="S4" s="133" t="s">
        <v>269</v>
      </c>
      <c r="T4" s="134">
        <v>78.084000000000003</v>
      </c>
      <c r="U4" s="135"/>
      <c r="V4" s="133" t="s">
        <v>270</v>
      </c>
      <c r="W4" s="136">
        <f>T7*1</f>
        <v>3.9E-2</v>
      </c>
      <c r="X4" s="10">
        <v>12.010999999999999</v>
      </c>
      <c r="Y4" s="137">
        <f>W4/W8</f>
        <v>1.9586749714485454E-4</v>
      </c>
      <c r="Z4" s="138">
        <f>W4*X4/X9</f>
        <v>1.6170822836228733E-2</v>
      </c>
      <c r="AA4" s="90"/>
      <c r="AB4" s="139">
        <v>1.2400000000000001E-4</v>
      </c>
      <c r="AD4" s="140" t="s">
        <v>271</v>
      </c>
    </row>
    <row r="5" spans="1:30">
      <c r="A5" s="1">
        <v>5</v>
      </c>
      <c r="B5" s="12" t="s">
        <v>272</v>
      </c>
      <c r="C5" s="20">
        <v>132</v>
      </c>
      <c r="D5" s="21" t="s">
        <v>273</v>
      </c>
      <c r="F5" s="14" t="s">
        <v>0</v>
      </c>
      <c r="G5" s="14" t="s">
        <v>16</v>
      </c>
      <c r="H5" s="14" t="s">
        <v>274</v>
      </c>
      <c r="I5" s="14" t="s">
        <v>274</v>
      </c>
      <c r="J5" s="24" t="s">
        <v>275</v>
      </c>
      <c r="K5" s="5" t="s">
        <v>276</v>
      </c>
      <c r="L5" s="14"/>
      <c r="M5" s="14"/>
      <c r="N5" s="9"/>
      <c r="O5" s="15" t="s">
        <v>277</v>
      </c>
      <c r="P5" s="141" t="str">
        <f ca="1">RIGHT(CELL("filename",A1),LEN(CELL("filename",A1))-FIND("]",CELL("filename",A1)))</f>
        <v>srim132Xe_Air</v>
      </c>
      <c r="R5" s="46"/>
      <c r="S5" s="142" t="s">
        <v>278</v>
      </c>
      <c r="T5" s="143">
        <v>20.947600000000001</v>
      </c>
      <c r="U5" s="135"/>
      <c r="V5" s="142" t="s">
        <v>279</v>
      </c>
      <c r="W5" s="144">
        <f>T7*2+T5*2</f>
        <v>41.973200000000006</v>
      </c>
      <c r="X5" s="145">
        <v>15.999000000000001</v>
      </c>
      <c r="Y5" s="146">
        <f>W5/W8</f>
        <v>0.21079963156821566</v>
      </c>
      <c r="Z5" s="147">
        <f>W5*X5/X9</f>
        <v>23.182126119289084</v>
      </c>
      <c r="AA5" s="91"/>
      <c r="AB5" s="148">
        <v>0.23178099999999999</v>
      </c>
      <c r="AD5" s="149" t="s">
        <v>280</v>
      </c>
    </row>
    <row r="6" spans="1:30">
      <c r="A6" s="4">
        <v>6</v>
      </c>
      <c r="B6" s="12" t="s">
        <v>281</v>
      </c>
      <c r="C6" s="26" t="s">
        <v>352</v>
      </c>
      <c r="D6" s="21" t="s">
        <v>282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283</v>
      </c>
      <c r="M6" s="9"/>
      <c r="N6" s="9"/>
      <c r="O6" s="15" t="s">
        <v>284</v>
      </c>
      <c r="P6" s="130" t="s">
        <v>251</v>
      </c>
      <c r="R6" s="46"/>
      <c r="S6" s="142" t="s">
        <v>285</v>
      </c>
      <c r="T6" s="143">
        <v>0.93400000000000005</v>
      </c>
      <c r="U6" s="135"/>
      <c r="V6" s="150" t="s">
        <v>286</v>
      </c>
      <c r="W6" s="144">
        <f>T4*2</f>
        <v>156.16800000000001</v>
      </c>
      <c r="X6" s="145">
        <v>14.007</v>
      </c>
      <c r="Y6" s="146">
        <f>W6/W8</f>
        <v>0.78431372549019607</v>
      </c>
      <c r="Z6" s="147">
        <f>W6*X6/X9</f>
        <v>75.513660352068698</v>
      </c>
      <c r="AA6" s="91"/>
      <c r="AB6" s="148">
        <v>0.75526700000000002</v>
      </c>
      <c r="AD6" s="1" t="s">
        <v>287</v>
      </c>
    </row>
    <row r="7" spans="1:30">
      <c r="A7" s="1">
        <v>7</v>
      </c>
      <c r="B7" s="31"/>
      <c r="C7" s="26" t="s">
        <v>353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288</v>
      </c>
      <c r="M7" s="9"/>
      <c r="N7" s="9"/>
      <c r="R7" s="46"/>
      <c r="S7" s="151" t="s">
        <v>289</v>
      </c>
      <c r="T7" s="152">
        <v>3.9E-2</v>
      </c>
      <c r="U7" s="135"/>
      <c r="V7" s="153" t="s">
        <v>285</v>
      </c>
      <c r="W7" s="154">
        <f>T6*1</f>
        <v>0.93400000000000005</v>
      </c>
      <c r="X7" s="19">
        <v>39.948</v>
      </c>
      <c r="Y7" s="155">
        <f>W7/W8</f>
        <v>4.6907754444434398E-3</v>
      </c>
      <c r="Z7" s="156">
        <f>W7*X7/X9</f>
        <v>1.2880427058059933</v>
      </c>
      <c r="AA7" s="91"/>
      <c r="AB7" s="157">
        <v>1.2827E-2</v>
      </c>
      <c r="AD7" s="1" t="s">
        <v>290</v>
      </c>
    </row>
    <row r="8" spans="1:30">
      <c r="A8" s="1">
        <v>8</v>
      </c>
      <c r="B8" s="12" t="s">
        <v>291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292</v>
      </c>
      <c r="M8" s="9"/>
      <c r="N8" s="9"/>
      <c r="R8" s="46"/>
      <c r="S8" s="5" t="s">
        <v>293</v>
      </c>
      <c r="T8" s="87">
        <f>SUM(T4:T7)</f>
        <v>100.0046</v>
      </c>
      <c r="U8" s="158"/>
      <c r="V8" s="89" t="s">
        <v>294</v>
      </c>
      <c r="W8" s="92">
        <f>SUM(W4:W7)</f>
        <v>199.11420000000001</v>
      </c>
      <c r="Y8" s="92" t="s">
        <v>295</v>
      </c>
      <c r="AA8" s="91"/>
      <c r="AD8" s="1" t="s">
        <v>296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297</v>
      </c>
      <c r="M9" s="9"/>
      <c r="N9" s="9"/>
      <c r="R9" s="46"/>
      <c r="S9" s="41"/>
      <c r="T9" s="125"/>
      <c r="U9" s="120"/>
      <c r="V9" s="159"/>
      <c r="W9" s="5" t="s">
        <v>298</v>
      </c>
      <c r="X9" s="92">
        <f>(W4*X4+W5*X5+W6*X6+W7*X7)/100</f>
        <v>28.967542638000001</v>
      </c>
      <c r="Y9" s="160" t="s">
        <v>299</v>
      </c>
      <c r="Z9" s="124"/>
    </row>
    <row r="10" spans="1:30">
      <c r="A10" s="1">
        <v>10</v>
      </c>
      <c r="B10" s="12" t="s">
        <v>300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301</v>
      </c>
      <c r="M10" s="9"/>
      <c r="N10" s="9"/>
      <c r="R10" s="46"/>
      <c r="T10" s="58"/>
      <c r="U10" s="120"/>
      <c r="V10" s="159"/>
      <c r="W10" s="25" t="s">
        <v>302</v>
      </c>
      <c r="X10" s="40"/>
      <c r="Y10" s="40"/>
      <c r="Z10" s="124"/>
    </row>
    <row r="11" spans="1:30">
      <c r="A11" s="1">
        <v>11</v>
      </c>
      <c r="C11" s="43" t="s">
        <v>303</v>
      </c>
      <c r="D11" s="7" t="s">
        <v>304</v>
      </c>
      <c r="F11" s="32"/>
      <c r="G11" s="33"/>
      <c r="H11" s="33"/>
      <c r="I11" s="34"/>
      <c r="J11" s="4">
        <v>6</v>
      </c>
      <c r="K11" s="35">
        <v>1000</v>
      </c>
      <c r="L11" s="22" t="s">
        <v>305</v>
      </c>
      <c r="M11" s="9"/>
      <c r="N11" s="9"/>
      <c r="R11" s="46"/>
      <c r="T11" s="25"/>
      <c r="U11" s="25"/>
      <c r="V11" s="36"/>
      <c r="W11" s="120" t="s">
        <v>306</v>
      </c>
      <c r="X11" s="36"/>
      <c r="Y11" s="36"/>
      <c r="Z11" s="25"/>
    </row>
    <row r="12" spans="1:30">
      <c r="A12" s="1">
        <v>12</v>
      </c>
      <c r="B12" s="5" t="s">
        <v>307</v>
      </c>
      <c r="C12" s="44">
        <v>20</v>
      </c>
      <c r="D12" s="45">
        <f>$C$5/100</f>
        <v>1.32</v>
      </c>
      <c r="E12" s="21" t="s">
        <v>308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309</v>
      </c>
      <c r="M12" s="9"/>
      <c r="R12" s="46"/>
      <c r="S12" s="120" t="s">
        <v>310</v>
      </c>
      <c r="T12" s="25"/>
      <c r="U12" s="25"/>
      <c r="V12" s="161"/>
      <c r="W12" s="161"/>
      <c r="X12" s="161"/>
      <c r="Y12" s="161"/>
      <c r="Z12" s="25"/>
    </row>
    <row r="13" spans="1:30">
      <c r="A13" s="1">
        <v>13</v>
      </c>
      <c r="B13" s="5" t="s">
        <v>311</v>
      </c>
      <c r="C13" s="48">
        <v>228</v>
      </c>
      <c r="D13" s="45">
        <f>$C$5*1000000</f>
        <v>132000000</v>
      </c>
      <c r="E13" s="21" t="s">
        <v>312</v>
      </c>
      <c r="F13" s="49"/>
      <c r="G13" s="50"/>
      <c r="H13" s="86"/>
      <c r="I13" s="86"/>
      <c r="J13" s="4">
        <v>8</v>
      </c>
      <c r="K13" s="52">
        <v>3.4327000000000003E-2</v>
      </c>
      <c r="L13" s="22" t="s">
        <v>313</v>
      </c>
      <c r="R13" s="46"/>
      <c r="S13" s="120" t="s">
        <v>314</v>
      </c>
      <c r="T13" s="25"/>
      <c r="U13" s="46"/>
      <c r="V13" s="161"/>
      <c r="W13" s="161"/>
      <c r="X13" s="162"/>
      <c r="Y13" s="162"/>
      <c r="Z13" s="25"/>
    </row>
    <row r="14" spans="1:30" ht="13.5">
      <c r="A14" s="1">
        <v>14</v>
      </c>
      <c r="B14" s="5" t="s">
        <v>315</v>
      </c>
      <c r="C14" s="81">
        <v>101325</v>
      </c>
      <c r="D14" s="21" t="s">
        <v>316</v>
      </c>
      <c r="E14" s="79"/>
      <c r="F14" s="25"/>
      <c r="G14" s="25"/>
      <c r="H14" s="163">
        <f>SUM(H6:H13)</f>
        <v>100</v>
      </c>
      <c r="I14" s="164">
        <f>SUM(I6:I13)</f>
        <v>100.00000000000001</v>
      </c>
      <c r="J14" s="4">
        <v>0</v>
      </c>
      <c r="K14" s="53" t="s">
        <v>317</v>
      </c>
      <c r="L14" s="54"/>
      <c r="N14" s="43"/>
      <c r="O14" s="43"/>
      <c r="P14" s="43"/>
      <c r="R14" s="46"/>
      <c r="T14" s="25"/>
      <c r="U14" s="46"/>
      <c r="V14" s="165"/>
      <c r="W14" s="165"/>
      <c r="X14" s="166"/>
      <c r="Y14" s="166"/>
      <c r="Z14" s="25"/>
      <c r="AB14" s="1" t="s">
        <v>318</v>
      </c>
    </row>
    <row r="15" spans="1:30" ht="13.5">
      <c r="A15" s="1">
        <v>15</v>
      </c>
      <c r="B15" s="5" t="s">
        <v>49</v>
      </c>
      <c r="C15" s="82">
        <v>20</v>
      </c>
      <c r="D15" s="80" t="s">
        <v>319</v>
      </c>
      <c r="E15" s="167" t="s">
        <v>320</v>
      </c>
      <c r="F15" s="21"/>
      <c r="H15" s="78" t="s">
        <v>321</v>
      </c>
      <c r="I15" s="58"/>
      <c r="J15" s="168"/>
      <c r="K15" s="59"/>
      <c r="L15" s="60"/>
      <c r="M15" s="168"/>
      <c r="N15" s="21"/>
      <c r="O15" s="21"/>
      <c r="P15" s="168"/>
      <c r="R15" s="46"/>
      <c r="S15" s="46"/>
      <c r="T15" s="25"/>
      <c r="U15" s="25"/>
      <c r="V15" s="158"/>
      <c r="W15" s="158"/>
      <c r="X15" s="169"/>
      <c r="Y15" s="169"/>
      <c r="Z15" s="25"/>
      <c r="AB15" s="1" t="s">
        <v>322</v>
      </c>
    </row>
    <row r="16" spans="1:30">
      <c r="A16" s="1">
        <v>16</v>
      </c>
      <c r="B16" s="83"/>
      <c r="C16" s="170"/>
      <c r="D16" s="84"/>
      <c r="E16" s="21"/>
      <c r="F16" s="171" t="s">
        <v>323</v>
      </c>
      <c r="H16" s="78" t="s">
        <v>324</v>
      </c>
      <c r="I16" s="58"/>
      <c r="J16" s="172"/>
      <c r="K16" s="59"/>
      <c r="L16" s="60"/>
      <c r="M16" s="21"/>
      <c r="N16" s="21"/>
      <c r="O16" s="21"/>
      <c r="P16" s="21"/>
      <c r="R16" s="46"/>
      <c r="S16" s="46"/>
      <c r="T16" s="25"/>
      <c r="U16" s="25"/>
      <c r="V16" s="158"/>
      <c r="W16" s="158"/>
      <c r="X16" s="169"/>
      <c r="Y16" s="169"/>
      <c r="AB16" s="1" t="s">
        <v>325</v>
      </c>
    </row>
    <row r="17" spans="1:30">
      <c r="A17" s="1">
        <v>17</v>
      </c>
      <c r="B17" s="63" t="s">
        <v>29</v>
      </c>
      <c r="C17" s="11"/>
      <c r="D17" s="10"/>
      <c r="E17" s="63" t="s">
        <v>326</v>
      </c>
      <c r="F17" s="64" t="s">
        <v>327</v>
      </c>
      <c r="G17" s="65" t="s">
        <v>328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  <c r="Z17" s="9"/>
      <c r="AB17" s="1" t="s">
        <v>329</v>
      </c>
    </row>
    <row r="18" spans="1:30">
      <c r="A18" s="1">
        <v>18</v>
      </c>
      <c r="B18" s="68" t="s">
        <v>36</v>
      </c>
      <c r="C18" s="25"/>
      <c r="D18" s="132" t="s">
        <v>330</v>
      </c>
      <c r="E18" s="181" t="s">
        <v>331</v>
      </c>
      <c r="F18" s="182"/>
      <c r="G18" s="183"/>
      <c r="H18" s="68" t="s">
        <v>39</v>
      </c>
      <c r="I18" s="25"/>
      <c r="J18" s="132" t="s">
        <v>220</v>
      </c>
      <c r="K18" s="68" t="s">
        <v>41</v>
      </c>
      <c r="L18" s="69"/>
      <c r="M18" s="132" t="s">
        <v>332</v>
      </c>
      <c r="N18" s="68" t="s">
        <v>41</v>
      </c>
      <c r="O18" s="25"/>
      <c r="P18" s="132" t="s">
        <v>332</v>
      </c>
      <c r="Z18" s="9"/>
      <c r="AA18" s="88"/>
      <c r="AB18" s="1" t="s">
        <v>333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88"/>
      <c r="AC19" s="1" t="s">
        <v>334</v>
      </c>
    </row>
    <row r="20" spans="1:30">
      <c r="A20" s="4">
        <v>20</v>
      </c>
      <c r="B20" s="104">
        <v>1.4</v>
      </c>
      <c r="C20" s="105" t="s">
        <v>42</v>
      </c>
      <c r="D20" s="118">
        <f>B20/1000/$C$5</f>
        <v>1.0606060606060606E-5</v>
      </c>
      <c r="E20" s="106">
        <v>0.1615</v>
      </c>
      <c r="F20" s="107">
        <v>2.8559999999999999</v>
      </c>
      <c r="G20" s="108">
        <f>E20+F20</f>
        <v>3.0175000000000001</v>
      </c>
      <c r="H20" s="104">
        <v>7.76</v>
      </c>
      <c r="I20" s="105" t="s">
        <v>45</v>
      </c>
      <c r="J20" s="76">
        <f>H20</f>
        <v>7.76</v>
      </c>
      <c r="K20" s="104">
        <v>1.97</v>
      </c>
      <c r="L20" s="105" t="s">
        <v>45</v>
      </c>
      <c r="M20" s="76">
        <f>K20</f>
        <v>1.97</v>
      </c>
      <c r="N20" s="104">
        <v>1.4</v>
      </c>
      <c r="O20" s="105" t="s">
        <v>45</v>
      </c>
      <c r="P20" s="76">
        <f>N20</f>
        <v>1.4</v>
      </c>
      <c r="Z20" s="9"/>
      <c r="AA20" s="88"/>
      <c r="AC20" s="1" t="s">
        <v>335</v>
      </c>
    </row>
    <row r="21" spans="1:30">
      <c r="B21" s="109">
        <v>1.5</v>
      </c>
      <c r="C21" s="110" t="s">
        <v>42</v>
      </c>
      <c r="D21" s="95">
        <f t="shared" ref="D21:D84" si="0">B21/1000/$C$5</f>
        <v>1.1363636363636365E-5</v>
      </c>
      <c r="E21" s="111">
        <v>0.16719999999999999</v>
      </c>
      <c r="F21" s="112">
        <v>2.952</v>
      </c>
      <c r="G21" s="108">
        <f t="shared" ref="G21:G84" si="1">E21+F21</f>
        <v>3.1191999999999998</v>
      </c>
      <c r="H21" s="109">
        <v>8</v>
      </c>
      <c r="I21" s="110" t="s">
        <v>45</v>
      </c>
      <c r="J21" s="70">
        <f>H21</f>
        <v>8</v>
      </c>
      <c r="K21" s="109">
        <v>2.0299999999999998</v>
      </c>
      <c r="L21" s="110" t="s">
        <v>45</v>
      </c>
      <c r="M21" s="70">
        <f>K21</f>
        <v>2.0299999999999998</v>
      </c>
      <c r="N21" s="109">
        <v>1.44</v>
      </c>
      <c r="O21" s="110" t="s">
        <v>45</v>
      </c>
      <c r="P21" s="70">
        <f>N21</f>
        <v>1.44</v>
      </c>
      <c r="Z21" s="9"/>
      <c r="AA21" s="88"/>
      <c r="AC21" s="1" t="s">
        <v>336</v>
      </c>
    </row>
    <row r="22" spans="1:30">
      <c r="B22" s="109">
        <v>1.6</v>
      </c>
      <c r="C22" s="110" t="s">
        <v>42</v>
      </c>
      <c r="D22" s="95">
        <f t="shared" si="0"/>
        <v>1.2121212121212122E-5</v>
      </c>
      <c r="E22" s="111">
        <v>0.17269999999999999</v>
      </c>
      <c r="F22" s="112">
        <v>3.0430000000000001</v>
      </c>
      <c r="G22" s="108">
        <f t="shared" si="1"/>
        <v>3.2157</v>
      </c>
      <c r="H22" s="109">
        <v>8.24</v>
      </c>
      <c r="I22" s="110" t="s">
        <v>45</v>
      </c>
      <c r="J22" s="70">
        <f t="shared" ref="J22:J85" si="2">H22</f>
        <v>8.24</v>
      </c>
      <c r="K22" s="109">
        <v>2.08</v>
      </c>
      <c r="L22" s="110" t="s">
        <v>45</v>
      </c>
      <c r="M22" s="70">
        <f t="shared" ref="M22:M85" si="3">K22</f>
        <v>2.08</v>
      </c>
      <c r="N22" s="109">
        <v>1.48</v>
      </c>
      <c r="O22" s="110" t="s">
        <v>45</v>
      </c>
      <c r="P22" s="70">
        <f t="shared" ref="P22:P85" si="4">N22</f>
        <v>1.48</v>
      </c>
      <c r="AA22" s="5"/>
      <c r="AC22" s="173" t="s">
        <v>337</v>
      </c>
    </row>
    <row r="23" spans="1:30">
      <c r="B23" s="109">
        <v>1.7</v>
      </c>
      <c r="C23" s="110" t="s">
        <v>42</v>
      </c>
      <c r="D23" s="95">
        <f t="shared" si="0"/>
        <v>1.2878787878787878E-5</v>
      </c>
      <c r="E23" s="111">
        <v>0.17799999999999999</v>
      </c>
      <c r="F23" s="112">
        <v>3.1309999999999998</v>
      </c>
      <c r="G23" s="108">
        <f t="shared" si="1"/>
        <v>3.3089999999999997</v>
      </c>
      <c r="H23" s="109">
        <v>8.4600000000000009</v>
      </c>
      <c r="I23" s="110" t="s">
        <v>45</v>
      </c>
      <c r="J23" s="70">
        <f t="shared" si="2"/>
        <v>8.4600000000000009</v>
      </c>
      <c r="K23" s="109">
        <v>2.13</v>
      </c>
      <c r="L23" s="110" t="s">
        <v>45</v>
      </c>
      <c r="M23" s="70">
        <f t="shared" si="3"/>
        <v>2.13</v>
      </c>
      <c r="N23" s="109">
        <v>1.52</v>
      </c>
      <c r="O23" s="110" t="s">
        <v>45</v>
      </c>
      <c r="P23" s="70">
        <f t="shared" si="4"/>
        <v>1.52</v>
      </c>
      <c r="AA23" s="87"/>
      <c r="AB23" s="1" t="s">
        <v>338</v>
      </c>
    </row>
    <row r="24" spans="1:30">
      <c r="B24" s="109">
        <v>1.8</v>
      </c>
      <c r="C24" s="110" t="s">
        <v>42</v>
      </c>
      <c r="D24" s="95">
        <f t="shared" si="0"/>
        <v>1.3636363636363637E-5</v>
      </c>
      <c r="E24" s="111">
        <v>0.18310000000000001</v>
      </c>
      <c r="F24" s="112">
        <v>3.2160000000000002</v>
      </c>
      <c r="G24" s="108">
        <f t="shared" si="1"/>
        <v>3.3991000000000002</v>
      </c>
      <c r="H24" s="109">
        <v>8.68</v>
      </c>
      <c r="I24" s="110" t="s">
        <v>45</v>
      </c>
      <c r="J24" s="70">
        <f t="shared" si="2"/>
        <v>8.68</v>
      </c>
      <c r="K24" s="109">
        <v>2.1800000000000002</v>
      </c>
      <c r="L24" s="110" t="s">
        <v>45</v>
      </c>
      <c r="M24" s="70">
        <f t="shared" si="3"/>
        <v>2.1800000000000002</v>
      </c>
      <c r="N24" s="109">
        <v>1.55</v>
      </c>
      <c r="O24" s="110" t="s">
        <v>45</v>
      </c>
      <c r="P24" s="70">
        <f t="shared" si="4"/>
        <v>1.55</v>
      </c>
      <c r="Z24" s="9"/>
      <c r="AC24" s="1" t="s">
        <v>339</v>
      </c>
    </row>
    <row r="25" spans="1:30">
      <c r="B25" s="109">
        <v>2</v>
      </c>
      <c r="C25" s="110" t="s">
        <v>42</v>
      </c>
      <c r="D25" s="95">
        <f t="shared" si="0"/>
        <v>1.5151515151515151E-5</v>
      </c>
      <c r="E25" s="111">
        <v>0.19309999999999999</v>
      </c>
      <c r="F25" s="112">
        <v>3.3759999999999999</v>
      </c>
      <c r="G25" s="108">
        <f t="shared" si="1"/>
        <v>3.5690999999999997</v>
      </c>
      <c r="H25" s="109">
        <v>9.11</v>
      </c>
      <c r="I25" s="110" t="s">
        <v>45</v>
      </c>
      <c r="J25" s="70">
        <f t="shared" si="2"/>
        <v>9.11</v>
      </c>
      <c r="K25" s="109">
        <v>2.2799999999999998</v>
      </c>
      <c r="L25" s="110" t="s">
        <v>45</v>
      </c>
      <c r="M25" s="70">
        <f t="shared" si="3"/>
        <v>2.2799999999999998</v>
      </c>
      <c r="N25" s="109">
        <v>1.63</v>
      </c>
      <c r="O25" s="110" t="s">
        <v>45</v>
      </c>
      <c r="P25" s="70">
        <f t="shared" si="4"/>
        <v>1.63</v>
      </c>
      <c r="Z25" s="9"/>
      <c r="AA25" s="87"/>
      <c r="AC25" s="88" t="s">
        <v>340</v>
      </c>
      <c r="AD25" s="87"/>
    </row>
    <row r="26" spans="1:30">
      <c r="B26" s="109">
        <v>2.25</v>
      </c>
      <c r="C26" s="110" t="s">
        <v>42</v>
      </c>
      <c r="D26" s="95">
        <f t="shared" si="0"/>
        <v>1.7045454545454543E-5</v>
      </c>
      <c r="E26" s="111">
        <v>0.20480000000000001</v>
      </c>
      <c r="F26" s="112">
        <v>3.5609999999999999</v>
      </c>
      <c r="G26" s="108">
        <f t="shared" si="1"/>
        <v>3.7658</v>
      </c>
      <c r="H26" s="109">
        <v>9.6199999999999992</v>
      </c>
      <c r="I26" s="110" t="s">
        <v>45</v>
      </c>
      <c r="J26" s="70">
        <f t="shared" si="2"/>
        <v>9.6199999999999992</v>
      </c>
      <c r="K26" s="109">
        <v>2.4</v>
      </c>
      <c r="L26" s="110" t="s">
        <v>45</v>
      </c>
      <c r="M26" s="70">
        <f t="shared" si="3"/>
        <v>2.4</v>
      </c>
      <c r="N26" s="109">
        <v>1.71</v>
      </c>
      <c r="O26" s="110" t="s">
        <v>45</v>
      </c>
      <c r="P26" s="70">
        <f t="shared" si="4"/>
        <v>1.71</v>
      </c>
      <c r="Z26" s="9"/>
      <c r="AA26" s="87"/>
      <c r="AB26" s="1" t="s">
        <v>341</v>
      </c>
    </row>
    <row r="27" spans="1:30">
      <c r="B27" s="109">
        <v>2.5</v>
      </c>
      <c r="C27" s="110" t="s">
        <v>42</v>
      </c>
      <c r="D27" s="95">
        <f t="shared" si="0"/>
        <v>1.8939393939393939E-5</v>
      </c>
      <c r="E27" s="111">
        <v>0.21579999999999999</v>
      </c>
      <c r="F27" s="112">
        <v>3.7320000000000002</v>
      </c>
      <c r="G27" s="108">
        <f t="shared" si="1"/>
        <v>3.9478</v>
      </c>
      <c r="H27" s="109">
        <v>10.1</v>
      </c>
      <c r="I27" s="110" t="s">
        <v>45</v>
      </c>
      <c r="J27" s="70">
        <f t="shared" si="2"/>
        <v>10.1</v>
      </c>
      <c r="K27" s="109">
        <v>2.5</v>
      </c>
      <c r="L27" s="110" t="s">
        <v>45</v>
      </c>
      <c r="M27" s="70">
        <f t="shared" si="3"/>
        <v>2.5</v>
      </c>
      <c r="N27" s="109">
        <v>1.79</v>
      </c>
      <c r="O27" s="110" t="s">
        <v>45</v>
      </c>
      <c r="P27" s="70">
        <f t="shared" si="4"/>
        <v>1.79</v>
      </c>
      <c r="AA27" s="87"/>
      <c r="AB27" s="1" t="s">
        <v>342</v>
      </c>
    </row>
    <row r="28" spans="1:30">
      <c r="B28" s="109">
        <v>2.75</v>
      </c>
      <c r="C28" s="110" t="s">
        <v>42</v>
      </c>
      <c r="D28" s="95">
        <f t="shared" si="0"/>
        <v>2.0833333333333333E-5</v>
      </c>
      <c r="E28" s="111">
        <v>0.22639999999999999</v>
      </c>
      <c r="F28" s="112">
        <v>3.891</v>
      </c>
      <c r="G28" s="108">
        <f t="shared" si="1"/>
        <v>4.1173999999999999</v>
      </c>
      <c r="H28" s="109">
        <v>10.56</v>
      </c>
      <c r="I28" s="110" t="s">
        <v>45</v>
      </c>
      <c r="J28" s="70">
        <f t="shared" si="2"/>
        <v>10.56</v>
      </c>
      <c r="K28" s="109">
        <v>2.6</v>
      </c>
      <c r="L28" s="110" t="s">
        <v>45</v>
      </c>
      <c r="M28" s="70">
        <f t="shared" si="3"/>
        <v>2.6</v>
      </c>
      <c r="N28" s="109">
        <v>1.87</v>
      </c>
      <c r="O28" s="110" t="s">
        <v>45</v>
      </c>
      <c r="P28" s="70">
        <f t="shared" si="4"/>
        <v>1.87</v>
      </c>
      <c r="AA28" s="87"/>
      <c r="AB28" s="174" t="s">
        <v>343</v>
      </c>
      <c r="AC28" s="175">
        <v>101325</v>
      </c>
      <c r="AD28" s="87" t="s">
        <v>344</v>
      </c>
    </row>
    <row r="29" spans="1:30">
      <c r="B29" s="109">
        <v>3</v>
      </c>
      <c r="C29" s="110" t="s">
        <v>42</v>
      </c>
      <c r="D29" s="95">
        <f t="shared" si="0"/>
        <v>2.2727272727272729E-5</v>
      </c>
      <c r="E29" s="111">
        <v>0.2364</v>
      </c>
      <c r="F29" s="112">
        <v>4.04</v>
      </c>
      <c r="G29" s="108">
        <f t="shared" si="1"/>
        <v>4.2763999999999998</v>
      </c>
      <c r="H29" s="109">
        <v>11.01</v>
      </c>
      <c r="I29" s="110" t="s">
        <v>45</v>
      </c>
      <c r="J29" s="70">
        <f t="shared" si="2"/>
        <v>11.01</v>
      </c>
      <c r="K29" s="109">
        <v>2.7</v>
      </c>
      <c r="L29" s="110" t="s">
        <v>45</v>
      </c>
      <c r="M29" s="70">
        <f t="shared" si="3"/>
        <v>2.7</v>
      </c>
      <c r="N29" s="109">
        <v>1.94</v>
      </c>
      <c r="O29" s="110" t="s">
        <v>45</v>
      </c>
      <c r="P29" s="70">
        <f t="shared" si="4"/>
        <v>1.94</v>
      </c>
      <c r="AA29" s="89"/>
      <c r="AB29" s="176" t="s">
        <v>345</v>
      </c>
      <c r="AC29" s="177">
        <v>20</v>
      </c>
      <c r="AD29" s="87" t="s">
        <v>346</v>
      </c>
    </row>
    <row r="30" spans="1:30">
      <c r="B30" s="109">
        <v>3.25</v>
      </c>
      <c r="C30" s="110" t="s">
        <v>42</v>
      </c>
      <c r="D30" s="95">
        <f t="shared" si="0"/>
        <v>2.4621212121212119E-5</v>
      </c>
      <c r="E30" s="111">
        <v>0.24610000000000001</v>
      </c>
      <c r="F30" s="112">
        <v>4.18</v>
      </c>
      <c r="G30" s="108">
        <f t="shared" si="1"/>
        <v>4.4260999999999999</v>
      </c>
      <c r="H30" s="109">
        <v>11.44</v>
      </c>
      <c r="I30" s="110" t="s">
        <v>45</v>
      </c>
      <c r="J30" s="70">
        <f t="shared" si="2"/>
        <v>11.44</v>
      </c>
      <c r="K30" s="109">
        <v>2.79</v>
      </c>
      <c r="L30" s="110" t="s">
        <v>45</v>
      </c>
      <c r="M30" s="70">
        <f t="shared" si="3"/>
        <v>2.79</v>
      </c>
      <c r="N30" s="109">
        <v>2.0099999999999998</v>
      </c>
      <c r="O30" s="110" t="s">
        <v>45</v>
      </c>
      <c r="P30" s="70">
        <f t="shared" si="4"/>
        <v>2.0099999999999998</v>
      </c>
      <c r="AA30" s="87"/>
      <c r="AB30" s="5" t="s">
        <v>347</v>
      </c>
      <c r="AC30" s="178">
        <v>0</v>
      </c>
      <c r="AD30" s="1" t="s">
        <v>348</v>
      </c>
    </row>
    <row r="31" spans="1:30">
      <c r="B31" s="109">
        <v>3.5</v>
      </c>
      <c r="C31" s="110" t="s">
        <v>42</v>
      </c>
      <c r="D31" s="95">
        <f t="shared" si="0"/>
        <v>2.6515151515151516E-5</v>
      </c>
      <c r="E31" s="111">
        <v>0.25540000000000002</v>
      </c>
      <c r="F31" s="112">
        <v>4.3129999999999997</v>
      </c>
      <c r="G31" s="108">
        <f t="shared" si="1"/>
        <v>4.5683999999999996</v>
      </c>
      <c r="H31" s="109">
        <v>11.85</v>
      </c>
      <c r="I31" s="110" t="s">
        <v>45</v>
      </c>
      <c r="J31" s="70">
        <f t="shared" si="2"/>
        <v>11.85</v>
      </c>
      <c r="K31" s="109">
        <v>2.88</v>
      </c>
      <c r="L31" s="110" t="s">
        <v>45</v>
      </c>
      <c r="M31" s="70">
        <f t="shared" si="3"/>
        <v>2.88</v>
      </c>
      <c r="N31" s="109">
        <v>2.08</v>
      </c>
      <c r="O31" s="110" t="s">
        <v>45</v>
      </c>
      <c r="P31" s="70">
        <f t="shared" si="4"/>
        <v>2.08</v>
      </c>
      <c r="AB31" s="5" t="s">
        <v>349</v>
      </c>
      <c r="AC31" s="179">
        <f xml:space="preserve"> 0.001293 * (AC28/101325) / (1 + AC29/273.15)*(1-0.378*AC30/(AC28/101325))</f>
        <v>1.2047857752004094E-3</v>
      </c>
      <c r="AD31" s="1" t="s">
        <v>350</v>
      </c>
    </row>
    <row r="32" spans="1:30">
      <c r="B32" s="109">
        <v>3.75</v>
      </c>
      <c r="C32" s="110" t="s">
        <v>42</v>
      </c>
      <c r="D32" s="95">
        <f t="shared" si="0"/>
        <v>2.8409090909090909E-5</v>
      </c>
      <c r="E32" s="111">
        <v>0.26440000000000002</v>
      </c>
      <c r="F32" s="112">
        <v>4.4379999999999997</v>
      </c>
      <c r="G32" s="108">
        <f t="shared" si="1"/>
        <v>4.7023999999999999</v>
      </c>
      <c r="H32" s="109">
        <v>12.26</v>
      </c>
      <c r="I32" s="110" t="s">
        <v>45</v>
      </c>
      <c r="J32" s="70">
        <f t="shared" si="2"/>
        <v>12.26</v>
      </c>
      <c r="K32" s="109">
        <v>2.97</v>
      </c>
      <c r="L32" s="110" t="s">
        <v>45</v>
      </c>
      <c r="M32" s="70">
        <f t="shared" si="3"/>
        <v>2.97</v>
      </c>
      <c r="N32" s="109">
        <v>2.15</v>
      </c>
      <c r="O32" s="110" t="s">
        <v>45</v>
      </c>
      <c r="P32" s="70">
        <f t="shared" si="4"/>
        <v>2.15</v>
      </c>
      <c r="AB32" s="149" t="s">
        <v>351</v>
      </c>
      <c r="AC32" s="175"/>
      <c r="AD32" s="87"/>
    </row>
    <row r="33" spans="2:30">
      <c r="B33" s="109">
        <v>4</v>
      </c>
      <c r="C33" s="110" t="s">
        <v>42</v>
      </c>
      <c r="D33" s="95">
        <f t="shared" si="0"/>
        <v>3.0303030303030302E-5</v>
      </c>
      <c r="E33" s="111">
        <v>0.27300000000000002</v>
      </c>
      <c r="F33" s="112">
        <v>4.5570000000000004</v>
      </c>
      <c r="G33" s="108">
        <f t="shared" si="1"/>
        <v>4.83</v>
      </c>
      <c r="H33" s="109">
        <v>12.65</v>
      </c>
      <c r="I33" s="110" t="s">
        <v>45</v>
      </c>
      <c r="J33" s="70">
        <f t="shared" si="2"/>
        <v>12.65</v>
      </c>
      <c r="K33" s="109">
        <v>3.05</v>
      </c>
      <c r="L33" s="110" t="s">
        <v>45</v>
      </c>
      <c r="M33" s="70">
        <f t="shared" si="3"/>
        <v>3.05</v>
      </c>
      <c r="N33" s="109">
        <v>2.21</v>
      </c>
      <c r="O33" s="110" t="s">
        <v>45</v>
      </c>
      <c r="P33" s="70">
        <f t="shared" si="4"/>
        <v>2.21</v>
      </c>
      <c r="AA33" s="90"/>
      <c r="AB33" s="89"/>
      <c r="AC33" s="177"/>
      <c r="AD33" s="87"/>
    </row>
    <row r="34" spans="2:30">
      <c r="B34" s="109">
        <v>4.5</v>
      </c>
      <c r="C34" s="110" t="s">
        <v>42</v>
      </c>
      <c r="D34" s="95">
        <f t="shared" si="0"/>
        <v>3.4090909090909085E-5</v>
      </c>
      <c r="E34" s="111">
        <v>0.28960000000000002</v>
      </c>
      <c r="F34" s="112">
        <v>4.7789999999999999</v>
      </c>
      <c r="G34" s="108">
        <f t="shared" si="1"/>
        <v>5.0686</v>
      </c>
      <c r="H34" s="109">
        <v>13.41</v>
      </c>
      <c r="I34" s="110" t="s">
        <v>45</v>
      </c>
      <c r="J34" s="70">
        <f t="shared" si="2"/>
        <v>13.41</v>
      </c>
      <c r="K34" s="109">
        <v>3.21</v>
      </c>
      <c r="L34" s="110" t="s">
        <v>45</v>
      </c>
      <c r="M34" s="70">
        <f t="shared" si="3"/>
        <v>3.21</v>
      </c>
      <c r="N34" s="109">
        <v>2.33</v>
      </c>
      <c r="O34" s="110" t="s">
        <v>45</v>
      </c>
      <c r="P34" s="70">
        <f t="shared" si="4"/>
        <v>2.33</v>
      </c>
      <c r="AA34" s="92"/>
      <c r="AB34" s="5"/>
      <c r="AC34" s="88"/>
    </row>
    <row r="35" spans="2:30">
      <c r="B35" s="109">
        <v>5</v>
      </c>
      <c r="C35" s="110" t="s">
        <v>42</v>
      </c>
      <c r="D35" s="95">
        <f t="shared" si="0"/>
        <v>3.7878787878787879E-5</v>
      </c>
      <c r="E35" s="111">
        <v>0.30520000000000003</v>
      </c>
      <c r="F35" s="112">
        <v>4.9820000000000002</v>
      </c>
      <c r="G35" s="108">
        <f t="shared" si="1"/>
        <v>5.2872000000000003</v>
      </c>
      <c r="H35" s="109">
        <v>14.13</v>
      </c>
      <c r="I35" s="110" t="s">
        <v>45</v>
      </c>
      <c r="J35" s="70">
        <f t="shared" si="2"/>
        <v>14.13</v>
      </c>
      <c r="K35" s="109">
        <v>3.35</v>
      </c>
      <c r="L35" s="110" t="s">
        <v>45</v>
      </c>
      <c r="M35" s="70">
        <f t="shared" si="3"/>
        <v>3.35</v>
      </c>
      <c r="N35" s="109">
        <v>2.4500000000000002</v>
      </c>
      <c r="O35" s="110" t="s">
        <v>45</v>
      </c>
      <c r="P35" s="70">
        <f t="shared" si="4"/>
        <v>2.4500000000000002</v>
      </c>
      <c r="AA35" s="92"/>
      <c r="AB35" s="5"/>
      <c r="AC35" s="179"/>
    </row>
    <row r="36" spans="2:30">
      <c r="B36" s="109">
        <v>5.5</v>
      </c>
      <c r="C36" s="110" t="s">
        <v>42</v>
      </c>
      <c r="D36" s="95">
        <f t="shared" si="0"/>
        <v>4.1666666666666665E-5</v>
      </c>
      <c r="E36" s="111">
        <v>0.3201</v>
      </c>
      <c r="F36" s="112">
        <v>5.1689999999999996</v>
      </c>
      <c r="G36" s="108">
        <f t="shared" si="1"/>
        <v>5.4890999999999996</v>
      </c>
      <c r="H36" s="109">
        <v>14.83</v>
      </c>
      <c r="I36" s="110" t="s">
        <v>45</v>
      </c>
      <c r="J36" s="70">
        <f t="shared" si="2"/>
        <v>14.83</v>
      </c>
      <c r="K36" s="109">
        <v>3.49</v>
      </c>
      <c r="L36" s="110" t="s">
        <v>45</v>
      </c>
      <c r="M36" s="70">
        <f t="shared" si="3"/>
        <v>3.49</v>
      </c>
      <c r="N36" s="109">
        <v>2.57</v>
      </c>
      <c r="O36" s="110" t="s">
        <v>45</v>
      </c>
      <c r="P36" s="70">
        <f t="shared" si="4"/>
        <v>2.57</v>
      </c>
      <c r="AA36" s="92"/>
    </row>
    <row r="37" spans="2:30">
      <c r="B37" s="109">
        <v>6</v>
      </c>
      <c r="C37" s="110" t="s">
        <v>42</v>
      </c>
      <c r="D37" s="95">
        <f t="shared" si="0"/>
        <v>4.5454545454545459E-5</v>
      </c>
      <c r="E37" s="111">
        <v>0.33439999999999998</v>
      </c>
      <c r="F37" s="112">
        <v>5.3419999999999996</v>
      </c>
      <c r="G37" s="108">
        <f t="shared" si="1"/>
        <v>5.6763999999999992</v>
      </c>
      <c r="H37" s="109">
        <v>15.5</v>
      </c>
      <c r="I37" s="110" t="s">
        <v>45</v>
      </c>
      <c r="J37" s="70">
        <f t="shared" si="2"/>
        <v>15.5</v>
      </c>
      <c r="K37" s="109">
        <v>3.63</v>
      </c>
      <c r="L37" s="110" t="s">
        <v>45</v>
      </c>
      <c r="M37" s="70">
        <f t="shared" si="3"/>
        <v>3.63</v>
      </c>
      <c r="N37" s="109">
        <v>2.67</v>
      </c>
      <c r="O37" s="110" t="s">
        <v>45</v>
      </c>
      <c r="P37" s="70">
        <f t="shared" si="4"/>
        <v>2.67</v>
      </c>
      <c r="AA37" s="92"/>
    </row>
    <row r="38" spans="2:30">
      <c r="B38" s="109">
        <v>6.5</v>
      </c>
      <c r="C38" s="110" t="s">
        <v>42</v>
      </c>
      <c r="D38" s="95">
        <f t="shared" si="0"/>
        <v>4.9242424242424238E-5</v>
      </c>
      <c r="E38" s="111">
        <v>0.34799999999999998</v>
      </c>
      <c r="F38" s="112">
        <v>5.5039999999999996</v>
      </c>
      <c r="G38" s="108">
        <f t="shared" si="1"/>
        <v>5.8519999999999994</v>
      </c>
      <c r="H38" s="109">
        <v>16.16</v>
      </c>
      <c r="I38" s="110" t="s">
        <v>45</v>
      </c>
      <c r="J38" s="70">
        <f t="shared" si="2"/>
        <v>16.16</v>
      </c>
      <c r="K38" s="109">
        <v>3.76</v>
      </c>
      <c r="L38" s="110" t="s">
        <v>45</v>
      </c>
      <c r="M38" s="70">
        <f t="shared" si="3"/>
        <v>3.76</v>
      </c>
      <c r="N38" s="109">
        <v>2.78</v>
      </c>
      <c r="O38" s="110" t="s">
        <v>45</v>
      </c>
      <c r="P38" s="70">
        <f t="shared" si="4"/>
        <v>2.78</v>
      </c>
    </row>
    <row r="39" spans="2:30">
      <c r="B39" s="109">
        <v>7</v>
      </c>
      <c r="C39" s="110" t="s">
        <v>42</v>
      </c>
      <c r="D39" s="95">
        <f t="shared" si="0"/>
        <v>5.3030303030303032E-5</v>
      </c>
      <c r="E39" s="111">
        <v>0.36120000000000002</v>
      </c>
      <c r="F39" s="112">
        <v>5.6550000000000002</v>
      </c>
      <c r="G39" s="108">
        <f t="shared" si="1"/>
        <v>6.0162000000000004</v>
      </c>
      <c r="H39" s="109">
        <v>16.79</v>
      </c>
      <c r="I39" s="110" t="s">
        <v>45</v>
      </c>
      <c r="J39" s="70">
        <f t="shared" si="2"/>
        <v>16.79</v>
      </c>
      <c r="K39" s="109">
        <v>3.88</v>
      </c>
      <c r="L39" s="110" t="s">
        <v>45</v>
      </c>
      <c r="M39" s="70">
        <f t="shared" si="3"/>
        <v>3.88</v>
      </c>
      <c r="N39" s="109">
        <v>2.88</v>
      </c>
      <c r="O39" s="110" t="s">
        <v>45</v>
      </c>
      <c r="P39" s="70">
        <f t="shared" si="4"/>
        <v>2.88</v>
      </c>
    </row>
    <row r="40" spans="2:30">
      <c r="B40" s="109">
        <v>8</v>
      </c>
      <c r="C40" s="110" t="s">
        <v>42</v>
      </c>
      <c r="D40" s="95">
        <f t="shared" si="0"/>
        <v>6.0606060606060605E-5</v>
      </c>
      <c r="E40" s="111">
        <v>0.3861</v>
      </c>
      <c r="F40" s="112">
        <v>5.9320000000000004</v>
      </c>
      <c r="G40" s="108">
        <f t="shared" si="1"/>
        <v>6.3181000000000003</v>
      </c>
      <c r="H40" s="109">
        <v>18.02</v>
      </c>
      <c r="I40" s="110" t="s">
        <v>45</v>
      </c>
      <c r="J40" s="70">
        <f t="shared" si="2"/>
        <v>18.02</v>
      </c>
      <c r="K40" s="109">
        <v>4.12</v>
      </c>
      <c r="L40" s="110" t="s">
        <v>45</v>
      </c>
      <c r="M40" s="70">
        <f t="shared" si="3"/>
        <v>4.12</v>
      </c>
      <c r="N40" s="109">
        <v>3.08</v>
      </c>
      <c r="O40" s="110" t="s">
        <v>45</v>
      </c>
      <c r="P40" s="70">
        <f t="shared" si="4"/>
        <v>3.08</v>
      </c>
    </row>
    <row r="41" spans="2:30">
      <c r="B41" s="109">
        <v>9</v>
      </c>
      <c r="C41" s="110" t="s">
        <v>42</v>
      </c>
      <c r="D41" s="95">
        <f t="shared" si="0"/>
        <v>6.8181818181818171E-5</v>
      </c>
      <c r="E41" s="111">
        <v>0.40949999999999998</v>
      </c>
      <c r="F41" s="112">
        <v>6.1790000000000003</v>
      </c>
      <c r="G41" s="108">
        <f t="shared" si="1"/>
        <v>6.5884999999999998</v>
      </c>
      <c r="H41" s="109">
        <v>19.190000000000001</v>
      </c>
      <c r="I41" s="110" t="s">
        <v>45</v>
      </c>
      <c r="J41" s="70">
        <f t="shared" si="2"/>
        <v>19.190000000000001</v>
      </c>
      <c r="K41" s="109">
        <v>4.34</v>
      </c>
      <c r="L41" s="110" t="s">
        <v>45</v>
      </c>
      <c r="M41" s="70">
        <f t="shared" si="3"/>
        <v>4.34</v>
      </c>
      <c r="N41" s="109">
        <v>3.26</v>
      </c>
      <c r="O41" s="110" t="s">
        <v>45</v>
      </c>
      <c r="P41" s="70">
        <f t="shared" si="4"/>
        <v>3.26</v>
      </c>
    </row>
    <row r="42" spans="2:30">
      <c r="B42" s="109">
        <v>10</v>
      </c>
      <c r="C42" s="110" t="s">
        <v>42</v>
      </c>
      <c r="D42" s="95">
        <f t="shared" si="0"/>
        <v>7.5757575757575758E-5</v>
      </c>
      <c r="E42" s="111">
        <v>0.43169999999999997</v>
      </c>
      <c r="F42" s="112">
        <v>6.4020000000000001</v>
      </c>
      <c r="G42" s="108">
        <f t="shared" si="1"/>
        <v>6.8337000000000003</v>
      </c>
      <c r="H42" s="109">
        <v>20.32</v>
      </c>
      <c r="I42" s="110" t="s">
        <v>45</v>
      </c>
      <c r="J42" s="70">
        <f t="shared" si="2"/>
        <v>20.32</v>
      </c>
      <c r="K42" s="109">
        <v>4.55</v>
      </c>
      <c r="L42" s="110" t="s">
        <v>45</v>
      </c>
      <c r="M42" s="70">
        <f t="shared" si="3"/>
        <v>4.55</v>
      </c>
      <c r="N42" s="109">
        <v>3.44</v>
      </c>
      <c r="O42" s="110" t="s">
        <v>45</v>
      </c>
      <c r="P42" s="70">
        <f t="shared" si="4"/>
        <v>3.44</v>
      </c>
    </row>
    <row r="43" spans="2:30">
      <c r="B43" s="109">
        <v>11</v>
      </c>
      <c r="C43" s="110" t="s">
        <v>42</v>
      </c>
      <c r="D43" s="95">
        <f t="shared" si="0"/>
        <v>8.3333333333333331E-5</v>
      </c>
      <c r="E43" s="111">
        <v>0.45279999999999998</v>
      </c>
      <c r="F43" s="112">
        <v>6.6050000000000004</v>
      </c>
      <c r="G43" s="108">
        <f t="shared" si="1"/>
        <v>7.0578000000000003</v>
      </c>
      <c r="H43" s="109">
        <v>21.41</v>
      </c>
      <c r="I43" s="110" t="s">
        <v>45</v>
      </c>
      <c r="J43" s="70">
        <f t="shared" si="2"/>
        <v>21.41</v>
      </c>
      <c r="K43" s="109">
        <v>4.76</v>
      </c>
      <c r="L43" s="110" t="s">
        <v>45</v>
      </c>
      <c r="M43" s="70">
        <f t="shared" si="3"/>
        <v>4.76</v>
      </c>
      <c r="N43" s="109">
        <v>3.61</v>
      </c>
      <c r="O43" s="110" t="s">
        <v>45</v>
      </c>
      <c r="P43" s="70">
        <f t="shared" si="4"/>
        <v>3.61</v>
      </c>
    </row>
    <row r="44" spans="2:30">
      <c r="B44" s="109">
        <v>12</v>
      </c>
      <c r="C44" s="110" t="s">
        <v>42</v>
      </c>
      <c r="D44" s="95">
        <f t="shared" si="0"/>
        <v>9.0909090909090917E-5</v>
      </c>
      <c r="E44" s="111">
        <v>0.47289999999999999</v>
      </c>
      <c r="F44" s="112">
        <v>6.7910000000000004</v>
      </c>
      <c r="G44" s="108">
        <f t="shared" si="1"/>
        <v>7.2639000000000005</v>
      </c>
      <c r="H44" s="109">
        <v>22.47</v>
      </c>
      <c r="I44" s="110" t="s">
        <v>45</v>
      </c>
      <c r="J44" s="70">
        <f t="shared" si="2"/>
        <v>22.47</v>
      </c>
      <c r="K44" s="109">
        <v>4.95</v>
      </c>
      <c r="L44" s="110" t="s">
        <v>45</v>
      </c>
      <c r="M44" s="70">
        <f t="shared" si="3"/>
        <v>4.95</v>
      </c>
      <c r="N44" s="109">
        <v>3.78</v>
      </c>
      <c r="O44" s="110" t="s">
        <v>45</v>
      </c>
      <c r="P44" s="70">
        <f t="shared" si="4"/>
        <v>3.78</v>
      </c>
    </row>
    <row r="45" spans="2:30">
      <c r="B45" s="109">
        <v>13</v>
      </c>
      <c r="C45" s="110" t="s">
        <v>42</v>
      </c>
      <c r="D45" s="95">
        <f t="shared" si="0"/>
        <v>9.8484848484848477E-5</v>
      </c>
      <c r="E45" s="111">
        <v>0.49220000000000003</v>
      </c>
      <c r="F45" s="112">
        <v>6.9630000000000001</v>
      </c>
      <c r="G45" s="108">
        <f t="shared" si="1"/>
        <v>7.4552000000000005</v>
      </c>
      <c r="H45" s="109">
        <v>23.5</v>
      </c>
      <c r="I45" s="110" t="s">
        <v>45</v>
      </c>
      <c r="J45" s="70">
        <f t="shared" si="2"/>
        <v>23.5</v>
      </c>
      <c r="K45" s="109">
        <v>5.14</v>
      </c>
      <c r="L45" s="110" t="s">
        <v>45</v>
      </c>
      <c r="M45" s="70">
        <f t="shared" si="3"/>
        <v>5.14</v>
      </c>
      <c r="N45" s="109">
        <v>3.94</v>
      </c>
      <c r="O45" s="110" t="s">
        <v>45</v>
      </c>
      <c r="P45" s="70">
        <f t="shared" si="4"/>
        <v>3.94</v>
      </c>
    </row>
    <row r="46" spans="2:30">
      <c r="B46" s="109">
        <v>14</v>
      </c>
      <c r="C46" s="110" t="s">
        <v>42</v>
      </c>
      <c r="D46" s="95">
        <f t="shared" si="0"/>
        <v>1.0606060606060606E-4</v>
      </c>
      <c r="E46" s="111">
        <v>0.51080000000000003</v>
      </c>
      <c r="F46" s="112">
        <v>7.1219999999999999</v>
      </c>
      <c r="G46" s="108">
        <f t="shared" si="1"/>
        <v>7.6327999999999996</v>
      </c>
      <c r="H46" s="109">
        <v>24.51</v>
      </c>
      <c r="I46" s="110" t="s">
        <v>45</v>
      </c>
      <c r="J46" s="70">
        <f t="shared" si="2"/>
        <v>24.51</v>
      </c>
      <c r="K46" s="109">
        <v>5.32</v>
      </c>
      <c r="L46" s="110" t="s">
        <v>45</v>
      </c>
      <c r="M46" s="70">
        <f t="shared" si="3"/>
        <v>5.32</v>
      </c>
      <c r="N46" s="109">
        <v>4.0999999999999996</v>
      </c>
      <c r="O46" s="110" t="s">
        <v>45</v>
      </c>
      <c r="P46" s="70">
        <f t="shared" si="4"/>
        <v>4.0999999999999996</v>
      </c>
    </row>
    <row r="47" spans="2:30">
      <c r="B47" s="109">
        <v>15</v>
      </c>
      <c r="C47" s="110" t="s">
        <v>42</v>
      </c>
      <c r="D47" s="95">
        <f t="shared" si="0"/>
        <v>1.1363636363636364E-4</v>
      </c>
      <c r="E47" s="111">
        <v>0.52869999999999995</v>
      </c>
      <c r="F47" s="112">
        <v>7.27</v>
      </c>
      <c r="G47" s="108">
        <f t="shared" si="1"/>
        <v>7.7986999999999993</v>
      </c>
      <c r="H47" s="109">
        <v>25.5</v>
      </c>
      <c r="I47" s="110" t="s">
        <v>45</v>
      </c>
      <c r="J47" s="70">
        <f t="shared" si="2"/>
        <v>25.5</v>
      </c>
      <c r="K47" s="109">
        <v>5.49</v>
      </c>
      <c r="L47" s="110" t="s">
        <v>45</v>
      </c>
      <c r="M47" s="70">
        <f t="shared" si="3"/>
        <v>5.49</v>
      </c>
      <c r="N47" s="109">
        <v>4.25</v>
      </c>
      <c r="O47" s="110" t="s">
        <v>45</v>
      </c>
      <c r="P47" s="70">
        <f t="shared" si="4"/>
        <v>4.25</v>
      </c>
    </row>
    <row r="48" spans="2:30">
      <c r="B48" s="109">
        <v>16</v>
      </c>
      <c r="C48" s="110" t="s">
        <v>42</v>
      </c>
      <c r="D48" s="95">
        <f t="shared" si="0"/>
        <v>1.2121212121212121E-4</v>
      </c>
      <c r="E48" s="111">
        <v>0.54600000000000004</v>
      </c>
      <c r="F48" s="112">
        <v>7.4080000000000004</v>
      </c>
      <c r="G48" s="108">
        <f t="shared" si="1"/>
        <v>7.9540000000000006</v>
      </c>
      <c r="H48" s="109">
        <v>26.47</v>
      </c>
      <c r="I48" s="110" t="s">
        <v>45</v>
      </c>
      <c r="J48" s="70">
        <f t="shared" si="2"/>
        <v>26.47</v>
      </c>
      <c r="K48" s="109">
        <v>5.66</v>
      </c>
      <c r="L48" s="110" t="s">
        <v>45</v>
      </c>
      <c r="M48" s="70">
        <f t="shared" si="3"/>
        <v>5.66</v>
      </c>
      <c r="N48" s="109">
        <v>4.4000000000000004</v>
      </c>
      <c r="O48" s="110" t="s">
        <v>45</v>
      </c>
      <c r="P48" s="70">
        <f t="shared" si="4"/>
        <v>4.4000000000000004</v>
      </c>
    </row>
    <row r="49" spans="2:16">
      <c r="B49" s="109">
        <v>17</v>
      </c>
      <c r="C49" s="110" t="s">
        <v>42</v>
      </c>
      <c r="D49" s="95">
        <f t="shared" si="0"/>
        <v>1.2878787878787881E-4</v>
      </c>
      <c r="E49" s="111">
        <v>0.56279999999999997</v>
      </c>
      <c r="F49" s="112">
        <v>7.5369999999999999</v>
      </c>
      <c r="G49" s="108">
        <f t="shared" si="1"/>
        <v>8.0998000000000001</v>
      </c>
      <c r="H49" s="109">
        <v>27.42</v>
      </c>
      <c r="I49" s="110" t="s">
        <v>45</v>
      </c>
      <c r="J49" s="70">
        <f t="shared" si="2"/>
        <v>27.42</v>
      </c>
      <c r="K49" s="109">
        <v>5.83</v>
      </c>
      <c r="L49" s="110" t="s">
        <v>45</v>
      </c>
      <c r="M49" s="70">
        <f t="shared" si="3"/>
        <v>5.83</v>
      </c>
      <c r="N49" s="109">
        <v>4.54</v>
      </c>
      <c r="O49" s="110" t="s">
        <v>45</v>
      </c>
      <c r="P49" s="70">
        <f t="shared" si="4"/>
        <v>4.54</v>
      </c>
    </row>
    <row r="50" spans="2:16">
      <c r="B50" s="109">
        <v>18</v>
      </c>
      <c r="C50" s="110" t="s">
        <v>42</v>
      </c>
      <c r="D50" s="95">
        <f t="shared" si="0"/>
        <v>1.3636363636363634E-4</v>
      </c>
      <c r="E50" s="111">
        <v>0.57920000000000005</v>
      </c>
      <c r="F50" s="112">
        <v>7.6589999999999998</v>
      </c>
      <c r="G50" s="108">
        <f t="shared" si="1"/>
        <v>8.2381999999999991</v>
      </c>
      <c r="H50" s="109">
        <v>28.35</v>
      </c>
      <c r="I50" s="110" t="s">
        <v>45</v>
      </c>
      <c r="J50" s="70">
        <f t="shared" si="2"/>
        <v>28.35</v>
      </c>
      <c r="K50" s="109">
        <v>5.99</v>
      </c>
      <c r="L50" s="110" t="s">
        <v>45</v>
      </c>
      <c r="M50" s="70">
        <f t="shared" si="3"/>
        <v>5.99</v>
      </c>
      <c r="N50" s="109">
        <v>4.6900000000000004</v>
      </c>
      <c r="O50" s="110" t="s">
        <v>45</v>
      </c>
      <c r="P50" s="70">
        <f t="shared" si="4"/>
        <v>4.6900000000000004</v>
      </c>
    </row>
    <row r="51" spans="2:16">
      <c r="B51" s="109">
        <v>20</v>
      </c>
      <c r="C51" s="110" t="s">
        <v>42</v>
      </c>
      <c r="D51" s="95">
        <f t="shared" si="0"/>
        <v>1.5151515151515152E-4</v>
      </c>
      <c r="E51" s="111">
        <v>0.61050000000000004</v>
      </c>
      <c r="F51" s="112">
        <v>7.8819999999999997</v>
      </c>
      <c r="G51" s="108">
        <f t="shared" si="1"/>
        <v>8.4924999999999997</v>
      </c>
      <c r="H51" s="109">
        <v>30.18</v>
      </c>
      <c r="I51" s="110" t="s">
        <v>45</v>
      </c>
      <c r="J51" s="70">
        <f t="shared" si="2"/>
        <v>30.18</v>
      </c>
      <c r="K51" s="109">
        <v>6.31</v>
      </c>
      <c r="L51" s="110" t="s">
        <v>45</v>
      </c>
      <c r="M51" s="70">
        <f t="shared" si="3"/>
        <v>6.31</v>
      </c>
      <c r="N51" s="109">
        <v>4.97</v>
      </c>
      <c r="O51" s="110" t="s">
        <v>45</v>
      </c>
      <c r="P51" s="70">
        <f t="shared" si="4"/>
        <v>4.97</v>
      </c>
    </row>
    <row r="52" spans="2:16">
      <c r="B52" s="109">
        <v>22.5</v>
      </c>
      <c r="C52" s="110" t="s">
        <v>42</v>
      </c>
      <c r="D52" s="95">
        <f t="shared" si="0"/>
        <v>1.7045454545454544E-4</v>
      </c>
      <c r="E52" s="111">
        <v>0.64749999999999996</v>
      </c>
      <c r="F52" s="112">
        <v>8.1280000000000001</v>
      </c>
      <c r="G52" s="108">
        <f t="shared" si="1"/>
        <v>8.775500000000001</v>
      </c>
      <c r="H52" s="109">
        <v>32.39</v>
      </c>
      <c r="I52" s="110" t="s">
        <v>45</v>
      </c>
      <c r="J52" s="70">
        <f t="shared" si="2"/>
        <v>32.39</v>
      </c>
      <c r="K52" s="109">
        <v>6.69</v>
      </c>
      <c r="L52" s="110" t="s">
        <v>45</v>
      </c>
      <c r="M52" s="70">
        <f t="shared" si="3"/>
        <v>6.69</v>
      </c>
      <c r="N52" s="109">
        <v>5.3</v>
      </c>
      <c r="O52" s="110" t="s">
        <v>45</v>
      </c>
      <c r="P52" s="70">
        <f t="shared" si="4"/>
        <v>5.3</v>
      </c>
    </row>
    <row r="53" spans="2:16">
      <c r="B53" s="109">
        <v>25</v>
      </c>
      <c r="C53" s="110" t="s">
        <v>42</v>
      </c>
      <c r="D53" s="95">
        <f t="shared" si="0"/>
        <v>1.8939393939393939E-4</v>
      </c>
      <c r="E53" s="111">
        <v>0.68259999999999998</v>
      </c>
      <c r="F53" s="112">
        <v>8.3439999999999994</v>
      </c>
      <c r="G53" s="108">
        <f t="shared" si="1"/>
        <v>9.0266000000000002</v>
      </c>
      <c r="H53" s="109">
        <v>34.549999999999997</v>
      </c>
      <c r="I53" s="110" t="s">
        <v>45</v>
      </c>
      <c r="J53" s="70">
        <f t="shared" si="2"/>
        <v>34.549999999999997</v>
      </c>
      <c r="K53" s="109">
        <v>7.05</v>
      </c>
      <c r="L53" s="110" t="s">
        <v>45</v>
      </c>
      <c r="M53" s="70">
        <f t="shared" si="3"/>
        <v>7.05</v>
      </c>
      <c r="N53" s="109">
        <v>5.62</v>
      </c>
      <c r="O53" s="110" t="s">
        <v>45</v>
      </c>
      <c r="P53" s="70">
        <f t="shared" si="4"/>
        <v>5.62</v>
      </c>
    </row>
    <row r="54" spans="2:16">
      <c r="B54" s="109">
        <v>27.5</v>
      </c>
      <c r="C54" s="110" t="s">
        <v>42</v>
      </c>
      <c r="D54" s="95">
        <f t="shared" si="0"/>
        <v>2.0833333333333335E-4</v>
      </c>
      <c r="E54" s="111">
        <v>0.71589999999999998</v>
      </c>
      <c r="F54" s="112">
        <v>8.5359999999999996</v>
      </c>
      <c r="G54" s="108">
        <f t="shared" si="1"/>
        <v>9.2518999999999991</v>
      </c>
      <c r="H54" s="109">
        <v>36.64</v>
      </c>
      <c r="I54" s="110" t="s">
        <v>45</v>
      </c>
      <c r="J54" s="70">
        <f t="shared" si="2"/>
        <v>36.64</v>
      </c>
      <c r="K54" s="109">
        <v>7.4</v>
      </c>
      <c r="L54" s="110" t="s">
        <v>45</v>
      </c>
      <c r="M54" s="70">
        <f t="shared" si="3"/>
        <v>7.4</v>
      </c>
      <c r="N54" s="109">
        <v>5.93</v>
      </c>
      <c r="O54" s="110" t="s">
        <v>45</v>
      </c>
      <c r="P54" s="70">
        <f t="shared" si="4"/>
        <v>5.93</v>
      </c>
    </row>
    <row r="55" spans="2:16">
      <c r="B55" s="109">
        <v>30</v>
      </c>
      <c r="C55" s="110" t="s">
        <v>42</v>
      </c>
      <c r="D55" s="95">
        <f t="shared" si="0"/>
        <v>2.2727272727272727E-4</v>
      </c>
      <c r="E55" s="111">
        <v>0.74770000000000003</v>
      </c>
      <c r="F55" s="112">
        <v>8.7080000000000002</v>
      </c>
      <c r="G55" s="108">
        <f t="shared" si="1"/>
        <v>9.4557000000000002</v>
      </c>
      <c r="H55" s="109">
        <v>38.700000000000003</v>
      </c>
      <c r="I55" s="110" t="s">
        <v>45</v>
      </c>
      <c r="J55" s="70">
        <f t="shared" si="2"/>
        <v>38.700000000000003</v>
      </c>
      <c r="K55" s="109">
        <v>7.74</v>
      </c>
      <c r="L55" s="110" t="s">
        <v>45</v>
      </c>
      <c r="M55" s="70">
        <f t="shared" si="3"/>
        <v>7.74</v>
      </c>
      <c r="N55" s="109">
        <v>6.24</v>
      </c>
      <c r="O55" s="110" t="s">
        <v>45</v>
      </c>
      <c r="P55" s="70">
        <f t="shared" si="4"/>
        <v>6.24</v>
      </c>
    </row>
    <row r="56" spans="2:16">
      <c r="B56" s="109">
        <v>32.5</v>
      </c>
      <c r="C56" s="110" t="s">
        <v>42</v>
      </c>
      <c r="D56" s="95">
        <f t="shared" si="0"/>
        <v>2.4621212121212123E-4</v>
      </c>
      <c r="E56" s="111">
        <v>0.7782</v>
      </c>
      <c r="F56" s="112">
        <v>8.8629999999999995</v>
      </c>
      <c r="G56" s="108">
        <f t="shared" si="1"/>
        <v>9.6411999999999995</v>
      </c>
      <c r="H56" s="109">
        <v>40.71</v>
      </c>
      <c r="I56" s="110" t="s">
        <v>45</v>
      </c>
      <c r="J56" s="70">
        <f t="shared" si="2"/>
        <v>40.71</v>
      </c>
      <c r="K56" s="109">
        <v>8.07</v>
      </c>
      <c r="L56" s="110" t="s">
        <v>45</v>
      </c>
      <c r="M56" s="70">
        <f t="shared" si="3"/>
        <v>8.07</v>
      </c>
      <c r="N56" s="109">
        <v>6.53</v>
      </c>
      <c r="O56" s="110" t="s">
        <v>45</v>
      </c>
      <c r="P56" s="70">
        <f t="shared" si="4"/>
        <v>6.53</v>
      </c>
    </row>
    <row r="57" spans="2:16">
      <c r="B57" s="109">
        <v>35</v>
      </c>
      <c r="C57" s="110" t="s">
        <v>42</v>
      </c>
      <c r="D57" s="95">
        <f t="shared" si="0"/>
        <v>2.6515151515151518E-4</v>
      </c>
      <c r="E57" s="111">
        <v>0.80759999999999998</v>
      </c>
      <c r="F57" s="112">
        <v>9.0039999999999996</v>
      </c>
      <c r="G57" s="108">
        <f t="shared" si="1"/>
        <v>9.8116000000000003</v>
      </c>
      <c r="H57" s="109">
        <v>42.69</v>
      </c>
      <c r="I57" s="110" t="s">
        <v>45</v>
      </c>
      <c r="J57" s="70">
        <f t="shared" si="2"/>
        <v>42.69</v>
      </c>
      <c r="K57" s="109">
        <v>8.39</v>
      </c>
      <c r="L57" s="110" t="s">
        <v>45</v>
      </c>
      <c r="M57" s="70">
        <f t="shared" si="3"/>
        <v>8.39</v>
      </c>
      <c r="N57" s="109">
        <v>6.82</v>
      </c>
      <c r="O57" s="110" t="s">
        <v>45</v>
      </c>
      <c r="P57" s="70">
        <f t="shared" si="4"/>
        <v>6.82</v>
      </c>
    </row>
    <row r="58" spans="2:16">
      <c r="B58" s="109">
        <v>37.5</v>
      </c>
      <c r="C58" s="110" t="s">
        <v>42</v>
      </c>
      <c r="D58" s="95">
        <f t="shared" si="0"/>
        <v>2.8409090909090908E-4</v>
      </c>
      <c r="E58" s="111">
        <v>0.83599999999999997</v>
      </c>
      <c r="F58" s="112">
        <v>9.1310000000000002</v>
      </c>
      <c r="G58" s="108">
        <f t="shared" si="1"/>
        <v>9.9670000000000005</v>
      </c>
      <c r="H58" s="109">
        <v>44.63</v>
      </c>
      <c r="I58" s="110" t="s">
        <v>45</v>
      </c>
      <c r="J58" s="70">
        <f t="shared" si="2"/>
        <v>44.63</v>
      </c>
      <c r="K58" s="109">
        <v>8.6999999999999993</v>
      </c>
      <c r="L58" s="110" t="s">
        <v>45</v>
      </c>
      <c r="M58" s="70">
        <f t="shared" si="3"/>
        <v>8.6999999999999993</v>
      </c>
      <c r="N58" s="109">
        <v>7.11</v>
      </c>
      <c r="O58" s="110" t="s">
        <v>45</v>
      </c>
      <c r="P58" s="70">
        <f t="shared" si="4"/>
        <v>7.11</v>
      </c>
    </row>
    <row r="59" spans="2:16">
      <c r="B59" s="109">
        <v>40</v>
      </c>
      <c r="C59" s="110" t="s">
        <v>42</v>
      </c>
      <c r="D59" s="95">
        <f t="shared" si="0"/>
        <v>3.0303030303030303E-4</v>
      </c>
      <c r="E59" s="111">
        <v>0.86339999999999995</v>
      </c>
      <c r="F59" s="112">
        <v>9.2479999999999993</v>
      </c>
      <c r="G59" s="108">
        <f t="shared" si="1"/>
        <v>10.1114</v>
      </c>
      <c r="H59" s="109">
        <v>46.55</v>
      </c>
      <c r="I59" s="110" t="s">
        <v>45</v>
      </c>
      <c r="J59" s="70">
        <f t="shared" si="2"/>
        <v>46.55</v>
      </c>
      <c r="K59" s="109">
        <v>9.01</v>
      </c>
      <c r="L59" s="110" t="s">
        <v>45</v>
      </c>
      <c r="M59" s="70">
        <f t="shared" si="3"/>
        <v>9.01</v>
      </c>
      <c r="N59" s="109">
        <v>7.38</v>
      </c>
      <c r="O59" s="110" t="s">
        <v>45</v>
      </c>
      <c r="P59" s="70">
        <f t="shared" si="4"/>
        <v>7.38</v>
      </c>
    </row>
    <row r="60" spans="2:16">
      <c r="B60" s="109">
        <v>45</v>
      </c>
      <c r="C60" s="110" t="s">
        <v>42</v>
      </c>
      <c r="D60" s="95">
        <f t="shared" si="0"/>
        <v>3.4090909090909088E-4</v>
      </c>
      <c r="E60" s="111">
        <v>0.91569999999999996</v>
      </c>
      <c r="F60" s="112">
        <v>9.4529999999999994</v>
      </c>
      <c r="G60" s="108">
        <f t="shared" si="1"/>
        <v>10.368699999999999</v>
      </c>
      <c r="H60" s="109">
        <v>50.32</v>
      </c>
      <c r="I60" s="110" t="s">
        <v>45</v>
      </c>
      <c r="J60" s="70">
        <f t="shared" si="2"/>
        <v>50.32</v>
      </c>
      <c r="K60" s="109">
        <v>9.61</v>
      </c>
      <c r="L60" s="110" t="s">
        <v>45</v>
      </c>
      <c r="M60" s="70">
        <f t="shared" si="3"/>
        <v>9.61</v>
      </c>
      <c r="N60" s="109">
        <v>7.92</v>
      </c>
      <c r="O60" s="110" t="s">
        <v>45</v>
      </c>
      <c r="P60" s="70">
        <f t="shared" si="4"/>
        <v>7.92</v>
      </c>
    </row>
    <row r="61" spans="2:16">
      <c r="B61" s="109">
        <v>50</v>
      </c>
      <c r="C61" s="110" t="s">
        <v>42</v>
      </c>
      <c r="D61" s="95">
        <f t="shared" si="0"/>
        <v>3.7878787878787879E-4</v>
      </c>
      <c r="E61" s="111">
        <v>0.96530000000000005</v>
      </c>
      <c r="F61" s="112">
        <v>9.6270000000000007</v>
      </c>
      <c r="G61" s="108">
        <f t="shared" si="1"/>
        <v>10.592300000000002</v>
      </c>
      <c r="H61" s="109">
        <v>54.01</v>
      </c>
      <c r="I61" s="110" t="s">
        <v>45</v>
      </c>
      <c r="J61" s="70">
        <f t="shared" si="2"/>
        <v>54.01</v>
      </c>
      <c r="K61" s="109">
        <v>10.18</v>
      </c>
      <c r="L61" s="110" t="s">
        <v>45</v>
      </c>
      <c r="M61" s="70">
        <f t="shared" si="3"/>
        <v>10.18</v>
      </c>
      <c r="N61" s="109">
        <v>8.4499999999999993</v>
      </c>
      <c r="O61" s="110" t="s">
        <v>45</v>
      </c>
      <c r="P61" s="70">
        <f t="shared" si="4"/>
        <v>8.4499999999999993</v>
      </c>
    </row>
    <row r="62" spans="2:16">
      <c r="B62" s="109">
        <v>55</v>
      </c>
      <c r="C62" s="110" t="s">
        <v>42</v>
      </c>
      <c r="D62" s="95">
        <f t="shared" si="0"/>
        <v>4.1666666666666669E-4</v>
      </c>
      <c r="E62" s="111">
        <v>1.012</v>
      </c>
      <c r="F62" s="112">
        <v>9.7759999999999998</v>
      </c>
      <c r="G62" s="108">
        <f t="shared" si="1"/>
        <v>10.788</v>
      </c>
      <c r="H62" s="109">
        <v>57.63</v>
      </c>
      <c r="I62" s="110" t="s">
        <v>45</v>
      </c>
      <c r="J62" s="70">
        <f t="shared" si="2"/>
        <v>57.63</v>
      </c>
      <c r="K62" s="109">
        <v>10.75</v>
      </c>
      <c r="L62" s="110" t="s">
        <v>45</v>
      </c>
      <c r="M62" s="70">
        <f t="shared" si="3"/>
        <v>10.75</v>
      </c>
      <c r="N62" s="109">
        <v>8.9600000000000009</v>
      </c>
      <c r="O62" s="110" t="s">
        <v>45</v>
      </c>
      <c r="P62" s="70">
        <f t="shared" si="4"/>
        <v>8.9600000000000009</v>
      </c>
    </row>
    <row r="63" spans="2:16">
      <c r="B63" s="109">
        <v>60</v>
      </c>
      <c r="C63" s="110" t="s">
        <v>42</v>
      </c>
      <c r="D63" s="95">
        <f t="shared" si="0"/>
        <v>4.5454545454545455E-4</v>
      </c>
      <c r="E63" s="111">
        <v>1.0569999999999999</v>
      </c>
      <c r="F63" s="112">
        <v>9.9039999999999999</v>
      </c>
      <c r="G63" s="108">
        <f t="shared" si="1"/>
        <v>10.961</v>
      </c>
      <c r="H63" s="109">
        <v>61.19</v>
      </c>
      <c r="I63" s="110" t="s">
        <v>45</v>
      </c>
      <c r="J63" s="70">
        <f t="shared" si="2"/>
        <v>61.19</v>
      </c>
      <c r="K63" s="109">
        <v>11.29</v>
      </c>
      <c r="L63" s="110" t="s">
        <v>45</v>
      </c>
      <c r="M63" s="70">
        <f t="shared" si="3"/>
        <v>11.29</v>
      </c>
      <c r="N63" s="109">
        <v>9.4600000000000009</v>
      </c>
      <c r="O63" s="110" t="s">
        <v>45</v>
      </c>
      <c r="P63" s="70">
        <f t="shared" si="4"/>
        <v>9.4600000000000009</v>
      </c>
    </row>
    <row r="64" spans="2:16">
      <c r="B64" s="109">
        <v>65</v>
      </c>
      <c r="C64" s="110" t="s">
        <v>42</v>
      </c>
      <c r="D64" s="95">
        <f t="shared" si="0"/>
        <v>4.9242424242424245E-4</v>
      </c>
      <c r="E64" s="111">
        <v>1.101</v>
      </c>
      <c r="F64" s="112">
        <v>10.01</v>
      </c>
      <c r="G64" s="108">
        <f t="shared" si="1"/>
        <v>11.111000000000001</v>
      </c>
      <c r="H64" s="109">
        <v>64.7</v>
      </c>
      <c r="I64" s="110" t="s">
        <v>45</v>
      </c>
      <c r="J64" s="70">
        <f t="shared" si="2"/>
        <v>64.7</v>
      </c>
      <c r="K64" s="109">
        <v>11.83</v>
      </c>
      <c r="L64" s="110" t="s">
        <v>45</v>
      </c>
      <c r="M64" s="70">
        <f t="shared" si="3"/>
        <v>11.83</v>
      </c>
      <c r="N64" s="109">
        <v>9.94</v>
      </c>
      <c r="O64" s="110" t="s">
        <v>45</v>
      </c>
      <c r="P64" s="70">
        <f t="shared" si="4"/>
        <v>9.94</v>
      </c>
    </row>
    <row r="65" spans="2:16">
      <c r="B65" s="109">
        <v>70</v>
      </c>
      <c r="C65" s="110" t="s">
        <v>42</v>
      </c>
      <c r="D65" s="95">
        <f t="shared" si="0"/>
        <v>5.3030303030303036E-4</v>
      </c>
      <c r="E65" s="111">
        <v>1.1419999999999999</v>
      </c>
      <c r="F65" s="112">
        <v>10.11</v>
      </c>
      <c r="G65" s="108">
        <f t="shared" si="1"/>
        <v>11.251999999999999</v>
      </c>
      <c r="H65" s="109">
        <v>68.17</v>
      </c>
      <c r="I65" s="110" t="s">
        <v>45</v>
      </c>
      <c r="J65" s="70">
        <f t="shared" si="2"/>
        <v>68.17</v>
      </c>
      <c r="K65" s="109">
        <v>12.35</v>
      </c>
      <c r="L65" s="110" t="s">
        <v>45</v>
      </c>
      <c r="M65" s="70">
        <f t="shared" si="3"/>
        <v>12.35</v>
      </c>
      <c r="N65" s="109">
        <v>10.42</v>
      </c>
      <c r="O65" s="110" t="s">
        <v>45</v>
      </c>
      <c r="P65" s="70">
        <f t="shared" si="4"/>
        <v>10.42</v>
      </c>
    </row>
    <row r="66" spans="2:16">
      <c r="B66" s="109">
        <v>80</v>
      </c>
      <c r="C66" s="110" t="s">
        <v>42</v>
      </c>
      <c r="D66" s="95">
        <f t="shared" si="0"/>
        <v>6.0606060606060606E-4</v>
      </c>
      <c r="E66" s="111">
        <v>1.2210000000000001</v>
      </c>
      <c r="F66" s="112">
        <v>10.27</v>
      </c>
      <c r="G66" s="108">
        <f t="shared" si="1"/>
        <v>11.491</v>
      </c>
      <c r="H66" s="109">
        <v>75.010000000000005</v>
      </c>
      <c r="I66" s="110" t="s">
        <v>45</v>
      </c>
      <c r="J66" s="70">
        <f t="shared" si="2"/>
        <v>75.010000000000005</v>
      </c>
      <c r="K66" s="109">
        <v>13.38</v>
      </c>
      <c r="L66" s="110" t="s">
        <v>45</v>
      </c>
      <c r="M66" s="70">
        <f t="shared" si="3"/>
        <v>13.38</v>
      </c>
      <c r="N66" s="109">
        <v>11.35</v>
      </c>
      <c r="O66" s="110" t="s">
        <v>45</v>
      </c>
      <c r="P66" s="70">
        <f t="shared" si="4"/>
        <v>11.35</v>
      </c>
    </row>
    <row r="67" spans="2:16">
      <c r="B67" s="109">
        <v>90</v>
      </c>
      <c r="C67" s="110" t="s">
        <v>42</v>
      </c>
      <c r="D67" s="95">
        <f t="shared" si="0"/>
        <v>6.8181818181818176E-4</v>
      </c>
      <c r="E67" s="111">
        <v>1.2949999999999999</v>
      </c>
      <c r="F67" s="112">
        <v>10.39</v>
      </c>
      <c r="G67" s="108">
        <f t="shared" si="1"/>
        <v>11.685</v>
      </c>
      <c r="H67" s="109">
        <v>81.72</v>
      </c>
      <c r="I67" s="110" t="s">
        <v>45</v>
      </c>
      <c r="J67" s="70">
        <f t="shared" si="2"/>
        <v>81.72</v>
      </c>
      <c r="K67" s="109">
        <v>14.38</v>
      </c>
      <c r="L67" s="110" t="s">
        <v>45</v>
      </c>
      <c r="M67" s="70">
        <f t="shared" si="3"/>
        <v>14.38</v>
      </c>
      <c r="N67" s="109">
        <v>12.26</v>
      </c>
      <c r="O67" s="110" t="s">
        <v>45</v>
      </c>
      <c r="P67" s="70">
        <f t="shared" si="4"/>
        <v>12.26</v>
      </c>
    </row>
    <row r="68" spans="2:16">
      <c r="B68" s="109">
        <v>100</v>
      </c>
      <c r="C68" s="110" t="s">
        <v>42</v>
      </c>
      <c r="D68" s="95">
        <f t="shared" si="0"/>
        <v>7.5757575757575758E-4</v>
      </c>
      <c r="E68" s="111">
        <v>1.365</v>
      </c>
      <c r="F68" s="112">
        <v>10.48</v>
      </c>
      <c r="G68" s="108">
        <f t="shared" si="1"/>
        <v>11.845000000000001</v>
      </c>
      <c r="H68" s="109">
        <v>88.35</v>
      </c>
      <c r="I68" s="110" t="s">
        <v>45</v>
      </c>
      <c r="J68" s="70">
        <f t="shared" si="2"/>
        <v>88.35</v>
      </c>
      <c r="K68" s="109">
        <v>15.35</v>
      </c>
      <c r="L68" s="110" t="s">
        <v>45</v>
      </c>
      <c r="M68" s="70">
        <f t="shared" si="3"/>
        <v>15.35</v>
      </c>
      <c r="N68" s="109">
        <v>13.14</v>
      </c>
      <c r="O68" s="110" t="s">
        <v>45</v>
      </c>
      <c r="P68" s="70">
        <f t="shared" si="4"/>
        <v>13.14</v>
      </c>
    </row>
    <row r="69" spans="2:16">
      <c r="B69" s="109">
        <v>110</v>
      </c>
      <c r="C69" s="110" t="s">
        <v>42</v>
      </c>
      <c r="D69" s="95">
        <f t="shared" si="0"/>
        <v>8.3333333333333339E-4</v>
      </c>
      <c r="E69" s="111">
        <v>1.4319999999999999</v>
      </c>
      <c r="F69" s="112">
        <v>10.55</v>
      </c>
      <c r="G69" s="108">
        <f t="shared" si="1"/>
        <v>11.982000000000001</v>
      </c>
      <c r="H69" s="109">
        <v>94.9</v>
      </c>
      <c r="I69" s="110" t="s">
        <v>45</v>
      </c>
      <c r="J69" s="70">
        <f t="shared" si="2"/>
        <v>94.9</v>
      </c>
      <c r="K69" s="109">
        <v>16.3</v>
      </c>
      <c r="L69" s="110" t="s">
        <v>45</v>
      </c>
      <c r="M69" s="70">
        <f t="shared" si="3"/>
        <v>16.3</v>
      </c>
      <c r="N69" s="109">
        <v>14.01</v>
      </c>
      <c r="O69" s="110" t="s">
        <v>45</v>
      </c>
      <c r="P69" s="70">
        <f t="shared" si="4"/>
        <v>14.01</v>
      </c>
    </row>
    <row r="70" spans="2:16">
      <c r="B70" s="109">
        <v>120</v>
      </c>
      <c r="C70" s="110" t="s">
        <v>42</v>
      </c>
      <c r="D70" s="95">
        <f t="shared" si="0"/>
        <v>9.0909090909090909E-4</v>
      </c>
      <c r="E70" s="111">
        <v>1.4950000000000001</v>
      </c>
      <c r="F70" s="112">
        <v>10.6</v>
      </c>
      <c r="G70" s="108">
        <f t="shared" si="1"/>
        <v>12.094999999999999</v>
      </c>
      <c r="H70" s="109">
        <v>101.39</v>
      </c>
      <c r="I70" s="110" t="s">
        <v>45</v>
      </c>
      <c r="J70" s="70">
        <f t="shared" si="2"/>
        <v>101.39</v>
      </c>
      <c r="K70" s="109">
        <v>17.23</v>
      </c>
      <c r="L70" s="110" t="s">
        <v>45</v>
      </c>
      <c r="M70" s="70">
        <f t="shared" si="3"/>
        <v>17.23</v>
      </c>
      <c r="N70" s="109">
        <v>14.85</v>
      </c>
      <c r="O70" s="110" t="s">
        <v>45</v>
      </c>
      <c r="P70" s="70">
        <f t="shared" si="4"/>
        <v>14.85</v>
      </c>
    </row>
    <row r="71" spans="2:16">
      <c r="B71" s="109">
        <v>130</v>
      </c>
      <c r="C71" s="110" t="s">
        <v>42</v>
      </c>
      <c r="D71" s="95">
        <f t="shared" si="0"/>
        <v>9.848484848484849E-4</v>
      </c>
      <c r="E71" s="111">
        <v>1.556</v>
      </c>
      <c r="F71" s="112">
        <v>10.63</v>
      </c>
      <c r="G71" s="108">
        <f t="shared" si="1"/>
        <v>12.186</v>
      </c>
      <c r="H71" s="109">
        <v>107.83</v>
      </c>
      <c r="I71" s="110" t="s">
        <v>45</v>
      </c>
      <c r="J71" s="70">
        <f t="shared" si="2"/>
        <v>107.83</v>
      </c>
      <c r="K71" s="109">
        <v>18.14</v>
      </c>
      <c r="L71" s="110" t="s">
        <v>45</v>
      </c>
      <c r="M71" s="70">
        <f t="shared" si="3"/>
        <v>18.14</v>
      </c>
      <c r="N71" s="109">
        <v>15.69</v>
      </c>
      <c r="O71" s="110" t="s">
        <v>45</v>
      </c>
      <c r="P71" s="70">
        <f t="shared" si="4"/>
        <v>15.69</v>
      </c>
    </row>
    <row r="72" spans="2:16">
      <c r="B72" s="109">
        <v>140</v>
      </c>
      <c r="C72" s="110" t="s">
        <v>42</v>
      </c>
      <c r="D72" s="95">
        <f t="shared" si="0"/>
        <v>1.0606060606060607E-3</v>
      </c>
      <c r="E72" s="111">
        <v>1.615</v>
      </c>
      <c r="F72" s="112">
        <v>10.66</v>
      </c>
      <c r="G72" s="108">
        <f t="shared" si="1"/>
        <v>12.275</v>
      </c>
      <c r="H72" s="109">
        <v>114.23</v>
      </c>
      <c r="I72" s="110" t="s">
        <v>45</v>
      </c>
      <c r="J72" s="70">
        <f t="shared" si="2"/>
        <v>114.23</v>
      </c>
      <c r="K72" s="109">
        <v>19.04</v>
      </c>
      <c r="L72" s="110" t="s">
        <v>45</v>
      </c>
      <c r="M72" s="70">
        <f t="shared" si="3"/>
        <v>19.04</v>
      </c>
      <c r="N72" s="109">
        <v>16.510000000000002</v>
      </c>
      <c r="O72" s="110" t="s">
        <v>45</v>
      </c>
      <c r="P72" s="70">
        <f t="shared" si="4"/>
        <v>16.510000000000002</v>
      </c>
    </row>
    <row r="73" spans="2:16">
      <c r="B73" s="109">
        <v>150</v>
      </c>
      <c r="C73" s="110" t="s">
        <v>42</v>
      </c>
      <c r="D73" s="95">
        <f t="shared" si="0"/>
        <v>1.1363636363636363E-3</v>
      </c>
      <c r="E73" s="111">
        <v>1.6719999999999999</v>
      </c>
      <c r="F73" s="112">
        <v>10.67</v>
      </c>
      <c r="G73" s="108">
        <f t="shared" si="1"/>
        <v>12.342000000000001</v>
      </c>
      <c r="H73" s="109">
        <v>120.59</v>
      </c>
      <c r="I73" s="110" t="s">
        <v>45</v>
      </c>
      <c r="J73" s="70">
        <f t="shared" si="2"/>
        <v>120.59</v>
      </c>
      <c r="K73" s="109">
        <v>19.920000000000002</v>
      </c>
      <c r="L73" s="110" t="s">
        <v>45</v>
      </c>
      <c r="M73" s="70">
        <f t="shared" si="3"/>
        <v>19.920000000000002</v>
      </c>
      <c r="N73" s="109">
        <v>17.32</v>
      </c>
      <c r="O73" s="110" t="s">
        <v>45</v>
      </c>
      <c r="P73" s="70">
        <f t="shared" si="4"/>
        <v>17.32</v>
      </c>
    </row>
    <row r="74" spans="2:16">
      <c r="B74" s="109">
        <v>160</v>
      </c>
      <c r="C74" s="110" t="s">
        <v>42</v>
      </c>
      <c r="D74" s="95">
        <f t="shared" si="0"/>
        <v>1.2121212121212121E-3</v>
      </c>
      <c r="E74" s="111">
        <v>1.7270000000000001</v>
      </c>
      <c r="F74" s="112">
        <v>10.68</v>
      </c>
      <c r="G74" s="108">
        <f t="shared" si="1"/>
        <v>12.407</v>
      </c>
      <c r="H74" s="109">
        <v>126.93</v>
      </c>
      <c r="I74" s="110" t="s">
        <v>45</v>
      </c>
      <c r="J74" s="70">
        <f t="shared" si="2"/>
        <v>126.93</v>
      </c>
      <c r="K74" s="109">
        <v>20.8</v>
      </c>
      <c r="L74" s="110" t="s">
        <v>45</v>
      </c>
      <c r="M74" s="70">
        <f t="shared" si="3"/>
        <v>20.8</v>
      </c>
      <c r="N74" s="109">
        <v>18.12</v>
      </c>
      <c r="O74" s="110" t="s">
        <v>45</v>
      </c>
      <c r="P74" s="70">
        <f t="shared" si="4"/>
        <v>18.12</v>
      </c>
    </row>
    <row r="75" spans="2:16">
      <c r="B75" s="109">
        <v>170</v>
      </c>
      <c r="C75" s="110" t="s">
        <v>42</v>
      </c>
      <c r="D75" s="95">
        <f t="shared" si="0"/>
        <v>1.2878787878787879E-3</v>
      </c>
      <c r="E75" s="111">
        <v>1.78</v>
      </c>
      <c r="F75" s="112">
        <v>10.68</v>
      </c>
      <c r="G75" s="108">
        <f t="shared" si="1"/>
        <v>12.459999999999999</v>
      </c>
      <c r="H75" s="109">
        <v>133.24</v>
      </c>
      <c r="I75" s="110" t="s">
        <v>45</v>
      </c>
      <c r="J75" s="70">
        <f t="shared" si="2"/>
        <v>133.24</v>
      </c>
      <c r="K75" s="109">
        <v>21.66</v>
      </c>
      <c r="L75" s="110" t="s">
        <v>45</v>
      </c>
      <c r="M75" s="70">
        <f t="shared" si="3"/>
        <v>21.66</v>
      </c>
      <c r="N75" s="109">
        <v>18.91</v>
      </c>
      <c r="O75" s="110" t="s">
        <v>45</v>
      </c>
      <c r="P75" s="70">
        <f t="shared" si="4"/>
        <v>18.91</v>
      </c>
    </row>
    <row r="76" spans="2:16">
      <c r="B76" s="109">
        <v>180</v>
      </c>
      <c r="C76" s="110" t="s">
        <v>42</v>
      </c>
      <c r="D76" s="95">
        <f t="shared" si="0"/>
        <v>1.3636363636363635E-3</v>
      </c>
      <c r="E76" s="111">
        <v>1.831</v>
      </c>
      <c r="F76" s="112">
        <v>10.67</v>
      </c>
      <c r="G76" s="108">
        <f t="shared" si="1"/>
        <v>12.500999999999999</v>
      </c>
      <c r="H76" s="109">
        <v>139.54</v>
      </c>
      <c r="I76" s="110" t="s">
        <v>45</v>
      </c>
      <c r="J76" s="70">
        <f t="shared" si="2"/>
        <v>139.54</v>
      </c>
      <c r="K76" s="109">
        <v>22.51</v>
      </c>
      <c r="L76" s="110" t="s">
        <v>45</v>
      </c>
      <c r="M76" s="70">
        <f t="shared" si="3"/>
        <v>22.51</v>
      </c>
      <c r="N76" s="109">
        <v>19.7</v>
      </c>
      <c r="O76" s="110" t="s">
        <v>45</v>
      </c>
      <c r="P76" s="70">
        <f t="shared" si="4"/>
        <v>19.7</v>
      </c>
    </row>
    <row r="77" spans="2:16">
      <c r="B77" s="109">
        <v>200</v>
      </c>
      <c r="C77" s="110" t="s">
        <v>42</v>
      </c>
      <c r="D77" s="95">
        <f t="shared" si="0"/>
        <v>1.5151515151515152E-3</v>
      </c>
      <c r="E77" s="111">
        <v>1.931</v>
      </c>
      <c r="F77" s="112">
        <v>10.64</v>
      </c>
      <c r="G77" s="108">
        <f t="shared" si="1"/>
        <v>12.571000000000002</v>
      </c>
      <c r="H77" s="109">
        <v>152.08000000000001</v>
      </c>
      <c r="I77" s="110" t="s">
        <v>45</v>
      </c>
      <c r="J77" s="70">
        <f t="shared" si="2"/>
        <v>152.08000000000001</v>
      </c>
      <c r="K77" s="109">
        <v>24.22</v>
      </c>
      <c r="L77" s="110" t="s">
        <v>45</v>
      </c>
      <c r="M77" s="70">
        <f t="shared" si="3"/>
        <v>24.22</v>
      </c>
      <c r="N77" s="109">
        <v>21.25</v>
      </c>
      <c r="O77" s="110" t="s">
        <v>45</v>
      </c>
      <c r="P77" s="70">
        <f t="shared" si="4"/>
        <v>21.25</v>
      </c>
    </row>
    <row r="78" spans="2:16">
      <c r="B78" s="109">
        <v>225</v>
      </c>
      <c r="C78" s="110" t="s">
        <v>42</v>
      </c>
      <c r="D78" s="95">
        <f t="shared" si="0"/>
        <v>1.7045454545454547E-3</v>
      </c>
      <c r="E78" s="111">
        <v>2.048</v>
      </c>
      <c r="F78" s="112">
        <v>10.58</v>
      </c>
      <c r="G78" s="108">
        <f t="shared" si="1"/>
        <v>12.628</v>
      </c>
      <c r="H78" s="109">
        <v>167.7</v>
      </c>
      <c r="I78" s="110" t="s">
        <v>45</v>
      </c>
      <c r="J78" s="70">
        <f t="shared" si="2"/>
        <v>167.7</v>
      </c>
      <c r="K78" s="109">
        <v>26.33</v>
      </c>
      <c r="L78" s="110" t="s">
        <v>45</v>
      </c>
      <c r="M78" s="70">
        <f t="shared" si="3"/>
        <v>26.33</v>
      </c>
      <c r="N78" s="109">
        <v>23.15</v>
      </c>
      <c r="O78" s="110" t="s">
        <v>45</v>
      </c>
      <c r="P78" s="70">
        <f t="shared" si="4"/>
        <v>23.15</v>
      </c>
    </row>
    <row r="79" spans="2:16">
      <c r="B79" s="109">
        <v>250</v>
      </c>
      <c r="C79" s="110" t="s">
        <v>42</v>
      </c>
      <c r="D79" s="95">
        <f t="shared" si="0"/>
        <v>1.893939393939394E-3</v>
      </c>
      <c r="E79" s="111">
        <v>2.1579999999999999</v>
      </c>
      <c r="F79" s="112">
        <v>10.51</v>
      </c>
      <c r="G79" s="108">
        <f t="shared" si="1"/>
        <v>12.667999999999999</v>
      </c>
      <c r="H79" s="109">
        <v>183.28</v>
      </c>
      <c r="I79" s="110" t="s">
        <v>45</v>
      </c>
      <c r="J79" s="70">
        <f t="shared" si="2"/>
        <v>183.28</v>
      </c>
      <c r="K79" s="109">
        <v>28.4</v>
      </c>
      <c r="L79" s="110" t="s">
        <v>45</v>
      </c>
      <c r="M79" s="70">
        <f t="shared" si="3"/>
        <v>28.4</v>
      </c>
      <c r="N79" s="109">
        <v>25.03</v>
      </c>
      <c r="O79" s="110" t="s">
        <v>45</v>
      </c>
      <c r="P79" s="70">
        <f t="shared" si="4"/>
        <v>25.03</v>
      </c>
    </row>
    <row r="80" spans="2:16">
      <c r="B80" s="109">
        <v>275</v>
      </c>
      <c r="C80" s="110" t="s">
        <v>42</v>
      </c>
      <c r="D80" s="95">
        <f t="shared" si="0"/>
        <v>2.0833333333333333E-3</v>
      </c>
      <c r="E80" s="111">
        <v>2.2509999999999999</v>
      </c>
      <c r="F80" s="112">
        <v>10.42</v>
      </c>
      <c r="G80" s="108">
        <f t="shared" si="1"/>
        <v>12.670999999999999</v>
      </c>
      <c r="H80" s="109">
        <v>198.86</v>
      </c>
      <c r="I80" s="110" t="s">
        <v>45</v>
      </c>
      <c r="J80" s="70">
        <f t="shared" si="2"/>
        <v>198.86</v>
      </c>
      <c r="K80" s="109">
        <v>30.43</v>
      </c>
      <c r="L80" s="110" t="s">
        <v>45</v>
      </c>
      <c r="M80" s="70">
        <f t="shared" si="3"/>
        <v>30.43</v>
      </c>
      <c r="N80" s="109">
        <v>26.88</v>
      </c>
      <c r="O80" s="110" t="s">
        <v>45</v>
      </c>
      <c r="P80" s="70">
        <f t="shared" si="4"/>
        <v>26.88</v>
      </c>
    </row>
    <row r="81" spans="2:16">
      <c r="B81" s="109">
        <v>300</v>
      </c>
      <c r="C81" s="110" t="s">
        <v>42</v>
      </c>
      <c r="D81" s="95">
        <f t="shared" si="0"/>
        <v>2.2727272727272726E-3</v>
      </c>
      <c r="E81" s="111">
        <v>2.323</v>
      </c>
      <c r="F81" s="112">
        <v>10.33</v>
      </c>
      <c r="G81" s="108">
        <f t="shared" si="1"/>
        <v>12.653</v>
      </c>
      <c r="H81" s="109">
        <v>214.46</v>
      </c>
      <c r="I81" s="110" t="s">
        <v>45</v>
      </c>
      <c r="J81" s="70">
        <f t="shared" si="2"/>
        <v>214.46</v>
      </c>
      <c r="K81" s="109">
        <v>32.43</v>
      </c>
      <c r="L81" s="110" t="s">
        <v>45</v>
      </c>
      <c r="M81" s="70">
        <f t="shared" si="3"/>
        <v>32.43</v>
      </c>
      <c r="N81" s="109">
        <v>28.71</v>
      </c>
      <c r="O81" s="110" t="s">
        <v>45</v>
      </c>
      <c r="P81" s="70">
        <f t="shared" si="4"/>
        <v>28.71</v>
      </c>
    </row>
    <row r="82" spans="2:16">
      <c r="B82" s="109">
        <v>325</v>
      </c>
      <c r="C82" s="110" t="s">
        <v>42</v>
      </c>
      <c r="D82" s="95">
        <f t="shared" si="0"/>
        <v>2.4621212121212124E-3</v>
      </c>
      <c r="E82" s="111">
        <v>2.391</v>
      </c>
      <c r="F82" s="112">
        <v>10.23</v>
      </c>
      <c r="G82" s="108">
        <f t="shared" si="1"/>
        <v>12.621</v>
      </c>
      <c r="H82" s="109">
        <v>230.11</v>
      </c>
      <c r="I82" s="110" t="s">
        <v>45</v>
      </c>
      <c r="J82" s="70">
        <f t="shared" si="2"/>
        <v>230.11</v>
      </c>
      <c r="K82" s="109">
        <v>34.4</v>
      </c>
      <c r="L82" s="110" t="s">
        <v>45</v>
      </c>
      <c r="M82" s="70">
        <f t="shared" si="3"/>
        <v>34.4</v>
      </c>
      <c r="N82" s="109">
        <v>30.53</v>
      </c>
      <c r="O82" s="110" t="s">
        <v>45</v>
      </c>
      <c r="P82" s="70">
        <f t="shared" si="4"/>
        <v>30.53</v>
      </c>
    </row>
    <row r="83" spans="2:16">
      <c r="B83" s="109">
        <v>350</v>
      </c>
      <c r="C83" s="110" t="s">
        <v>42</v>
      </c>
      <c r="D83" s="95">
        <f t="shared" si="0"/>
        <v>2.6515151515151512E-3</v>
      </c>
      <c r="E83" s="111">
        <v>2.456</v>
      </c>
      <c r="F83" s="112">
        <v>10.130000000000001</v>
      </c>
      <c r="G83" s="108">
        <f t="shared" si="1"/>
        <v>12.586</v>
      </c>
      <c r="H83" s="109">
        <v>245.81</v>
      </c>
      <c r="I83" s="110" t="s">
        <v>45</v>
      </c>
      <c r="J83" s="70">
        <f t="shared" si="2"/>
        <v>245.81</v>
      </c>
      <c r="K83" s="109">
        <v>36.36</v>
      </c>
      <c r="L83" s="110" t="s">
        <v>45</v>
      </c>
      <c r="M83" s="70">
        <f t="shared" si="3"/>
        <v>36.36</v>
      </c>
      <c r="N83" s="109">
        <v>32.33</v>
      </c>
      <c r="O83" s="110" t="s">
        <v>45</v>
      </c>
      <c r="P83" s="70">
        <f t="shared" si="4"/>
        <v>32.33</v>
      </c>
    </row>
    <row r="84" spans="2:16">
      <c r="B84" s="109">
        <v>375</v>
      </c>
      <c r="C84" s="110" t="s">
        <v>42</v>
      </c>
      <c r="D84" s="95">
        <f t="shared" si="0"/>
        <v>2.840909090909091E-3</v>
      </c>
      <c r="E84" s="111">
        <v>2.5190000000000001</v>
      </c>
      <c r="F84" s="112">
        <v>10.029999999999999</v>
      </c>
      <c r="G84" s="108">
        <f t="shared" si="1"/>
        <v>12.548999999999999</v>
      </c>
      <c r="H84" s="109">
        <v>261.57</v>
      </c>
      <c r="I84" s="110" t="s">
        <v>45</v>
      </c>
      <c r="J84" s="70">
        <f t="shared" si="2"/>
        <v>261.57</v>
      </c>
      <c r="K84" s="109">
        <v>38.31</v>
      </c>
      <c r="L84" s="110" t="s">
        <v>45</v>
      </c>
      <c r="M84" s="70">
        <f t="shared" si="3"/>
        <v>38.31</v>
      </c>
      <c r="N84" s="109">
        <v>34.130000000000003</v>
      </c>
      <c r="O84" s="110" t="s">
        <v>45</v>
      </c>
      <c r="P84" s="70">
        <f t="shared" si="4"/>
        <v>34.130000000000003</v>
      </c>
    </row>
    <row r="85" spans="2:16">
      <c r="B85" s="109">
        <v>400</v>
      </c>
      <c r="C85" s="110" t="s">
        <v>42</v>
      </c>
      <c r="D85" s="95">
        <f t="shared" ref="D85:D93" si="5">B85/1000/$C$5</f>
        <v>3.0303030303030303E-3</v>
      </c>
      <c r="E85" s="111">
        <v>2.58</v>
      </c>
      <c r="F85" s="112">
        <v>9.9280000000000008</v>
      </c>
      <c r="G85" s="108">
        <f t="shared" ref="G85:G148" si="6">E85+F85</f>
        <v>12.508000000000001</v>
      </c>
      <c r="H85" s="109">
        <v>277.39999999999998</v>
      </c>
      <c r="I85" s="110" t="s">
        <v>45</v>
      </c>
      <c r="J85" s="70">
        <f t="shared" si="2"/>
        <v>277.39999999999998</v>
      </c>
      <c r="K85" s="109">
        <v>40.229999999999997</v>
      </c>
      <c r="L85" s="110" t="s">
        <v>45</v>
      </c>
      <c r="M85" s="70">
        <f t="shared" si="3"/>
        <v>40.229999999999997</v>
      </c>
      <c r="N85" s="109">
        <v>35.909999999999997</v>
      </c>
      <c r="O85" s="110" t="s">
        <v>45</v>
      </c>
      <c r="P85" s="70">
        <f t="shared" si="4"/>
        <v>35.909999999999997</v>
      </c>
    </row>
    <row r="86" spans="2:16">
      <c r="B86" s="109">
        <v>450</v>
      </c>
      <c r="C86" s="110" t="s">
        <v>42</v>
      </c>
      <c r="D86" s="95">
        <f t="shared" si="5"/>
        <v>3.4090909090909094E-3</v>
      </c>
      <c r="E86" s="111">
        <v>2.698</v>
      </c>
      <c r="F86" s="112">
        <v>9.7210000000000001</v>
      </c>
      <c r="G86" s="108">
        <f t="shared" si="6"/>
        <v>12.419</v>
      </c>
      <c r="H86" s="109">
        <v>309.26</v>
      </c>
      <c r="I86" s="110" t="s">
        <v>45</v>
      </c>
      <c r="J86" s="70">
        <f t="shared" ref="J86:J98" si="7">H86</f>
        <v>309.26</v>
      </c>
      <c r="K86" s="109">
        <v>44.15</v>
      </c>
      <c r="L86" s="110" t="s">
        <v>45</v>
      </c>
      <c r="M86" s="70">
        <f t="shared" ref="M86:M149" si="8">K86</f>
        <v>44.15</v>
      </c>
      <c r="N86" s="109">
        <v>39.47</v>
      </c>
      <c r="O86" s="110" t="s">
        <v>45</v>
      </c>
      <c r="P86" s="70">
        <f t="shared" ref="P86:P149" si="9">N86</f>
        <v>39.47</v>
      </c>
    </row>
    <row r="87" spans="2:16">
      <c r="B87" s="109">
        <v>500</v>
      </c>
      <c r="C87" s="110" t="s">
        <v>42</v>
      </c>
      <c r="D87" s="95">
        <f t="shared" si="5"/>
        <v>3.787878787878788E-3</v>
      </c>
      <c r="E87" s="111">
        <v>2.8119999999999998</v>
      </c>
      <c r="F87" s="112">
        <v>9.5180000000000007</v>
      </c>
      <c r="G87" s="108">
        <f t="shared" si="6"/>
        <v>12.33</v>
      </c>
      <c r="H87" s="109">
        <v>341.39</v>
      </c>
      <c r="I87" s="110" t="s">
        <v>45</v>
      </c>
      <c r="J87" s="70">
        <f t="shared" si="7"/>
        <v>341.39</v>
      </c>
      <c r="K87" s="109">
        <v>48</v>
      </c>
      <c r="L87" s="110" t="s">
        <v>45</v>
      </c>
      <c r="M87" s="70">
        <f t="shared" si="8"/>
        <v>48</v>
      </c>
      <c r="N87" s="109">
        <v>43.01</v>
      </c>
      <c r="O87" s="110" t="s">
        <v>45</v>
      </c>
      <c r="P87" s="70">
        <f t="shared" si="9"/>
        <v>43.01</v>
      </c>
    </row>
    <row r="88" spans="2:16">
      <c r="B88" s="109">
        <v>550</v>
      </c>
      <c r="C88" s="110" t="s">
        <v>42</v>
      </c>
      <c r="D88" s="95">
        <f t="shared" si="5"/>
        <v>4.1666666666666666E-3</v>
      </c>
      <c r="E88" s="111">
        <v>2.923</v>
      </c>
      <c r="F88" s="112">
        <v>9.3190000000000008</v>
      </c>
      <c r="G88" s="108">
        <f t="shared" si="6"/>
        <v>12.242000000000001</v>
      </c>
      <c r="H88" s="109">
        <v>373.79</v>
      </c>
      <c r="I88" s="110" t="s">
        <v>45</v>
      </c>
      <c r="J88" s="70">
        <f t="shared" si="7"/>
        <v>373.79</v>
      </c>
      <c r="K88" s="109">
        <v>51.79</v>
      </c>
      <c r="L88" s="110" t="s">
        <v>45</v>
      </c>
      <c r="M88" s="70">
        <f t="shared" si="8"/>
        <v>51.79</v>
      </c>
      <c r="N88" s="109">
        <v>46.53</v>
      </c>
      <c r="O88" s="110" t="s">
        <v>45</v>
      </c>
      <c r="P88" s="70">
        <f t="shared" si="9"/>
        <v>46.53</v>
      </c>
    </row>
    <row r="89" spans="2:16">
      <c r="B89" s="109">
        <v>600</v>
      </c>
      <c r="C89" s="110" t="s">
        <v>42</v>
      </c>
      <c r="D89" s="95">
        <f t="shared" si="5"/>
        <v>4.5454545454545452E-3</v>
      </c>
      <c r="E89" s="111">
        <v>3.032</v>
      </c>
      <c r="F89" s="112">
        <v>9.1270000000000007</v>
      </c>
      <c r="G89" s="108">
        <f t="shared" si="6"/>
        <v>12.159000000000001</v>
      </c>
      <c r="H89" s="109">
        <v>406.45</v>
      </c>
      <c r="I89" s="110" t="s">
        <v>45</v>
      </c>
      <c r="J89" s="70">
        <f t="shared" si="7"/>
        <v>406.45</v>
      </c>
      <c r="K89" s="109">
        <v>55.54</v>
      </c>
      <c r="L89" s="110" t="s">
        <v>45</v>
      </c>
      <c r="M89" s="70">
        <f t="shared" si="8"/>
        <v>55.54</v>
      </c>
      <c r="N89" s="109">
        <v>50.04</v>
      </c>
      <c r="O89" s="110" t="s">
        <v>45</v>
      </c>
      <c r="P89" s="70">
        <f t="shared" si="9"/>
        <v>50.04</v>
      </c>
    </row>
    <row r="90" spans="2:16">
      <c r="B90" s="109">
        <v>650</v>
      </c>
      <c r="C90" s="110" t="s">
        <v>42</v>
      </c>
      <c r="D90" s="95">
        <f t="shared" si="5"/>
        <v>4.9242424242424247E-3</v>
      </c>
      <c r="E90" s="111">
        <v>3.1389999999999998</v>
      </c>
      <c r="F90" s="112">
        <v>8.9420000000000002</v>
      </c>
      <c r="G90" s="108">
        <f t="shared" si="6"/>
        <v>12.081</v>
      </c>
      <c r="H90" s="109">
        <v>439.36</v>
      </c>
      <c r="I90" s="110" t="s">
        <v>45</v>
      </c>
      <c r="J90" s="70">
        <f t="shared" si="7"/>
        <v>439.36</v>
      </c>
      <c r="K90" s="109">
        <v>59.24</v>
      </c>
      <c r="L90" s="110" t="s">
        <v>45</v>
      </c>
      <c r="M90" s="70">
        <f t="shared" si="8"/>
        <v>59.24</v>
      </c>
      <c r="N90" s="109">
        <v>53.54</v>
      </c>
      <c r="O90" s="110" t="s">
        <v>45</v>
      </c>
      <c r="P90" s="70">
        <f t="shared" si="9"/>
        <v>53.54</v>
      </c>
    </row>
    <row r="91" spans="2:16">
      <c r="B91" s="109">
        <v>700</v>
      </c>
      <c r="C91" s="110" t="s">
        <v>42</v>
      </c>
      <c r="D91" s="95">
        <f t="shared" si="5"/>
        <v>5.3030303030303025E-3</v>
      </c>
      <c r="E91" s="111">
        <v>3.2450000000000001</v>
      </c>
      <c r="F91" s="112">
        <v>8.7629999999999999</v>
      </c>
      <c r="G91" s="108">
        <f t="shared" si="6"/>
        <v>12.007999999999999</v>
      </c>
      <c r="H91" s="109">
        <v>472.51</v>
      </c>
      <c r="I91" s="110" t="s">
        <v>45</v>
      </c>
      <c r="J91" s="70">
        <f t="shared" si="7"/>
        <v>472.51</v>
      </c>
      <c r="K91" s="109">
        <v>62.89</v>
      </c>
      <c r="L91" s="110" t="s">
        <v>45</v>
      </c>
      <c r="M91" s="70">
        <f t="shared" si="8"/>
        <v>62.89</v>
      </c>
      <c r="N91" s="109">
        <v>57.04</v>
      </c>
      <c r="O91" s="110" t="s">
        <v>45</v>
      </c>
      <c r="P91" s="70">
        <f t="shared" si="9"/>
        <v>57.04</v>
      </c>
    </row>
    <row r="92" spans="2:16">
      <c r="B92" s="109">
        <v>800</v>
      </c>
      <c r="C92" s="110" t="s">
        <v>42</v>
      </c>
      <c r="D92" s="95">
        <f t="shared" si="5"/>
        <v>6.0606060606060606E-3</v>
      </c>
      <c r="E92" s="111">
        <v>3.4529999999999998</v>
      </c>
      <c r="F92" s="112">
        <v>8.4269999999999996</v>
      </c>
      <c r="G92" s="108">
        <f t="shared" si="6"/>
        <v>11.879999999999999</v>
      </c>
      <c r="H92" s="109">
        <v>539.46</v>
      </c>
      <c r="I92" s="110" t="s">
        <v>45</v>
      </c>
      <c r="J92" s="70">
        <f t="shared" si="7"/>
        <v>539.46</v>
      </c>
      <c r="K92" s="109">
        <v>70.37</v>
      </c>
      <c r="L92" s="110" t="s">
        <v>45</v>
      </c>
      <c r="M92" s="70">
        <f t="shared" si="8"/>
        <v>70.37</v>
      </c>
      <c r="N92" s="109">
        <v>64.010000000000005</v>
      </c>
      <c r="O92" s="110" t="s">
        <v>45</v>
      </c>
      <c r="P92" s="70">
        <f t="shared" si="9"/>
        <v>64.010000000000005</v>
      </c>
    </row>
    <row r="93" spans="2:16">
      <c r="B93" s="109">
        <v>900</v>
      </c>
      <c r="C93" s="110" t="s">
        <v>42</v>
      </c>
      <c r="D93" s="95">
        <f t="shared" si="5"/>
        <v>6.8181818181818187E-3</v>
      </c>
      <c r="E93" s="111">
        <v>3.6579999999999999</v>
      </c>
      <c r="F93" s="112">
        <v>8.1170000000000009</v>
      </c>
      <c r="G93" s="108">
        <f t="shared" si="6"/>
        <v>11.775</v>
      </c>
      <c r="H93" s="109">
        <v>607.16</v>
      </c>
      <c r="I93" s="110" t="s">
        <v>45</v>
      </c>
      <c r="J93" s="70">
        <f t="shared" si="7"/>
        <v>607.16</v>
      </c>
      <c r="K93" s="109">
        <v>77.64</v>
      </c>
      <c r="L93" s="110" t="s">
        <v>45</v>
      </c>
      <c r="M93" s="70">
        <f t="shared" si="8"/>
        <v>77.64</v>
      </c>
      <c r="N93" s="109">
        <v>70.94</v>
      </c>
      <c r="O93" s="110" t="s">
        <v>45</v>
      </c>
      <c r="P93" s="70">
        <f t="shared" si="9"/>
        <v>70.94</v>
      </c>
    </row>
    <row r="94" spans="2:16">
      <c r="B94" s="109">
        <v>1</v>
      </c>
      <c r="C94" s="119" t="s">
        <v>44</v>
      </c>
      <c r="D94" s="70">
        <f t="shared" ref="D94:D157" si="10">B94/$C$5</f>
        <v>7.575757575757576E-3</v>
      </c>
      <c r="E94" s="111">
        <v>3.859</v>
      </c>
      <c r="F94" s="112">
        <v>7.8310000000000004</v>
      </c>
      <c r="G94" s="108">
        <f t="shared" si="6"/>
        <v>11.690000000000001</v>
      </c>
      <c r="H94" s="109">
        <v>675.5</v>
      </c>
      <c r="I94" s="110" t="s">
        <v>45</v>
      </c>
      <c r="J94" s="70">
        <f t="shared" si="7"/>
        <v>675.5</v>
      </c>
      <c r="K94" s="109">
        <v>84.71</v>
      </c>
      <c r="L94" s="110" t="s">
        <v>45</v>
      </c>
      <c r="M94" s="70">
        <f t="shared" si="8"/>
        <v>84.71</v>
      </c>
      <c r="N94" s="109">
        <v>77.849999999999994</v>
      </c>
      <c r="O94" s="110" t="s">
        <v>45</v>
      </c>
      <c r="P94" s="70">
        <f t="shared" si="9"/>
        <v>77.849999999999994</v>
      </c>
    </row>
    <row r="95" spans="2:16">
      <c r="B95" s="109">
        <v>1.1000000000000001</v>
      </c>
      <c r="C95" s="110" t="s">
        <v>44</v>
      </c>
      <c r="D95" s="70">
        <f t="shared" si="10"/>
        <v>8.3333333333333332E-3</v>
      </c>
      <c r="E95" s="111">
        <v>4.0570000000000004</v>
      </c>
      <c r="F95" s="112">
        <v>7.5679999999999996</v>
      </c>
      <c r="G95" s="108">
        <f t="shared" si="6"/>
        <v>11.625</v>
      </c>
      <c r="H95" s="109">
        <v>744.35</v>
      </c>
      <c r="I95" s="110" t="s">
        <v>45</v>
      </c>
      <c r="J95" s="70">
        <f t="shared" si="7"/>
        <v>744.35</v>
      </c>
      <c r="K95" s="109">
        <v>91.6</v>
      </c>
      <c r="L95" s="110" t="s">
        <v>45</v>
      </c>
      <c r="M95" s="70">
        <f t="shared" si="8"/>
        <v>91.6</v>
      </c>
      <c r="N95" s="109">
        <v>84.71</v>
      </c>
      <c r="O95" s="110" t="s">
        <v>45</v>
      </c>
      <c r="P95" s="70">
        <f t="shared" si="9"/>
        <v>84.71</v>
      </c>
    </row>
    <row r="96" spans="2:16">
      <c r="B96" s="109">
        <v>1.2</v>
      </c>
      <c r="C96" s="110" t="s">
        <v>44</v>
      </c>
      <c r="D96" s="70">
        <f t="shared" si="10"/>
        <v>9.0909090909090905E-3</v>
      </c>
      <c r="E96" s="111">
        <v>4.2510000000000003</v>
      </c>
      <c r="F96" s="112">
        <v>7.3230000000000004</v>
      </c>
      <c r="G96" s="108">
        <f t="shared" si="6"/>
        <v>11.574000000000002</v>
      </c>
      <c r="H96" s="109">
        <v>813.62</v>
      </c>
      <c r="I96" s="110" t="s">
        <v>45</v>
      </c>
      <c r="J96" s="70">
        <f t="shared" si="7"/>
        <v>813.62</v>
      </c>
      <c r="K96" s="109">
        <v>98.32</v>
      </c>
      <c r="L96" s="110" t="s">
        <v>45</v>
      </c>
      <c r="M96" s="70">
        <f t="shared" si="8"/>
        <v>98.32</v>
      </c>
      <c r="N96" s="109">
        <v>91.53</v>
      </c>
      <c r="O96" s="110" t="s">
        <v>45</v>
      </c>
      <c r="P96" s="70">
        <f t="shared" si="9"/>
        <v>91.53</v>
      </c>
    </row>
    <row r="97" spans="2:16">
      <c r="B97" s="109">
        <v>1.3</v>
      </c>
      <c r="C97" s="110" t="s">
        <v>44</v>
      </c>
      <c r="D97" s="70">
        <f t="shared" si="10"/>
        <v>9.8484848484848495E-3</v>
      </c>
      <c r="E97" s="111">
        <v>4.4409999999999998</v>
      </c>
      <c r="F97" s="112">
        <v>7.0970000000000004</v>
      </c>
      <c r="G97" s="108">
        <f t="shared" si="6"/>
        <v>11.538</v>
      </c>
      <c r="H97" s="109">
        <v>883.22</v>
      </c>
      <c r="I97" s="110" t="s">
        <v>45</v>
      </c>
      <c r="J97" s="70">
        <f t="shared" si="7"/>
        <v>883.22</v>
      </c>
      <c r="K97" s="109">
        <v>104.87</v>
      </c>
      <c r="L97" s="110" t="s">
        <v>45</v>
      </c>
      <c r="M97" s="70">
        <f t="shared" si="8"/>
        <v>104.87</v>
      </c>
      <c r="N97" s="109">
        <v>98.29</v>
      </c>
      <c r="O97" s="110" t="s">
        <v>45</v>
      </c>
      <c r="P97" s="70">
        <f t="shared" si="9"/>
        <v>98.29</v>
      </c>
    </row>
    <row r="98" spans="2:16">
      <c r="B98" s="109">
        <v>1.4</v>
      </c>
      <c r="C98" s="110" t="s">
        <v>44</v>
      </c>
      <c r="D98" s="70">
        <f t="shared" si="10"/>
        <v>1.0606060606060605E-2</v>
      </c>
      <c r="E98" s="111">
        <v>4.6260000000000003</v>
      </c>
      <c r="F98" s="112">
        <v>6.8860000000000001</v>
      </c>
      <c r="G98" s="108">
        <f t="shared" si="6"/>
        <v>11.512</v>
      </c>
      <c r="H98" s="109">
        <v>953.06</v>
      </c>
      <c r="I98" s="110" t="s">
        <v>45</v>
      </c>
      <c r="J98" s="70">
        <f t="shared" si="7"/>
        <v>953.06</v>
      </c>
      <c r="K98" s="109">
        <v>111.26</v>
      </c>
      <c r="L98" s="110" t="s">
        <v>45</v>
      </c>
      <c r="M98" s="70">
        <f t="shared" si="8"/>
        <v>111.26</v>
      </c>
      <c r="N98" s="109">
        <v>105.01</v>
      </c>
      <c r="O98" s="110" t="s">
        <v>45</v>
      </c>
      <c r="P98" s="70">
        <f t="shared" si="9"/>
        <v>105.01</v>
      </c>
    </row>
    <row r="99" spans="2:16">
      <c r="B99" s="109">
        <v>1.5</v>
      </c>
      <c r="C99" s="110" t="s">
        <v>44</v>
      </c>
      <c r="D99" s="70">
        <f t="shared" si="10"/>
        <v>1.1363636363636364E-2</v>
      </c>
      <c r="E99" s="111">
        <v>4.8079999999999998</v>
      </c>
      <c r="F99" s="112">
        <v>6.69</v>
      </c>
      <c r="G99" s="108">
        <f t="shared" si="6"/>
        <v>11.498000000000001</v>
      </c>
      <c r="H99" s="109">
        <v>1.02</v>
      </c>
      <c r="I99" s="119" t="s">
        <v>12</v>
      </c>
      <c r="J99" s="77">
        <f t="shared" ref="J99:J102" si="11">H99*1000</f>
        <v>1020</v>
      </c>
      <c r="K99" s="109">
        <v>117.49</v>
      </c>
      <c r="L99" s="110" t="s">
        <v>45</v>
      </c>
      <c r="M99" s="70">
        <f t="shared" si="8"/>
        <v>117.49</v>
      </c>
      <c r="N99" s="109">
        <v>111.66</v>
      </c>
      <c r="O99" s="110" t="s">
        <v>45</v>
      </c>
      <c r="P99" s="70">
        <f t="shared" si="9"/>
        <v>111.66</v>
      </c>
    </row>
    <row r="100" spans="2:16">
      <c r="B100" s="109">
        <v>1.6</v>
      </c>
      <c r="C100" s="110" t="s">
        <v>44</v>
      </c>
      <c r="D100" s="70">
        <f t="shared" si="10"/>
        <v>1.2121212121212121E-2</v>
      </c>
      <c r="E100" s="111">
        <v>4.984</v>
      </c>
      <c r="F100" s="112">
        <v>6.5060000000000002</v>
      </c>
      <c r="G100" s="108">
        <f t="shared" si="6"/>
        <v>11.49</v>
      </c>
      <c r="H100" s="109">
        <v>1.0900000000000001</v>
      </c>
      <c r="I100" s="110" t="s">
        <v>12</v>
      </c>
      <c r="J100" s="77">
        <f t="shared" si="11"/>
        <v>1090</v>
      </c>
      <c r="K100" s="109">
        <v>123.58</v>
      </c>
      <c r="L100" s="110" t="s">
        <v>45</v>
      </c>
      <c r="M100" s="70">
        <f t="shared" si="8"/>
        <v>123.58</v>
      </c>
      <c r="N100" s="109">
        <v>118.25</v>
      </c>
      <c r="O100" s="110" t="s">
        <v>45</v>
      </c>
      <c r="P100" s="70">
        <f t="shared" si="9"/>
        <v>118.25</v>
      </c>
    </row>
    <row r="101" spans="2:16">
      <c r="B101" s="109">
        <v>1.7</v>
      </c>
      <c r="C101" s="110" t="s">
        <v>44</v>
      </c>
      <c r="D101" s="70">
        <f t="shared" si="10"/>
        <v>1.2878787878787878E-2</v>
      </c>
      <c r="E101" s="111">
        <v>5.1559999999999997</v>
      </c>
      <c r="F101" s="112">
        <v>6.3330000000000002</v>
      </c>
      <c r="G101" s="108">
        <f t="shared" si="6"/>
        <v>11.489000000000001</v>
      </c>
      <c r="H101" s="109">
        <v>1.1599999999999999</v>
      </c>
      <c r="I101" s="110" t="s">
        <v>12</v>
      </c>
      <c r="J101" s="77">
        <f t="shared" si="11"/>
        <v>1160</v>
      </c>
      <c r="K101" s="109">
        <v>129.52000000000001</v>
      </c>
      <c r="L101" s="110" t="s">
        <v>45</v>
      </c>
      <c r="M101" s="70">
        <f t="shared" si="8"/>
        <v>129.52000000000001</v>
      </c>
      <c r="N101" s="109">
        <v>124.78</v>
      </c>
      <c r="O101" s="110" t="s">
        <v>45</v>
      </c>
      <c r="P101" s="70">
        <f t="shared" si="9"/>
        <v>124.78</v>
      </c>
    </row>
    <row r="102" spans="2:16">
      <c r="B102" s="109">
        <v>1.8</v>
      </c>
      <c r="C102" s="110" t="s">
        <v>44</v>
      </c>
      <c r="D102" s="70">
        <f t="shared" si="10"/>
        <v>1.3636363636363637E-2</v>
      </c>
      <c r="E102" s="111">
        <v>5.3230000000000004</v>
      </c>
      <c r="F102" s="112">
        <v>6.1719999999999997</v>
      </c>
      <c r="G102" s="108">
        <f t="shared" si="6"/>
        <v>11.495000000000001</v>
      </c>
      <c r="H102" s="109">
        <v>1.23</v>
      </c>
      <c r="I102" s="110" t="s">
        <v>12</v>
      </c>
      <c r="J102" s="77">
        <f t="shared" si="11"/>
        <v>1230</v>
      </c>
      <c r="K102" s="109">
        <v>135.32</v>
      </c>
      <c r="L102" s="110" t="s">
        <v>45</v>
      </c>
      <c r="M102" s="70">
        <f t="shared" si="8"/>
        <v>135.32</v>
      </c>
      <c r="N102" s="109">
        <v>131.24</v>
      </c>
      <c r="O102" s="110" t="s">
        <v>45</v>
      </c>
      <c r="P102" s="70">
        <f t="shared" si="9"/>
        <v>131.24</v>
      </c>
    </row>
    <row r="103" spans="2:16">
      <c r="B103" s="109">
        <v>2</v>
      </c>
      <c r="C103" s="110" t="s">
        <v>44</v>
      </c>
      <c r="D103" s="70">
        <f t="shared" si="10"/>
        <v>1.5151515151515152E-2</v>
      </c>
      <c r="E103" s="111">
        <v>5.6429999999999998</v>
      </c>
      <c r="F103" s="112">
        <v>5.8760000000000003</v>
      </c>
      <c r="G103" s="108">
        <f t="shared" si="6"/>
        <v>11.519</v>
      </c>
      <c r="H103" s="109">
        <v>1.37</v>
      </c>
      <c r="I103" s="110" t="s">
        <v>12</v>
      </c>
      <c r="J103" s="77">
        <f>H103*1000</f>
        <v>1370</v>
      </c>
      <c r="K103" s="109">
        <v>147.15</v>
      </c>
      <c r="L103" s="110" t="s">
        <v>45</v>
      </c>
      <c r="M103" s="70">
        <f t="shared" si="8"/>
        <v>147.15</v>
      </c>
      <c r="N103" s="109">
        <v>143.97</v>
      </c>
      <c r="O103" s="110" t="s">
        <v>45</v>
      </c>
      <c r="P103" s="70">
        <f t="shared" si="9"/>
        <v>143.97</v>
      </c>
    </row>
    <row r="104" spans="2:16">
      <c r="B104" s="109">
        <v>2.25</v>
      </c>
      <c r="C104" s="110" t="s">
        <v>44</v>
      </c>
      <c r="D104" s="70">
        <f t="shared" si="10"/>
        <v>1.7045454545454544E-2</v>
      </c>
      <c r="E104" s="111">
        <v>6.0179999999999998</v>
      </c>
      <c r="F104" s="112">
        <v>5.5490000000000004</v>
      </c>
      <c r="G104" s="108">
        <f t="shared" si="6"/>
        <v>11.567</v>
      </c>
      <c r="H104" s="109">
        <v>1.55</v>
      </c>
      <c r="I104" s="110" t="s">
        <v>12</v>
      </c>
      <c r="J104" s="77">
        <f t="shared" ref="J104:J167" si="12">H104*1000</f>
        <v>1550</v>
      </c>
      <c r="K104" s="109">
        <v>161.47999999999999</v>
      </c>
      <c r="L104" s="110" t="s">
        <v>45</v>
      </c>
      <c r="M104" s="70">
        <f t="shared" si="8"/>
        <v>161.47999999999999</v>
      </c>
      <c r="N104" s="109">
        <v>159.5</v>
      </c>
      <c r="O104" s="110" t="s">
        <v>45</v>
      </c>
      <c r="P104" s="70">
        <f t="shared" si="9"/>
        <v>159.5</v>
      </c>
    </row>
    <row r="105" spans="2:16">
      <c r="B105" s="109">
        <v>2.5</v>
      </c>
      <c r="C105" s="110" t="s">
        <v>44</v>
      </c>
      <c r="D105" s="70">
        <f t="shared" si="10"/>
        <v>1.893939393939394E-2</v>
      </c>
      <c r="E105" s="111">
        <v>6.367</v>
      </c>
      <c r="F105" s="112">
        <v>5.2629999999999999</v>
      </c>
      <c r="G105" s="108">
        <f t="shared" si="6"/>
        <v>11.629999999999999</v>
      </c>
      <c r="H105" s="109">
        <v>1.72</v>
      </c>
      <c r="I105" s="110" t="s">
        <v>12</v>
      </c>
      <c r="J105" s="77">
        <f t="shared" si="12"/>
        <v>1720</v>
      </c>
      <c r="K105" s="109">
        <v>174.95</v>
      </c>
      <c r="L105" s="110" t="s">
        <v>45</v>
      </c>
      <c r="M105" s="70">
        <f t="shared" si="8"/>
        <v>174.95</v>
      </c>
      <c r="N105" s="109">
        <v>174.6</v>
      </c>
      <c r="O105" s="110" t="s">
        <v>45</v>
      </c>
      <c r="P105" s="70">
        <f t="shared" si="9"/>
        <v>174.6</v>
      </c>
    </row>
    <row r="106" spans="2:16">
      <c r="B106" s="109">
        <v>2.75</v>
      </c>
      <c r="C106" s="110" t="s">
        <v>44</v>
      </c>
      <c r="D106" s="70">
        <f t="shared" si="10"/>
        <v>2.0833333333333332E-2</v>
      </c>
      <c r="E106" s="111">
        <v>6.6929999999999996</v>
      </c>
      <c r="F106" s="112">
        <v>5.01</v>
      </c>
      <c r="G106" s="108">
        <f t="shared" si="6"/>
        <v>11.702999999999999</v>
      </c>
      <c r="H106" s="109">
        <v>1.9</v>
      </c>
      <c r="I106" s="110" t="s">
        <v>12</v>
      </c>
      <c r="J106" s="77">
        <f t="shared" si="12"/>
        <v>1900</v>
      </c>
      <c r="K106" s="109">
        <v>187.66</v>
      </c>
      <c r="L106" s="110" t="s">
        <v>45</v>
      </c>
      <c r="M106" s="70">
        <f t="shared" si="8"/>
        <v>187.66</v>
      </c>
      <c r="N106" s="109">
        <v>189.28</v>
      </c>
      <c r="O106" s="110" t="s">
        <v>45</v>
      </c>
      <c r="P106" s="70">
        <f t="shared" si="9"/>
        <v>189.28</v>
      </c>
    </row>
    <row r="107" spans="2:16">
      <c r="B107" s="109">
        <v>3</v>
      </c>
      <c r="C107" s="110" t="s">
        <v>44</v>
      </c>
      <c r="D107" s="70">
        <f t="shared" si="10"/>
        <v>2.2727272727272728E-2</v>
      </c>
      <c r="E107" s="111">
        <v>6.9989999999999997</v>
      </c>
      <c r="F107" s="112">
        <v>4.7830000000000004</v>
      </c>
      <c r="G107" s="108">
        <f t="shared" si="6"/>
        <v>11.782</v>
      </c>
      <c r="H107" s="109">
        <v>2.0699999999999998</v>
      </c>
      <c r="I107" s="110" t="s">
        <v>12</v>
      </c>
      <c r="J107" s="77">
        <f t="shared" si="12"/>
        <v>2070</v>
      </c>
      <c r="K107" s="109">
        <v>199.7</v>
      </c>
      <c r="L107" s="110" t="s">
        <v>45</v>
      </c>
      <c r="M107" s="70">
        <f t="shared" si="8"/>
        <v>199.7</v>
      </c>
      <c r="N107" s="109">
        <v>203.54</v>
      </c>
      <c r="O107" s="110" t="s">
        <v>45</v>
      </c>
      <c r="P107" s="70">
        <f t="shared" si="9"/>
        <v>203.54</v>
      </c>
    </row>
    <row r="108" spans="2:16">
      <c r="B108" s="109">
        <v>3.25</v>
      </c>
      <c r="C108" s="110" t="s">
        <v>44</v>
      </c>
      <c r="D108" s="70">
        <f t="shared" si="10"/>
        <v>2.462121212121212E-2</v>
      </c>
      <c r="E108" s="111">
        <v>7.2869999999999999</v>
      </c>
      <c r="F108" s="112">
        <v>4.5789999999999997</v>
      </c>
      <c r="G108" s="108">
        <f t="shared" si="6"/>
        <v>11.866</v>
      </c>
      <c r="H108" s="109">
        <v>2.2400000000000002</v>
      </c>
      <c r="I108" s="110" t="s">
        <v>12</v>
      </c>
      <c r="J108" s="77">
        <f t="shared" si="12"/>
        <v>2240</v>
      </c>
      <c r="K108" s="109">
        <v>211.14</v>
      </c>
      <c r="L108" s="110" t="s">
        <v>45</v>
      </c>
      <c r="M108" s="70">
        <f t="shared" si="8"/>
        <v>211.14</v>
      </c>
      <c r="N108" s="109">
        <v>217.41</v>
      </c>
      <c r="O108" s="110" t="s">
        <v>45</v>
      </c>
      <c r="P108" s="70">
        <f t="shared" si="9"/>
        <v>217.41</v>
      </c>
    </row>
    <row r="109" spans="2:16">
      <c r="B109" s="109">
        <v>3.5</v>
      </c>
      <c r="C109" s="110" t="s">
        <v>44</v>
      </c>
      <c r="D109" s="70">
        <f t="shared" si="10"/>
        <v>2.6515151515151516E-2</v>
      </c>
      <c r="E109" s="111">
        <v>7.56</v>
      </c>
      <c r="F109" s="112">
        <v>4.3949999999999996</v>
      </c>
      <c r="G109" s="108">
        <f t="shared" si="6"/>
        <v>11.954999999999998</v>
      </c>
      <c r="H109" s="109">
        <v>2.41</v>
      </c>
      <c r="I109" s="110" t="s">
        <v>12</v>
      </c>
      <c r="J109" s="77">
        <f t="shared" si="12"/>
        <v>2410</v>
      </c>
      <c r="K109" s="109">
        <v>222.02</v>
      </c>
      <c r="L109" s="110" t="s">
        <v>45</v>
      </c>
      <c r="M109" s="70">
        <f t="shared" si="8"/>
        <v>222.02</v>
      </c>
      <c r="N109" s="109">
        <v>230.9</v>
      </c>
      <c r="O109" s="110" t="s">
        <v>45</v>
      </c>
      <c r="P109" s="70">
        <f t="shared" si="9"/>
        <v>230.9</v>
      </c>
    </row>
    <row r="110" spans="2:16">
      <c r="B110" s="109">
        <v>3.75</v>
      </c>
      <c r="C110" s="110" t="s">
        <v>44</v>
      </c>
      <c r="D110" s="70">
        <f t="shared" si="10"/>
        <v>2.8409090909090908E-2</v>
      </c>
      <c r="E110" s="111">
        <v>7.8209999999999997</v>
      </c>
      <c r="F110" s="112">
        <v>4.2270000000000003</v>
      </c>
      <c r="G110" s="108">
        <f t="shared" si="6"/>
        <v>12.048</v>
      </c>
      <c r="H110" s="109">
        <v>2.58</v>
      </c>
      <c r="I110" s="110" t="s">
        <v>12</v>
      </c>
      <c r="J110" s="77">
        <f t="shared" si="12"/>
        <v>2580</v>
      </c>
      <c r="K110" s="109">
        <v>232.41</v>
      </c>
      <c r="L110" s="110" t="s">
        <v>45</v>
      </c>
      <c r="M110" s="70">
        <f t="shared" si="8"/>
        <v>232.41</v>
      </c>
      <c r="N110" s="109">
        <v>244.01</v>
      </c>
      <c r="O110" s="110" t="s">
        <v>45</v>
      </c>
      <c r="P110" s="70">
        <f t="shared" si="9"/>
        <v>244.01</v>
      </c>
    </row>
    <row r="111" spans="2:16">
      <c r="B111" s="109">
        <v>4</v>
      </c>
      <c r="C111" s="110" t="s">
        <v>44</v>
      </c>
      <c r="D111" s="70">
        <f t="shared" si="10"/>
        <v>3.0303030303030304E-2</v>
      </c>
      <c r="E111" s="111">
        <v>8.0719999999999992</v>
      </c>
      <c r="F111" s="112">
        <v>4.0739999999999998</v>
      </c>
      <c r="G111" s="108">
        <f t="shared" si="6"/>
        <v>12.145999999999999</v>
      </c>
      <c r="H111" s="109">
        <v>2.75</v>
      </c>
      <c r="I111" s="110" t="s">
        <v>12</v>
      </c>
      <c r="J111" s="77">
        <f t="shared" si="12"/>
        <v>2750</v>
      </c>
      <c r="K111" s="109">
        <v>242.35</v>
      </c>
      <c r="L111" s="110" t="s">
        <v>45</v>
      </c>
      <c r="M111" s="70">
        <f t="shared" si="8"/>
        <v>242.35</v>
      </c>
      <c r="N111" s="109">
        <v>256.77999999999997</v>
      </c>
      <c r="O111" s="110" t="s">
        <v>45</v>
      </c>
      <c r="P111" s="70">
        <f t="shared" si="9"/>
        <v>256.77999999999997</v>
      </c>
    </row>
    <row r="112" spans="2:16">
      <c r="B112" s="109">
        <v>4.5</v>
      </c>
      <c r="C112" s="110" t="s">
        <v>44</v>
      </c>
      <c r="D112" s="70">
        <f t="shared" si="10"/>
        <v>3.4090909090909088E-2</v>
      </c>
      <c r="E112" s="111">
        <v>8.5500000000000007</v>
      </c>
      <c r="F112" s="112">
        <v>3.8029999999999999</v>
      </c>
      <c r="G112" s="108">
        <f t="shared" si="6"/>
        <v>12.353000000000002</v>
      </c>
      <c r="H112" s="109">
        <v>3.08</v>
      </c>
      <c r="I112" s="110" t="s">
        <v>12</v>
      </c>
      <c r="J112" s="77">
        <f t="shared" si="12"/>
        <v>3080</v>
      </c>
      <c r="K112" s="109">
        <v>263</v>
      </c>
      <c r="L112" s="110" t="s">
        <v>45</v>
      </c>
      <c r="M112" s="70">
        <f t="shared" si="8"/>
        <v>263</v>
      </c>
      <c r="N112" s="109">
        <v>281.31</v>
      </c>
      <c r="O112" s="110" t="s">
        <v>45</v>
      </c>
      <c r="P112" s="70">
        <f t="shared" si="9"/>
        <v>281.31</v>
      </c>
    </row>
    <row r="113" spans="1:16">
      <c r="B113" s="109">
        <v>5</v>
      </c>
      <c r="C113" s="110" t="s">
        <v>44</v>
      </c>
      <c r="D113" s="70">
        <f t="shared" si="10"/>
        <v>3.787878787878788E-2</v>
      </c>
      <c r="E113" s="111">
        <v>9.0079999999999991</v>
      </c>
      <c r="F113" s="112">
        <v>3.57</v>
      </c>
      <c r="G113" s="108">
        <f t="shared" si="6"/>
        <v>12.577999999999999</v>
      </c>
      <c r="H113" s="109">
        <v>3.41</v>
      </c>
      <c r="I113" s="110" t="s">
        <v>12</v>
      </c>
      <c r="J113" s="77">
        <f t="shared" si="12"/>
        <v>3410</v>
      </c>
      <c r="K113" s="109">
        <v>281.86</v>
      </c>
      <c r="L113" s="110" t="s">
        <v>45</v>
      </c>
      <c r="M113" s="70">
        <f t="shared" si="8"/>
        <v>281.86</v>
      </c>
      <c r="N113" s="109">
        <v>304.57</v>
      </c>
      <c r="O113" s="110" t="s">
        <v>45</v>
      </c>
      <c r="P113" s="70">
        <f t="shared" si="9"/>
        <v>304.57</v>
      </c>
    </row>
    <row r="114" spans="1:16">
      <c r="B114" s="109">
        <v>5.5</v>
      </c>
      <c r="C114" s="110" t="s">
        <v>44</v>
      </c>
      <c r="D114" s="70">
        <f t="shared" si="10"/>
        <v>4.1666666666666664E-2</v>
      </c>
      <c r="E114" s="111">
        <v>9.4550000000000001</v>
      </c>
      <c r="F114" s="112">
        <v>3.3690000000000002</v>
      </c>
      <c r="G114" s="108">
        <f t="shared" si="6"/>
        <v>12.824</v>
      </c>
      <c r="H114" s="109">
        <v>3.73</v>
      </c>
      <c r="I114" s="110" t="s">
        <v>12</v>
      </c>
      <c r="J114" s="77">
        <f t="shared" si="12"/>
        <v>3730</v>
      </c>
      <c r="K114" s="109">
        <v>299.18</v>
      </c>
      <c r="L114" s="110" t="s">
        <v>45</v>
      </c>
      <c r="M114" s="70">
        <f t="shared" si="8"/>
        <v>299.18</v>
      </c>
      <c r="N114" s="109">
        <v>326.64</v>
      </c>
      <c r="O114" s="110" t="s">
        <v>45</v>
      </c>
      <c r="P114" s="70">
        <f t="shared" si="9"/>
        <v>326.64</v>
      </c>
    </row>
    <row r="115" spans="1:16">
      <c r="B115" s="109">
        <v>6</v>
      </c>
      <c r="C115" s="110" t="s">
        <v>44</v>
      </c>
      <c r="D115" s="70">
        <f t="shared" si="10"/>
        <v>4.5454545454545456E-2</v>
      </c>
      <c r="E115" s="111">
        <v>9.8979999999999997</v>
      </c>
      <c r="F115" s="112">
        <v>3.1909999999999998</v>
      </c>
      <c r="G115" s="108">
        <f t="shared" si="6"/>
        <v>13.088999999999999</v>
      </c>
      <c r="H115" s="109">
        <v>4.05</v>
      </c>
      <c r="I115" s="110" t="s">
        <v>12</v>
      </c>
      <c r="J115" s="77">
        <f t="shared" si="12"/>
        <v>4050</v>
      </c>
      <c r="K115" s="109">
        <v>315.14</v>
      </c>
      <c r="L115" s="110" t="s">
        <v>45</v>
      </c>
      <c r="M115" s="70">
        <f t="shared" si="8"/>
        <v>315.14</v>
      </c>
      <c r="N115" s="109">
        <v>347.59</v>
      </c>
      <c r="O115" s="110" t="s">
        <v>45</v>
      </c>
      <c r="P115" s="70">
        <f t="shared" si="9"/>
        <v>347.59</v>
      </c>
    </row>
    <row r="116" spans="1:16">
      <c r="B116" s="109">
        <v>6.5</v>
      </c>
      <c r="C116" s="110" t="s">
        <v>44</v>
      </c>
      <c r="D116" s="70">
        <f t="shared" si="10"/>
        <v>4.924242424242424E-2</v>
      </c>
      <c r="E116" s="111">
        <v>10.34</v>
      </c>
      <c r="F116" s="112">
        <v>3.0339999999999998</v>
      </c>
      <c r="G116" s="108">
        <f t="shared" si="6"/>
        <v>13.373999999999999</v>
      </c>
      <c r="H116" s="109">
        <v>4.3600000000000003</v>
      </c>
      <c r="I116" s="110" t="s">
        <v>12</v>
      </c>
      <c r="J116" s="77">
        <f t="shared" si="12"/>
        <v>4360</v>
      </c>
      <c r="K116" s="109">
        <v>329.9</v>
      </c>
      <c r="L116" s="110" t="s">
        <v>45</v>
      </c>
      <c r="M116" s="70">
        <f t="shared" si="8"/>
        <v>329.9</v>
      </c>
      <c r="N116" s="109">
        <v>367.47</v>
      </c>
      <c r="O116" s="110" t="s">
        <v>45</v>
      </c>
      <c r="P116" s="70">
        <f t="shared" si="9"/>
        <v>367.47</v>
      </c>
    </row>
    <row r="117" spans="1:16">
      <c r="B117" s="109">
        <v>7</v>
      </c>
      <c r="C117" s="110" t="s">
        <v>44</v>
      </c>
      <c r="D117" s="70">
        <f t="shared" si="10"/>
        <v>5.3030303030303032E-2</v>
      </c>
      <c r="E117" s="111">
        <v>10.79</v>
      </c>
      <c r="F117" s="112">
        <v>2.8940000000000001</v>
      </c>
      <c r="G117" s="108">
        <f t="shared" si="6"/>
        <v>13.683999999999999</v>
      </c>
      <c r="H117" s="109">
        <v>4.66</v>
      </c>
      <c r="I117" s="110" t="s">
        <v>12</v>
      </c>
      <c r="J117" s="77">
        <f t="shared" si="12"/>
        <v>4660</v>
      </c>
      <c r="K117" s="109">
        <v>343.58</v>
      </c>
      <c r="L117" s="110" t="s">
        <v>45</v>
      </c>
      <c r="M117" s="70">
        <f t="shared" si="8"/>
        <v>343.58</v>
      </c>
      <c r="N117" s="109">
        <v>386.34</v>
      </c>
      <c r="O117" s="110" t="s">
        <v>45</v>
      </c>
      <c r="P117" s="70">
        <f t="shared" si="9"/>
        <v>386.34</v>
      </c>
    </row>
    <row r="118" spans="1:16">
      <c r="B118" s="109">
        <v>8</v>
      </c>
      <c r="C118" s="110" t="s">
        <v>44</v>
      </c>
      <c r="D118" s="70">
        <f t="shared" si="10"/>
        <v>6.0606060606060608E-2</v>
      </c>
      <c r="E118" s="111">
        <v>11.71</v>
      </c>
      <c r="F118" s="112">
        <v>2.6539999999999999</v>
      </c>
      <c r="G118" s="108">
        <f t="shared" si="6"/>
        <v>14.364000000000001</v>
      </c>
      <c r="H118" s="109">
        <v>5.25</v>
      </c>
      <c r="I118" s="110" t="s">
        <v>12</v>
      </c>
      <c r="J118" s="77">
        <f t="shared" si="12"/>
        <v>5250</v>
      </c>
      <c r="K118" s="109">
        <v>372.54</v>
      </c>
      <c r="L118" s="110" t="s">
        <v>45</v>
      </c>
      <c r="M118" s="70">
        <f t="shared" si="8"/>
        <v>372.54</v>
      </c>
      <c r="N118" s="109">
        <v>421.24</v>
      </c>
      <c r="O118" s="110" t="s">
        <v>45</v>
      </c>
      <c r="P118" s="70">
        <f t="shared" si="9"/>
        <v>421.24</v>
      </c>
    </row>
    <row r="119" spans="1:16">
      <c r="B119" s="109">
        <v>9</v>
      </c>
      <c r="C119" s="110" t="s">
        <v>44</v>
      </c>
      <c r="D119" s="70">
        <f t="shared" si="10"/>
        <v>6.8181818181818177E-2</v>
      </c>
      <c r="E119" s="111">
        <v>12.66</v>
      </c>
      <c r="F119" s="112">
        <v>2.4550000000000001</v>
      </c>
      <c r="G119" s="108">
        <f t="shared" si="6"/>
        <v>15.115</v>
      </c>
      <c r="H119" s="109">
        <v>5.8</v>
      </c>
      <c r="I119" s="110" t="s">
        <v>12</v>
      </c>
      <c r="J119" s="77">
        <f t="shared" si="12"/>
        <v>5800</v>
      </c>
      <c r="K119" s="109">
        <v>397.28</v>
      </c>
      <c r="L119" s="110" t="s">
        <v>45</v>
      </c>
      <c r="M119" s="70">
        <f t="shared" si="8"/>
        <v>397.28</v>
      </c>
      <c r="N119" s="109">
        <v>452.67</v>
      </c>
      <c r="O119" s="110" t="s">
        <v>45</v>
      </c>
      <c r="P119" s="70">
        <f t="shared" si="9"/>
        <v>452.67</v>
      </c>
    </row>
    <row r="120" spans="1:16">
      <c r="B120" s="109">
        <v>10</v>
      </c>
      <c r="C120" s="110" t="s">
        <v>44</v>
      </c>
      <c r="D120" s="70">
        <f t="shared" si="10"/>
        <v>7.575757575757576E-2</v>
      </c>
      <c r="E120" s="111">
        <v>13.66</v>
      </c>
      <c r="F120" s="112">
        <v>2.2869999999999999</v>
      </c>
      <c r="G120" s="108">
        <f t="shared" si="6"/>
        <v>15.946999999999999</v>
      </c>
      <c r="H120" s="109">
        <v>6.33</v>
      </c>
      <c r="I120" s="110" t="s">
        <v>12</v>
      </c>
      <c r="J120" s="77">
        <f t="shared" si="12"/>
        <v>6330</v>
      </c>
      <c r="K120" s="109">
        <v>418.57</v>
      </c>
      <c r="L120" s="110" t="s">
        <v>45</v>
      </c>
      <c r="M120" s="70">
        <f t="shared" si="8"/>
        <v>418.57</v>
      </c>
      <c r="N120" s="109">
        <v>480.96</v>
      </c>
      <c r="O120" s="110" t="s">
        <v>45</v>
      </c>
      <c r="P120" s="70">
        <f t="shared" si="9"/>
        <v>480.96</v>
      </c>
    </row>
    <row r="121" spans="1:16">
      <c r="B121" s="109">
        <v>11</v>
      </c>
      <c r="C121" s="110" t="s">
        <v>44</v>
      </c>
      <c r="D121" s="70">
        <f t="shared" si="10"/>
        <v>8.3333333333333329E-2</v>
      </c>
      <c r="E121" s="111">
        <v>14.7</v>
      </c>
      <c r="F121" s="112">
        <v>2.1440000000000001</v>
      </c>
      <c r="G121" s="108">
        <f t="shared" si="6"/>
        <v>16.844000000000001</v>
      </c>
      <c r="H121" s="109">
        <v>6.83</v>
      </c>
      <c r="I121" s="110" t="s">
        <v>12</v>
      </c>
      <c r="J121" s="77">
        <f t="shared" si="12"/>
        <v>6830</v>
      </c>
      <c r="K121" s="109">
        <v>437.01</v>
      </c>
      <c r="L121" s="110" t="s">
        <v>45</v>
      </c>
      <c r="M121" s="70">
        <f t="shared" si="8"/>
        <v>437.01</v>
      </c>
      <c r="N121" s="109">
        <v>506.44</v>
      </c>
      <c r="O121" s="110" t="s">
        <v>45</v>
      </c>
      <c r="P121" s="70">
        <f t="shared" si="9"/>
        <v>506.44</v>
      </c>
    </row>
    <row r="122" spans="1:16">
      <c r="B122" s="109">
        <v>12</v>
      </c>
      <c r="C122" s="110" t="s">
        <v>44</v>
      </c>
      <c r="D122" s="70">
        <f t="shared" si="10"/>
        <v>9.0909090909090912E-2</v>
      </c>
      <c r="E122" s="111">
        <v>15.78</v>
      </c>
      <c r="F122" s="112">
        <v>2.0190000000000001</v>
      </c>
      <c r="G122" s="108">
        <f t="shared" si="6"/>
        <v>17.798999999999999</v>
      </c>
      <c r="H122" s="109">
        <v>7.31</v>
      </c>
      <c r="I122" s="110" t="s">
        <v>12</v>
      </c>
      <c r="J122" s="77">
        <f t="shared" si="12"/>
        <v>7310</v>
      </c>
      <c r="K122" s="109">
        <v>453.04</v>
      </c>
      <c r="L122" s="110" t="s">
        <v>45</v>
      </c>
      <c r="M122" s="70">
        <f t="shared" si="8"/>
        <v>453.04</v>
      </c>
      <c r="N122" s="109">
        <v>529.4</v>
      </c>
      <c r="O122" s="110" t="s">
        <v>45</v>
      </c>
      <c r="P122" s="70">
        <f t="shared" si="9"/>
        <v>529.4</v>
      </c>
    </row>
    <row r="123" spans="1:16">
      <c r="B123" s="109">
        <v>13</v>
      </c>
      <c r="C123" s="110" t="s">
        <v>44</v>
      </c>
      <c r="D123" s="70">
        <f t="shared" si="10"/>
        <v>9.8484848484848481E-2</v>
      </c>
      <c r="E123" s="111">
        <v>16.89</v>
      </c>
      <c r="F123" s="112">
        <v>1.91</v>
      </c>
      <c r="G123" s="108">
        <f t="shared" si="6"/>
        <v>18.8</v>
      </c>
      <c r="H123" s="109">
        <v>7.76</v>
      </c>
      <c r="I123" s="110" t="s">
        <v>12</v>
      </c>
      <c r="J123" s="77">
        <f t="shared" si="12"/>
        <v>7760</v>
      </c>
      <c r="K123" s="109">
        <v>467.05</v>
      </c>
      <c r="L123" s="110" t="s">
        <v>45</v>
      </c>
      <c r="M123" s="70">
        <f t="shared" si="8"/>
        <v>467.05</v>
      </c>
      <c r="N123" s="109">
        <v>550.12</v>
      </c>
      <c r="O123" s="110" t="s">
        <v>45</v>
      </c>
      <c r="P123" s="70">
        <f t="shared" si="9"/>
        <v>550.12</v>
      </c>
    </row>
    <row r="124" spans="1:16">
      <c r="B124" s="109">
        <v>14</v>
      </c>
      <c r="C124" s="110" t="s">
        <v>44</v>
      </c>
      <c r="D124" s="70">
        <f t="shared" si="10"/>
        <v>0.10606060606060606</v>
      </c>
      <c r="E124" s="111">
        <v>18.04</v>
      </c>
      <c r="F124" s="112">
        <v>1.8129999999999999</v>
      </c>
      <c r="G124" s="108">
        <f t="shared" si="6"/>
        <v>19.852999999999998</v>
      </c>
      <c r="H124" s="109">
        <v>8.18</v>
      </c>
      <c r="I124" s="110" t="s">
        <v>12</v>
      </c>
      <c r="J124" s="77">
        <f t="shared" si="12"/>
        <v>8180</v>
      </c>
      <c r="K124" s="109">
        <v>479.35</v>
      </c>
      <c r="L124" s="110" t="s">
        <v>45</v>
      </c>
      <c r="M124" s="70">
        <f t="shared" si="8"/>
        <v>479.35</v>
      </c>
      <c r="N124" s="109">
        <v>568.85</v>
      </c>
      <c r="O124" s="110" t="s">
        <v>45</v>
      </c>
      <c r="P124" s="70">
        <f t="shared" si="9"/>
        <v>568.85</v>
      </c>
    </row>
    <row r="125" spans="1:16">
      <c r="B125" s="72">
        <v>15</v>
      </c>
      <c r="C125" s="74" t="s">
        <v>44</v>
      </c>
      <c r="D125" s="70">
        <f t="shared" si="10"/>
        <v>0.11363636363636363</v>
      </c>
      <c r="E125" s="111">
        <v>19.2</v>
      </c>
      <c r="F125" s="112">
        <v>1.7270000000000001</v>
      </c>
      <c r="G125" s="108">
        <f t="shared" si="6"/>
        <v>20.927</v>
      </c>
      <c r="H125" s="109">
        <v>8.59</v>
      </c>
      <c r="I125" s="110" t="s">
        <v>12</v>
      </c>
      <c r="J125" s="77">
        <f t="shared" si="12"/>
        <v>8590</v>
      </c>
      <c r="K125" s="109">
        <v>490.21</v>
      </c>
      <c r="L125" s="110" t="s">
        <v>45</v>
      </c>
      <c r="M125" s="70">
        <f t="shared" si="8"/>
        <v>490.21</v>
      </c>
      <c r="N125" s="109">
        <v>585.80999999999995</v>
      </c>
      <c r="O125" s="110" t="s">
        <v>45</v>
      </c>
      <c r="P125" s="70">
        <f t="shared" si="9"/>
        <v>585.80999999999995</v>
      </c>
    </row>
    <row r="126" spans="1:16">
      <c r="B126" s="72">
        <v>16</v>
      </c>
      <c r="C126" s="74" t="s">
        <v>44</v>
      </c>
      <c r="D126" s="70">
        <f t="shared" si="10"/>
        <v>0.12121212121212122</v>
      </c>
      <c r="E126" s="111">
        <v>20.39</v>
      </c>
      <c r="F126" s="112">
        <v>1.649</v>
      </c>
      <c r="G126" s="108">
        <f t="shared" si="6"/>
        <v>22.039000000000001</v>
      </c>
      <c r="H126" s="72">
        <v>8.9700000000000006</v>
      </c>
      <c r="I126" s="74" t="s">
        <v>12</v>
      </c>
      <c r="J126" s="77">
        <f t="shared" si="12"/>
        <v>8970</v>
      </c>
      <c r="K126" s="72">
        <v>499.83</v>
      </c>
      <c r="L126" s="74" t="s">
        <v>45</v>
      </c>
      <c r="M126" s="70">
        <f t="shared" si="8"/>
        <v>499.83</v>
      </c>
      <c r="N126" s="72">
        <v>601.22</v>
      </c>
      <c r="O126" s="74" t="s">
        <v>45</v>
      </c>
      <c r="P126" s="70">
        <f t="shared" si="9"/>
        <v>601.22</v>
      </c>
    </row>
    <row r="127" spans="1:16">
      <c r="B127" s="72">
        <v>17</v>
      </c>
      <c r="C127" s="74" t="s">
        <v>44</v>
      </c>
      <c r="D127" s="70">
        <f t="shared" si="10"/>
        <v>0.12878787878787878</v>
      </c>
      <c r="E127" s="111">
        <v>21.59</v>
      </c>
      <c r="F127" s="112">
        <v>1.579</v>
      </c>
      <c r="G127" s="108">
        <f t="shared" si="6"/>
        <v>23.169</v>
      </c>
      <c r="H127" s="72">
        <v>9.34</v>
      </c>
      <c r="I127" s="74" t="s">
        <v>12</v>
      </c>
      <c r="J127" s="77">
        <f t="shared" si="12"/>
        <v>9340</v>
      </c>
      <c r="K127" s="72">
        <v>508.4</v>
      </c>
      <c r="L127" s="74" t="s">
        <v>45</v>
      </c>
      <c r="M127" s="70">
        <f t="shared" si="8"/>
        <v>508.4</v>
      </c>
      <c r="N127" s="72">
        <v>615.24</v>
      </c>
      <c r="O127" s="74" t="s">
        <v>45</v>
      </c>
      <c r="P127" s="70">
        <f t="shared" si="9"/>
        <v>615.24</v>
      </c>
    </row>
    <row r="128" spans="1:16">
      <c r="A128" s="180"/>
      <c r="B128" s="109">
        <v>18</v>
      </c>
      <c r="C128" s="110" t="s">
        <v>44</v>
      </c>
      <c r="D128" s="70">
        <f t="shared" si="10"/>
        <v>0.13636363636363635</v>
      </c>
      <c r="E128" s="111">
        <v>22.8</v>
      </c>
      <c r="F128" s="112">
        <v>1.5149999999999999</v>
      </c>
      <c r="G128" s="108">
        <f t="shared" si="6"/>
        <v>24.315000000000001</v>
      </c>
      <c r="H128" s="109">
        <v>9.68</v>
      </c>
      <c r="I128" s="110" t="s">
        <v>12</v>
      </c>
      <c r="J128" s="77">
        <f t="shared" si="12"/>
        <v>9680</v>
      </c>
      <c r="K128" s="72">
        <v>516.07000000000005</v>
      </c>
      <c r="L128" s="74" t="s">
        <v>45</v>
      </c>
      <c r="M128" s="70">
        <f t="shared" si="8"/>
        <v>516.07000000000005</v>
      </c>
      <c r="N128" s="72">
        <v>628.04999999999995</v>
      </c>
      <c r="O128" s="74" t="s">
        <v>45</v>
      </c>
      <c r="P128" s="70">
        <f t="shared" si="9"/>
        <v>628.04999999999995</v>
      </c>
    </row>
    <row r="129" spans="1:16">
      <c r="A129" s="180"/>
      <c r="B129" s="109">
        <v>20</v>
      </c>
      <c r="C129" s="110" t="s">
        <v>44</v>
      </c>
      <c r="D129" s="70">
        <f t="shared" si="10"/>
        <v>0.15151515151515152</v>
      </c>
      <c r="E129" s="111">
        <v>25.22</v>
      </c>
      <c r="F129" s="112">
        <v>1.4039999999999999</v>
      </c>
      <c r="G129" s="108">
        <f t="shared" si="6"/>
        <v>26.623999999999999</v>
      </c>
      <c r="H129" s="109">
        <v>10.33</v>
      </c>
      <c r="I129" s="110" t="s">
        <v>12</v>
      </c>
      <c r="J129" s="77">
        <f t="shared" si="12"/>
        <v>10330</v>
      </c>
      <c r="K129" s="72">
        <v>533.1</v>
      </c>
      <c r="L129" s="74" t="s">
        <v>45</v>
      </c>
      <c r="M129" s="70">
        <f t="shared" si="8"/>
        <v>533.1</v>
      </c>
      <c r="N129" s="72">
        <v>650.53</v>
      </c>
      <c r="O129" s="74" t="s">
        <v>45</v>
      </c>
      <c r="P129" s="70">
        <f t="shared" si="9"/>
        <v>650.53</v>
      </c>
    </row>
    <row r="130" spans="1:16">
      <c r="A130" s="180"/>
      <c r="B130" s="109">
        <v>22.5</v>
      </c>
      <c r="C130" s="110" t="s">
        <v>44</v>
      </c>
      <c r="D130" s="70">
        <f t="shared" si="10"/>
        <v>0.17045454545454544</v>
      </c>
      <c r="E130" s="111">
        <v>28.19</v>
      </c>
      <c r="F130" s="112">
        <v>1.2869999999999999</v>
      </c>
      <c r="G130" s="108">
        <f t="shared" si="6"/>
        <v>29.477</v>
      </c>
      <c r="H130" s="109">
        <v>11.07</v>
      </c>
      <c r="I130" s="110" t="s">
        <v>12</v>
      </c>
      <c r="J130" s="77">
        <f t="shared" si="12"/>
        <v>11070</v>
      </c>
      <c r="K130" s="72">
        <v>552.05999999999995</v>
      </c>
      <c r="L130" s="74" t="s">
        <v>45</v>
      </c>
      <c r="M130" s="70">
        <f t="shared" si="8"/>
        <v>552.05999999999995</v>
      </c>
      <c r="N130" s="72">
        <v>673.92</v>
      </c>
      <c r="O130" s="74" t="s">
        <v>45</v>
      </c>
      <c r="P130" s="70">
        <f t="shared" si="9"/>
        <v>673.92</v>
      </c>
    </row>
    <row r="131" spans="1:16">
      <c r="A131" s="180"/>
      <c r="B131" s="109">
        <v>25</v>
      </c>
      <c r="C131" s="110" t="s">
        <v>44</v>
      </c>
      <c r="D131" s="70">
        <f t="shared" si="10"/>
        <v>0.18939393939393939</v>
      </c>
      <c r="E131" s="111">
        <v>31.07</v>
      </c>
      <c r="F131" s="112">
        <v>1.1910000000000001</v>
      </c>
      <c r="G131" s="108">
        <f t="shared" si="6"/>
        <v>32.261000000000003</v>
      </c>
      <c r="H131" s="109">
        <v>11.74</v>
      </c>
      <c r="I131" s="110" t="s">
        <v>12</v>
      </c>
      <c r="J131" s="77">
        <f t="shared" si="12"/>
        <v>11740</v>
      </c>
      <c r="K131" s="72">
        <v>567.21</v>
      </c>
      <c r="L131" s="74" t="s">
        <v>45</v>
      </c>
      <c r="M131" s="70">
        <f t="shared" si="8"/>
        <v>567.21</v>
      </c>
      <c r="N131" s="72">
        <v>693.33</v>
      </c>
      <c r="O131" s="74" t="s">
        <v>45</v>
      </c>
      <c r="P131" s="70">
        <f t="shared" si="9"/>
        <v>693.33</v>
      </c>
    </row>
    <row r="132" spans="1:16">
      <c r="A132" s="180"/>
      <c r="B132" s="109">
        <v>27.5</v>
      </c>
      <c r="C132" s="110" t="s">
        <v>44</v>
      </c>
      <c r="D132" s="70">
        <f t="shared" si="10"/>
        <v>0.20833333333333334</v>
      </c>
      <c r="E132" s="111">
        <v>33.799999999999997</v>
      </c>
      <c r="F132" s="112">
        <v>1.109</v>
      </c>
      <c r="G132" s="108">
        <f t="shared" si="6"/>
        <v>34.908999999999999</v>
      </c>
      <c r="H132" s="109">
        <v>12.35</v>
      </c>
      <c r="I132" s="110" t="s">
        <v>12</v>
      </c>
      <c r="J132" s="77">
        <f t="shared" si="12"/>
        <v>12350</v>
      </c>
      <c r="K132" s="72">
        <v>579.64</v>
      </c>
      <c r="L132" s="74" t="s">
        <v>45</v>
      </c>
      <c r="M132" s="70">
        <f t="shared" si="8"/>
        <v>579.64</v>
      </c>
      <c r="N132" s="72">
        <v>709.71</v>
      </c>
      <c r="O132" s="74" t="s">
        <v>45</v>
      </c>
      <c r="P132" s="70">
        <f t="shared" si="9"/>
        <v>709.71</v>
      </c>
    </row>
    <row r="133" spans="1:16">
      <c r="A133" s="180"/>
      <c r="B133" s="109">
        <v>30</v>
      </c>
      <c r="C133" s="110" t="s">
        <v>44</v>
      </c>
      <c r="D133" s="70">
        <f t="shared" si="10"/>
        <v>0.22727272727272727</v>
      </c>
      <c r="E133" s="111">
        <v>36.369999999999997</v>
      </c>
      <c r="F133" s="112">
        <v>1.0389999999999999</v>
      </c>
      <c r="G133" s="108">
        <f t="shared" si="6"/>
        <v>37.408999999999999</v>
      </c>
      <c r="H133" s="109">
        <v>12.93</v>
      </c>
      <c r="I133" s="110" t="s">
        <v>12</v>
      </c>
      <c r="J133" s="77">
        <f t="shared" si="12"/>
        <v>12930</v>
      </c>
      <c r="K133" s="72">
        <v>590.08000000000004</v>
      </c>
      <c r="L133" s="74" t="s">
        <v>45</v>
      </c>
      <c r="M133" s="70">
        <f t="shared" si="8"/>
        <v>590.08000000000004</v>
      </c>
      <c r="N133" s="72">
        <v>723.75</v>
      </c>
      <c r="O133" s="74" t="s">
        <v>45</v>
      </c>
      <c r="P133" s="70">
        <f t="shared" si="9"/>
        <v>723.75</v>
      </c>
    </row>
    <row r="134" spans="1:16">
      <c r="A134" s="180"/>
      <c r="B134" s="109">
        <v>32.5</v>
      </c>
      <c r="C134" s="110" t="s">
        <v>44</v>
      </c>
      <c r="D134" s="70">
        <f t="shared" si="10"/>
        <v>0.24621212121212122</v>
      </c>
      <c r="E134" s="111">
        <v>38.76</v>
      </c>
      <c r="F134" s="112">
        <v>0.97750000000000004</v>
      </c>
      <c r="G134" s="108">
        <f t="shared" si="6"/>
        <v>39.737499999999997</v>
      </c>
      <c r="H134" s="109">
        <v>13.46</v>
      </c>
      <c r="I134" s="110" t="s">
        <v>12</v>
      </c>
      <c r="J134" s="77">
        <f t="shared" si="12"/>
        <v>13460</v>
      </c>
      <c r="K134" s="72">
        <v>599.02</v>
      </c>
      <c r="L134" s="74" t="s">
        <v>45</v>
      </c>
      <c r="M134" s="70">
        <f t="shared" si="8"/>
        <v>599.02</v>
      </c>
      <c r="N134" s="72">
        <v>735.97</v>
      </c>
      <c r="O134" s="74" t="s">
        <v>45</v>
      </c>
      <c r="P134" s="70">
        <f t="shared" si="9"/>
        <v>735.97</v>
      </c>
    </row>
    <row r="135" spans="1:16">
      <c r="A135" s="180"/>
      <c r="B135" s="109">
        <v>35</v>
      </c>
      <c r="C135" s="110" t="s">
        <v>44</v>
      </c>
      <c r="D135" s="70">
        <f t="shared" si="10"/>
        <v>0.26515151515151514</v>
      </c>
      <c r="E135" s="111">
        <v>40.98</v>
      </c>
      <c r="F135" s="112">
        <v>0.92379999999999995</v>
      </c>
      <c r="G135" s="108">
        <f t="shared" si="6"/>
        <v>41.903799999999997</v>
      </c>
      <c r="H135" s="109">
        <v>13.97</v>
      </c>
      <c r="I135" s="110" t="s">
        <v>12</v>
      </c>
      <c r="J135" s="77">
        <f t="shared" si="12"/>
        <v>13970</v>
      </c>
      <c r="K135" s="72">
        <v>606.83000000000004</v>
      </c>
      <c r="L135" s="74" t="s">
        <v>45</v>
      </c>
      <c r="M135" s="70">
        <f t="shared" si="8"/>
        <v>606.83000000000004</v>
      </c>
      <c r="N135" s="72">
        <v>746.72</v>
      </c>
      <c r="O135" s="74" t="s">
        <v>45</v>
      </c>
      <c r="P135" s="70">
        <f t="shared" si="9"/>
        <v>746.72</v>
      </c>
    </row>
    <row r="136" spans="1:16">
      <c r="A136" s="180"/>
      <c r="B136" s="109">
        <v>37.5</v>
      </c>
      <c r="C136" s="110" t="s">
        <v>44</v>
      </c>
      <c r="D136" s="70">
        <f t="shared" si="10"/>
        <v>0.28409090909090912</v>
      </c>
      <c r="E136" s="111">
        <v>43.03</v>
      </c>
      <c r="F136" s="112">
        <v>0.87629999999999997</v>
      </c>
      <c r="G136" s="108">
        <f t="shared" si="6"/>
        <v>43.906300000000002</v>
      </c>
      <c r="H136" s="109">
        <v>14.45</v>
      </c>
      <c r="I136" s="110" t="s">
        <v>12</v>
      </c>
      <c r="J136" s="77">
        <f t="shared" si="12"/>
        <v>14450</v>
      </c>
      <c r="K136" s="72">
        <v>613.73</v>
      </c>
      <c r="L136" s="74" t="s">
        <v>45</v>
      </c>
      <c r="M136" s="70">
        <f t="shared" si="8"/>
        <v>613.73</v>
      </c>
      <c r="N136" s="72">
        <v>756.3</v>
      </c>
      <c r="O136" s="74" t="s">
        <v>45</v>
      </c>
      <c r="P136" s="70">
        <f t="shared" si="9"/>
        <v>756.3</v>
      </c>
    </row>
    <row r="137" spans="1:16">
      <c r="A137" s="180"/>
      <c r="B137" s="109">
        <v>40</v>
      </c>
      <c r="C137" s="110" t="s">
        <v>44</v>
      </c>
      <c r="D137" s="70">
        <f t="shared" si="10"/>
        <v>0.30303030303030304</v>
      </c>
      <c r="E137" s="111">
        <v>44.91</v>
      </c>
      <c r="F137" s="112">
        <v>0.83389999999999997</v>
      </c>
      <c r="G137" s="108">
        <f t="shared" si="6"/>
        <v>45.743899999999996</v>
      </c>
      <c r="H137" s="109">
        <v>14.91</v>
      </c>
      <c r="I137" s="110" t="s">
        <v>12</v>
      </c>
      <c r="J137" s="77">
        <f t="shared" si="12"/>
        <v>14910</v>
      </c>
      <c r="K137" s="72">
        <v>619.91999999999996</v>
      </c>
      <c r="L137" s="74" t="s">
        <v>45</v>
      </c>
      <c r="M137" s="70">
        <f t="shared" si="8"/>
        <v>619.91999999999996</v>
      </c>
      <c r="N137" s="72">
        <v>764.92</v>
      </c>
      <c r="O137" s="74" t="s">
        <v>45</v>
      </c>
      <c r="P137" s="70">
        <f t="shared" si="9"/>
        <v>764.92</v>
      </c>
    </row>
    <row r="138" spans="1:16">
      <c r="A138" s="180"/>
      <c r="B138" s="109">
        <v>45</v>
      </c>
      <c r="C138" s="110" t="s">
        <v>44</v>
      </c>
      <c r="D138" s="70">
        <f t="shared" si="10"/>
        <v>0.34090909090909088</v>
      </c>
      <c r="E138" s="111">
        <v>48.27</v>
      </c>
      <c r="F138" s="112">
        <v>0.76119999999999999</v>
      </c>
      <c r="G138" s="108">
        <f t="shared" si="6"/>
        <v>49.031200000000005</v>
      </c>
      <c r="H138" s="109">
        <v>15.79</v>
      </c>
      <c r="I138" s="110" t="s">
        <v>12</v>
      </c>
      <c r="J138" s="77">
        <f t="shared" si="12"/>
        <v>15790</v>
      </c>
      <c r="K138" s="72">
        <v>636.66999999999996</v>
      </c>
      <c r="L138" s="74" t="s">
        <v>45</v>
      </c>
      <c r="M138" s="70">
        <f t="shared" si="8"/>
        <v>636.66999999999996</v>
      </c>
      <c r="N138" s="72">
        <v>779.88</v>
      </c>
      <c r="O138" s="74" t="s">
        <v>45</v>
      </c>
      <c r="P138" s="70">
        <f t="shared" si="9"/>
        <v>779.88</v>
      </c>
    </row>
    <row r="139" spans="1:16">
      <c r="A139" s="180"/>
      <c r="B139" s="109">
        <v>50</v>
      </c>
      <c r="C139" s="110" t="s">
        <v>44</v>
      </c>
      <c r="D139" s="70">
        <f t="shared" si="10"/>
        <v>0.37878787878787878</v>
      </c>
      <c r="E139" s="111">
        <v>51.13</v>
      </c>
      <c r="F139" s="112">
        <v>0.70130000000000003</v>
      </c>
      <c r="G139" s="108">
        <f t="shared" si="6"/>
        <v>51.831300000000006</v>
      </c>
      <c r="H139" s="109">
        <v>16.61</v>
      </c>
      <c r="I139" s="110" t="s">
        <v>12</v>
      </c>
      <c r="J139" s="77">
        <f t="shared" si="12"/>
        <v>16610</v>
      </c>
      <c r="K139" s="72">
        <v>650.9</v>
      </c>
      <c r="L139" s="74" t="s">
        <v>45</v>
      </c>
      <c r="M139" s="70">
        <f t="shared" si="8"/>
        <v>650.9</v>
      </c>
      <c r="N139" s="72">
        <v>792.53</v>
      </c>
      <c r="O139" s="74" t="s">
        <v>45</v>
      </c>
      <c r="P139" s="70">
        <f t="shared" si="9"/>
        <v>792.53</v>
      </c>
    </row>
    <row r="140" spans="1:16">
      <c r="A140" s="180"/>
      <c r="B140" s="109">
        <v>55</v>
      </c>
      <c r="C140" s="114" t="s">
        <v>44</v>
      </c>
      <c r="D140" s="70">
        <f t="shared" si="10"/>
        <v>0.41666666666666669</v>
      </c>
      <c r="E140" s="111">
        <v>53.61</v>
      </c>
      <c r="F140" s="112">
        <v>0.65080000000000005</v>
      </c>
      <c r="G140" s="108">
        <f t="shared" si="6"/>
        <v>54.260799999999996</v>
      </c>
      <c r="H140" s="109">
        <v>17.39</v>
      </c>
      <c r="I140" s="110" t="s">
        <v>12</v>
      </c>
      <c r="J140" s="77">
        <f t="shared" si="12"/>
        <v>17390</v>
      </c>
      <c r="K140" s="72">
        <v>663.34</v>
      </c>
      <c r="L140" s="74" t="s">
        <v>45</v>
      </c>
      <c r="M140" s="70">
        <f t="shared" si="8"/>
        <v>663.34</v>
      </c>
      <c r="N140" s="72">
        <v>803.48</v>
      </c>
      <c r="O140" s="74" t="s">
        <v>45</v>
      </c>
      <c r="P140" s="70">
        <f t="shared" si="9"/>
        <v>803.48</v>
      </c>
    </row>
    <row r="141" spans="1:16">
      <c r="B141" s="109">
        <v>60</v>
      </c>
      <c r="C141" s="74" t="s">
        <v>44</v>
      </c>
      <c r="D141" s="70">
        <f t="shared" si="10"/>
        <v>0.45454545454545453</v>
      </c>
      <c r="E141" s="111">
        <v>55.76</v>
      </c>
      <c r="F141" s="112">
        <v>0.60770000000000002</v>
      </c>
      <c r="G141" s="108">
        <f t="shared" si="6"/>
        <v>56.367699999999999</v>
      </c>
      <c r="H141" s="72">
        <v>18.14</v>
      </c>
      <c r="I141" s="74" t="s">
        <v>12</v>
      </c>
      <c r="J141" s="77">
        <f t="shared" si="12"/>
        <v>18140</v>
      </c>
      <c r="K141" s="72">
        <v>674.44</v>
      </c>
      <c r="L141" s="74" t="s">
        <v>45</v>
      </c>
      <c r="M141" s="70">
        <f t="shared" si="8"/>
        <v>674.44</v>
      </c>
      <c r="N141" s="72">
        <v>813.12</v>
      </c>
      <c r="O141" s="74" t="s">
        <v>45</v>
      </c>
      <c r="P141" s="70">
        <f t="shared" si="9"/>
        <v>813.12</v>
      </c>
    </row>
    <row r="142" spans="1:16">
      <c r="B142" s="109">
        <v>65</v>
      </c>
      <c r="C142" s="74" t="s">
        <v>44</v>
      </c>
      <c r="D142" s="70">
        <f t="shared" si="10"/>
        <v>0.49242424242424243</v>
      </c>
      <c r="E142" s="111">
        <v>57.66</v>
      </c>
      <c r="F142" s="112">
        <v>0.57040000000000002</v>
      </c>
      <c r="G142" s="108">
        <f t="shared" si="6"/>
        <v>58.230399999999996</v>
      </c>
      <c r="H142" s="72">
        <v>18.86</v>
      </c>
      <c r="I142" s="74" t="s">
        <v>12</v>
      </c>
      <c r="J142" s="77">
        <f t="shared" si="12"/>
        <v>18860</v>
      </c>
      <c r="K142" s="72">
        <v>684.51</v>
      </c>
      <c r="L142" s="74" t="s">
        <v>45</v>
      </c>
      <c r="M142" s="70">
        <f t="shared" si="8"/>
        <v>684.51</v>
      </c>
      <c r="N142" s="72">
        <v>821.73</v>
      </c>
      <c r="O142" s="74" t="s">
        <v>45</v>
      </c>
      <c r="P142" s="70">
        <f t="shared" si="9"/>
        <v>821.73</v>
      </c>
    </row>
    <row r="143" spans="1:16">
      <c r="B143" s="109">
        <v>70</v>
      </c>
      <c r="C143" s="74" t="s">
        <v>44</v>
      </c>
      <c r="D143" s="70">
        <f t="shared" si="10"/>
        <v>0.53030303030303028</v>
      </c>
      <c r="E143" s="111">
        <v>59.34</v>
      </c>
      <c r="F143" s="112">
        <v>0.53779999999999994</v>
      </c>
      <c r="G143" s="108">
        <f t="shared" si="6"/>
        <v>59.877800000000001</v>
      </c>
      <c r="H143" s="72">
        <v>19.559999999999999</v>
      </c>
      <c r="I143" s="74" t="s">
        <v>12</v>
      </c>
      <c r="J143" s="77">
        <f t="shared" si="12"/>
        <v>19560</v>
      </c>
      <c r="K143" s="72">
        <v>693.75</v>
      </c>
      <c r="L143" s="74" t="s">
        <v>45</v>
      </c>
      <c r="M143" s="70">
        <f t="shared" si="8"/>
        <v>693.75</v>
      </c>
      <c r="N143" s="72">
        <v>829.51</v>
      </c>
      <c r="O143" s="74" t="s">
        <v>45</v>
      </c>
      <c r="P143" s="70">
        <f t="shared" si="9"/>
        <v>829.51</v>
      </c>
    </row>
    <row r="144" spans="1:16">
      <c r="B144" s="109">
        <v>80</v>
      </c>
      <c r="C144" s="74" t="s">
        <v>44</v>
      </c>
      <c r="D144" s="70">
        <f t="shared" si="10"/>
        <v>0.60606060606060608</v>
      </c>
      <c r="E144" s="111">
        <v>62.2</v>
      </c>
      <c r="F144" s="112">
        <v>0.48330000000000001</v>
      </c>
      <c r="G144" s="108">
        <f t="shared" si="6"/>
        <v>62.683300000000003</v>
      </c>
      <c r="H144" s="72">
        <v>20.92</v>
      </c>
      <c r="I144" s="74" t="s">
        <v>12</v>
      </c>
      <c r="J144" s="77">
        <f t="shared" si="12"/>
        <v>20920</v>
      </c>
      <c r="K144" s="72">
        <v>723.11</v>
      </c>
      <c r="L144" s="74" t="s">
        <v>45</v>
      </c>
      <c r="M144" s="70">
        <f t="shared" si="8"/>
        <v>723.11</v>
      </c>
      <c r="N144" s="72">
        <v>843.15</v>
      </c>
      <c r="O144" s="74" t="s">
        <v>45</v>
      </c>
      <c r="P144" s="70">
        <f t="shared" si="9"/>
        <v>843.15</v>
      </c>
    </row>
    <row r="145" spans="2:16">
      <c r="B145" s="109">
        <v>90</v>
      </c>
      <c r="C145" s="74" t="s">
        <v>44</v>
      </c>
      <c r="D145" s="70">
        <f t="shared" si="10"/>
        <v>0.68181818181818177</v>
      </c>
      <c r="E145" s="111">
        <v>64.53</v>
      </c>
      <c r="F145" s="112">
        <v>0.43969999999999998</v>
      </c>
      <c r="G145" s="108">
        <f t="shared" si="6"/>
        <v>64.969700000000003</v>
      </c>
      <c r="H145" s="72">
        <v>22.22</v>
      </c>
      <c r="I145" s="74" t="s">
        <v>12</v>
      </c>
      <c r="J145" s="77">
        <f t="shared" si="12"/>
        <v>22220</v>
      </c>
      <c r="K145" s="72">
        <v>748.94</v>
      </c>
      <c r="L145" s="74" t="s">
        <v>45</v>
      </c>
      <c r="M145" s="70">
        <f t="shared" si="8"/>
        <v>748.94</v>
      </c>
      <c r="N145" s="72">
        <v>854.85</v>
      </c>
      <c r="O145" s="74" t="s">
        <v>45</v>
      </c>
      <c r="P145" s="70">
        <f t="shared" si="9"/>
        <v>854.85</v>
      </c>
    </row>
    <row r="146" spans="2:16">
      <c r="B146" s="109">
        <v>100</v>
      </c>
      <c r="C146" s="74" t="s">
        <v>44</v>
      </c>
      <c r="D146" s="70">
        <f t="shared" si="10"/>
        <v>0.75757575757575757</v>
      </c>
      <c r="E146" s="111">
        <v>66.45</v>
      </c>
      <c r="F146" s="112">
        <v>0.40379999999999999</v>
      </c>
      <c r="G146" s="108">
        <f t="shared" si="6"/>
        <v>66.853800000000007</v>
      </c>
      <c r="H146" s="72">
        <v>23.47</v>
      </c>
      <c r="I146" s="74" t="s">
        <v>12</v>
      </c>
      <c r="J146" s="77">
        <f t="shared" si="12"/>
        <v>23470</v>
      </c>
      <c r="K146" s="72">
        <v>772.19</v>
      </c>
      <c r="L146" s="74" t="s">
        <v>45</v>
      </c>
      <c r="M146" s="70">
        <f t="shared" si="8"/>
        <v>772.19</v>
      </c>
      <c r="N146" s="72">
        <v>865.14</v>
      </c>
      <c r="O146" s="74" t="s">
        <v>45</v>
      </c>
      <c r="P146" s="70">
        <f t="shared" si="9"/>
        <v>865.14</v>
      </c>
    </row>
    <row r="147" spans="2:16">
      <c r="B147" s="109">
        <v>110</v>
      </c>
      <c r="C147" s="74" t="s">
        <v>44</v>
      </c>
      <c r="D147" s="70">
        <f t="shared" si="10"/>
        <v>0.83333333333333337</v>
      </c>
      <c r="E147" s="111">
        <v>68.040000000000006</v>
      </c>
      <c r="F147" s="112">
        <v>0.37369999999999998</v>
      </c>
      <c r="G147" s="108">
        <f t="shared" si="6"/>
        <v>68.413700000000006</v>
      </c>
      <c r="H147" s="72">
        <v>24.7</v>
      </c>
      <c r="I147" s="74" t="s">
        <v>12</v>
      </c>
      <c r="J147" s="77">
        <f t="shared" si="12"/>
        <v>24700</v>
      </c>
      <c r="K147" s="72">
        <v>793.52</v>
      </c>
      <c r="L147" s="74" t="s">
        <v>45</v>
      </c>
      <c r="M147" s="70">
        <f t="shared" si="8"/>
        <v>793.52</v>
      </c>
      <c r="N147" s="72">
        <v>874.34</v>
      </c>
      <c r="O147" s="74" t="s">
        <v>45</v>
      </c>
      <c r="P147" s="70">
        <f t="shared" si="9"/>
        <v>874.34</v>
      </c>
    </row>
    <row r="148" spans="2:16">
      <c r="B148" s="109">
        <v>120</v>
      </c>
      <c r="C148" s="74" t="s">
        <v>44</v>
      </c>
      <c r="D148" s="70">
        <f t="shared" si="10"/>
        <v>0.90909090909090906</v>
      </c>
      <c r="E148" s="111">
        <v>69.38</v>
      </c>
      <c r="F148" s="112">
        <v>0.34820000000000001</v>
      </c>
      <c r="G148" s="108">
        <f t="shared" si="6"/>
        <v>69.728200000000001</v>
      </c>
      <c r="H148" s="72">
        <v>25.9</v>
      </c>
      <c r="I148" s="74" t="s">
        <v>12</v>
      </c>
      <c r="J148" s="77">
        <f t="shared" si="12"/>
        <v>25900</v>
      </c>
      <c r="K148" s="72">
        <v>813.32</v>
      </c>
      <c r="L148" s="74" t="s">
        <v>45</v>
      </c>
      <c r="M148" s="70">
        <f t="shared" si="8"/>
        <v>813.32</v>
      </c>
      <c r="N148" s="72">
        <v>882.69</v>
      </c>
      <c r="O148" s="74" t="s">
        <v>45</v>
      </c>
      <c r="P148" s="70">
        <f t="shared" si="9"/>
        <v>882.69</v>
      </c>
    </row>
    <row r="149" spans="2:16">
      <c r="B149" s="109">
        <v>130</v>
      </c>
      <c r="C149" s="74" t="s">
        <v>44</v>
      </c>
      <c r="D149" s="70">
        <f t="shared" si="10"/>
        <v>0.98484848484848486</v>
      </c>
      <c r="E149" s="111">
        <v>70.510000000000005</v>
      </c>
      <c r="F149" s="112">
        <v>0.3261</v>
      </c>
      <c r="G149" s="108">
        <f t="shared" ref="G149:G212" si="13">E149+F149</f>
        <v>70.836100000000002</v>
      </c>
      <c r="H149" s="72">
        <v>27.08</v>
      </c>
      <c r="I149" s="74" t="s">
        <v>12</v>
      </c>
      <c r="J149" s="77">
        <f t="shared" si="12"/>
        <v>27080</v>
      </c>
      <c r="K149" s="72">
        <v>831.92</v>
      </c>
      <c r="L149" s="74" t="s">
        <v>45</v>
      </c>
      <c r="M149" s="70">
        <f t="shared" si="8"/>
        <v>831.92</v>
      </c>
      <c r="N149" s="72">
        <v>890.36</v>
      </c>
      <c r="O149" s="74" t="s">
        <v>45</v>
      </c>
      <c r="P149" s="70">
        <f t="shared" si="9"/>
        <v>890.36</v>
      </c>
    </row>
    <row r="150" spans="2:16">
      <c r="B150" s="109">
        <v>140</v>
      </c>
      <c r="C150" s="74" t="s">
        <v>44</v>
      </c>
      <c r="D150" s="70">
        <f t="shared" si="10"/>
        <v>1.0606060606060606</v>
      </c>
      <c r="E150" s="111">
        <v>71.459999999999994</v>
      </c>
      <c r="F150" s="112">
        <v>0.30690000000000001</v>
      </c>
      <c r="G150" s="108">
        <f t="shared" si="13"/>
        <v>71.766899999999993</v>
      </c>
      <c r="H150" s="72">
        <v>28.24</v>
      </c>
      <c r="I150" s="74" t="s">
        <v>12</v>
      </c>
      <c r="J150" s="77">
        <f t="shared" si="12"/>
        <v>28240</v>
      </c>
      <c r="K150" s="72">
        <v>849.53</v>
      </c>
      <c r="L150" s="74" t="s">
        <v>45</v>
      </c>
      <c r="M150" s="70">
        <f t="shared" ref="M150:M155" si="14">K150</f>
        <v>849.53</v>
      </c>
      <c r="N150" s="72">
        <v>897.48</v>
      </c>
      <c r="O150" s="74" t="s">
        <v>45</v>
      </c>
      <c r="P150" s="70">
        <f t="shared" ref="P150:P161" si="15">N150</f>
        <v>897.48</v>
      </c>
    </row>
    <row r="151" spans="2:16">
      <c r="B151" s="109">
        <v>150</v>
      </c>
      <c r="C151" s="74" t="s">
        <v>44</v>
      </c>
      <c r="D151" s="70">
        <f t="shared" si="10"/>
        <v>1.1363636363636365</v>
      </c>
      <c r="E151" s="111">
        <v>72.260000000000005</v>
      </c>
      <c r="F151" s="112">
        <v>0.28989999999999999</v>
      </c>
      <c r="G151" s="108">
        <f t="shared" si="13"/>
        <v>72.549900000000008</v>
      </c>
      <c r="H151" s="72">
        <v>29.39</v>
      </c>
      <c r="I151" s="74" t="s">
        <v>12</v>
      </c>
      <c r="J151" s="77">
        <f t="shared" si="12"/>
        <v>29390</v>
      </c>
      <c r="K151" s="72">
        <v>866.31</v>
      </c>
      <c r="L151" s="74" t="s">
        <v>45</v>
      </c>
      <c r="M151" s="70">
        <f t="shared" si="14"/>
        <v>866.31</v>
      </c>
      <c r="N151" s="72">
        <v>904.13</v>
      </c>
      <c r="O151" s="74" t="s">
        <v>45</v>
      </c>
      <c r="P151" s="70">
        <f t="shared" si="15"/>
        <v>904.13</v>
      </c>
    </row>
    <row r="152" spans="2:16">
      <c r="B152" s="109">
        <v>160</v>
      </c>
      <c r="C152" s="74" t="s">
        <v>44</v>
      </c>
      <c r="D152" s="70">
        <f t="shared" si="10"/>
        <v>1.2121212121212122</v>
      </c>
      <c r="E152" s="111">
        <v>72.95</v>
      </c>
      <c r="F152" s="112">
        <v>0.27489999999999998</v>
      </c>
      <c r="G152" s="108">
        <f t="shared" si="13"/>
        <v>73.224900000000005</v>
      </c>
      <c r="H152" s="72">
        <v>30.53</v>
      </c>
      <c r="I152" s="74" t="s">
        <v>12</v>
      </c>
      <c r="J152" s="77">
        <f t="shared" si="12"/>
        <v>30530</v>
      </c>
      <c r="K152" s="72">
        <v>882.39</v>
      </c>
      <c r="L152" s="74" t="s">
        <v>45</v>
      </c>
      <c r="M152" s="70">
        <f t="shared" si="14"/>
        <v>882.39</v>
      </c>
      <c r="N152" s="72">
        <v>910.39</v>
      </c>
      <c r="O152" s="74" t="s">
        <v>45</v>
      </c>
      <c r="P152" s="70">
        <f t="shared" si="15"/>
        <v>910.39</v>
      </c>
    </row>
    <row r="153" spans="2:16">
      <c r="B153" s="109">
        <v>170</v>
      </c>
      <c r="C153" s="74" t="s">
        <v>44</v>
      </c>
      <c r="D153" s="70">
        <f t="shared" si="10"/>
        <v>1.2878787878787878</v>
      </c>
      <c r="E153" s="111">
        <v>73.52</v>
      </c>
      <c r="F153" s="112">
        <v>0.26150000000000001</v>
      </c>
      <c r="G153" s="108">
        <f t="shared" si="13"/>
        <v>73.781499999999994</v>
      </c>
      <c r="H153" s="72">
        <v>31.66</v>
      </c>
      <c r="I153" s="74" t="s">
        <v>12</v>
      </c>
      <c r="J153" s="77">
        <f t="shared" si="12"/>
        <v>31660</v>
      </c>
      <c r="K153" s="72">
        <v>897.89</v>
      </c>
      <c r="L153" s="74" t="s">
        <v>45</v>
      </c>
      <c r="M153" s="70">
        <f t="shared" si="14"/>
        <v>897.89</v>
      </c>
      <c r="N153" s="72">
        <v>916.32</v>
      </c>
      <c r="O153" s="74" t="s">
        <v>45</v>
      </c>
      <c r="P153" s="70">
        <f t="shared" si="15"/>
        <v>916.32</v>
      </c>
    </row>
    <row r="154" spans="2:16">
      <c r="B154" s="109">
        <v>180</v>
      </c>
      <c r="C154" s="74" t="s">
        <v>44</v>
      </c>
      <c r="D154" s="70">
        <f t="shared" si="10"/>
        <v>1.3636363636363635</v>
      </c>
      <c r="E154" s="111">
        <v>74.010000000000005</v>
      </c>
      <c r="F154" s="112">
        <v>0.24940000000000001</v>
      </c>
      <c r="G154" s="108">
        <f t="shared" si="13"/>
        <v>74.259399999999999</v>
      </c>
      <c r="H154" s="72">
        <v>32.78</v>
      </c>
      <c r="I154" s="74" t="s">
        <v>12</v>
      </c>
      <c r="J154" s="77">
        <f t="shared" si="12"/>
        <v>32780</v>
      </c>
      <c r="K154" s="72">
        <v>912.87</v>
      </c>
      <c r="L154" s="74" t="s">
        <v>45</v>
      </c>
      <c r="M154" s="70">
        <f t="shared" si="14"/>
        <v>912.87</v>
      </c>
      <c r="N154" s="72">
        <v>921.96</v>
      </c>
      <c r="O154" s="74" t="s">
        <v>45</v>
      </c>
      <c r="P154" s="70">
        <f t="shared" si="15"/>
        <v>921.96</v>
      </c>
    </row>
    <row r="155" spans="2:16">
      <c r="B155" s="109">
        <v>200</v>
      </c>
      <c r="C155" s="74" t="s">
        <v>44</v>
      </c>
      <c r="D155" s="70">
        <f t="shared" si="10"/>
        <v>1.5151515151515151</v>
      </c>
      <c r="E155" s="111">
        <v>74.78</v>
      </c>
      <c r="F155" s="112">
        <v>0.22850000000000001</v>
      </c>
      <c r="G155" s="108">
        <f t="shared" si="13"/>
        <v>75.008499999999998</v>
      </c>
      <c r="H155" s="72">
        <v>35.01</v>
      </c>
      <c r="I155" s="74" t="s">
        <v>12</v>
      </c>
      <c r="J155" s="77">
        <f t="shared" si="12"/>
        <v>35010</v>
      </c>
      <c r="K155" s="72">
        <v>967.42</v>
      </c>
      <c r="L155" s="74" t="s">
        <v>45</v>
      </c>
      <c r="M155" s="70">
        <f t="shared" si="14"/>
        <v>967.42</v>
      </c>
      <c r="N155" s="72">
        <v>932.53</v>
      </c>
      <c r="O155" s="74" t="s">
        <v>45</v>
      </c>
      <c r="P155" s="70">
        <f t="shared" si="15"/>
        <v>932.53</v>
      </c>
    </row>
    <row r="156" spans="2:16">
      <c r="B156" s="109">
        <v>225</v>
      </c>
      <c r="C156" s="74" t="s">
        <v>44</v>
      </c>
      <c r="D156" s="70">
        <f t="shared" si="10"/>
        <v>1.7045454545454546</v>
      </c>
      <c r="E156" s="111">
        <v>75.430000000000007</v>
      </c>
      <c r="F156" s="112">
        <v>0.20710000000000001</v>
      </c>
      <c r="G156" s="108">
        <f t="shared" si="13"/>
        <v>75.637100000000004</v>
      </c>
      <c r="H156" s="72">
        <v>37.76</v>
      </c>
      <c r="I156" s="74" t="s">
        <v>12</v>
      </c>
      <c r="J156" s="77">
        <f t="shared" si="12"/>
        <v>37760</v>
      </c>
      <c r="K156" s="72">
        <v>1.04</v>
      </c>
      <c r="L156" s="73" t="s">
        <v>12</v>
      </c>
      <c r="M156" s="77">
        <f t="shared" ref="M156:M160" si="16">K156*1000</f>
        <v>1040</v>
      </c>
      <c r="N156" s="72">
        <v>944.68</v>
      </c>
      <c r="O156" s="74" t="s">
        <v>45</v>
      </c>
      <c r="P156" s="70">
        <f t="shared" si="15"/>
        <v>944.68</v>
      </c>
    </row>
    <row r="157" spans="2:16">
      <c r="B157" s="109">
        <v>250</v>
      </c>
      <c r="C157" s="74" t="s">
        <v>44</v>
      </c>
      <c r="D157" s="70">
        <f t="shared" si="10"/>
        <v>1.893939393939394</v>
      </c>
      <c r="E157" s="111">
        <v>75.849999999999994</v>
      </c>
      <c r="F157" s="112">
        <v>0.18959999999999999</v>
      </c>
      <c r="G157" s="108">
        <f t="shared" si="13"/>
        <v>76.039599999999993</v>
      </c>
      <c r="H157" s="72">
        <v>40.49</v>
      </c>
      <c r="I157" s="74" t="s">
        <v>12</v>
      </c>
      <c r="J157" s="77">
        <f t="shared" si="12"/>
        <v>40490</v>
      </c>
      <c r="K157" s="72">
        <v>1.1200000000000001</v>
      </c>
      <c r="L157" s="74" t="s">
        <v>12</v>
      </c>
      <c r="M157" s="77">
        <f t="shared" si="16"/>
        <v>1120</v>
      </c>
      <c r="N157" s="72">
        <v>955.92</v>
      </c>
      <c r="O157" s="74" t="s">
        <v>45</v>
      </c>
      <c r="P157" s="70">
        <f t="shared" si="15"/>
        <v>955.92</v>
      </c>
    </row>
    <row r="158" spans="2:16">
      <c r="B158" s="109">
        <v>275</v>
      </c>
      <c r="C158" s="74" t="s">
        <v>44</v>
      </c>
      <c r="D158" s="70">
        <f t="shared" ref="D158:D171" si="17">B158/$C$5</f>
        <v>2.0833333333333335</v>
      </c>
      <c r="E158" s="111">
        <v>76.5</v>
      </c>
      <c r="F158" s="112">
        <v>0.17499999999999999</v>
      </c>
      <c r="G158" s="108">
        <f t="shared" si="13"/>
        <v>76.674999999999997</v>
      </c>
      <c r="H158" s="72">
        <v>43.21</v>
      </c>
      <c r="I158" s="74" t="s">
        <v>12</v>
      </c>
      <c r="J158" s="77">
        <f t="shared" si="12"/>
        <v>43210</v>
      </c>
      <c r="K158" s="72">
        <v>1.18</v>
      </c>
      <c r="L158" s="74" t="s">
        <v>12</v>
      </c>
      <c r="M158" s="77">
        <f t="shared" si="16"/>
        <v>1180</v>
      </c>
      <c r="N158" s="72">
        <v>966.43</v>
      </c>
      <c r="O158" s="74" t="s">
        <v>45</v>
      </c>
      <c r="P158" s="70">
        <f t="shared" si="15"/>
        <v>966.43</v>
      </c>
    </row>
    <row r="159" spans="2:16">
      <c r="B159" s="109">
        <v>300</v>
      </c>
      <c r="C159" s="74" t="s">
        <v>44</v>
      </c>
      <c r="D159" s="70">
        <f t="shared" si="17"/>
        <v>2.2727272727272729</v>
      </c>
      <c r="E159" s="111">
        <v>77.06</v>
      </c>
      <c r="F159" s="112">
        <v>0.16270000000000001</v>
      </c>
      <c r="G159" s="108">
        <f t="shared" si="13"/>
        <v>77.222700000000003</v>
      </c>
      <c r="H159" s="72">
        <v>45.91</v>
      </c>
      <c r="I159" s="74" t="s">
        <v>12</v>
      </c>
      <c r="J159" s="77">
        <f t="shared" si="12"/>
        <v>45910</v>
      </c>
      <c r="K159" s="72">
        <v>1.24</v>
      </c>
      <c r="L159" s="74" t="s">
        <v>12</v>
      </c>
      <c r="M159" s="77">
        <f t="shared" si="16"/>
        <v>1240</v>
      </c>
      <c r="N159" s="72">
        <v>976.33</v>
      </c>
      <c r="O159" s="74" t="s">
        <v>45</v>
      </c>
      <c r="P159" s="70">
        <f t="shared" si="15"/>
        <v>976.33</v>
      </c>
    </row>
    <row r="160" spans="2:16">
      <c r="B160" s="109">
        <v>325</v>
      </c>
      <c r="C160" s="74" t="s">
        <v>44</v>
      </c>
      <c r="D160" s="70">
        <f t="shared" si="17"/>
        <v>2.4621212121212119</v>
      </c>
      <c r="E160" s="111">
        <v>77.11</v>
      </c>
      <c r="F160" s="112">
        <v>0.152</v>
      </c>
      <c r="G160" s="108">
        <f t="shared" si="13"/>
        <v>77.262</v>
      </c>
      <c r="H160" s="72">
        <v>48.59</v>
      </c>
      <c r="I160" s="74" t="s">
        <v>12</v>
      </c>
      <c r="J160" s="77">
        <f t="shared" si="12"/>
        <v>48590</v>
      </c>
      <c r="K160" s="72">
        <v>1.3</v>
      </c>
      <c r="L160" s="74" t="s">
        <v>12</v>
      </c>
      <c r="M160" s="77">
        <f t="shared" si="16"/>
        <v>1300</v>
      </c>
      <c r="N160" s="72">
        <v>985.76</v>
      </c>
      <c r="O160" s="74" t="s">
        <v>45</v>
      </c>
      <c r="P160" s="70">
        <f t="shared" si="15"/>
        <v>985.76</v>
      </c>
    </row>
    <row r="161" spans="2:16">
      <c r="B161" s="109">
        <v>350</v>
      </c>
      <c r="C161" s="74" t="s">
        <v>44</v>
      </c>
      <c r="D161" s="70">
        <f t="shared" si="17"/>
        <v>2.6515151515151514</v>
      </c>
      <c r="E161" s="111">
        <v>77.36</v>
      </c>
      <c r="F161" s="112">
        <v>0.14280000000000001</v>
      </c>
      <c r="G161" s="108">
        <f t="shared" si="13"/>
        <v>77.502799999999993</v>
      </c>
      <c r="H161" s="72">
        <v>51.27</v>
      </c>
      <c r="I161" s="74" t="s">
        <v>12</v>
      </c>
      <c r="J161" s="77">
        <f t="shared" si="12"/>
        <v>51270</v>
      </c>
      <c r="K161" s="72">
        <v>1.36</v>
      </c>
      <c r="L161" s="74" t="s">
        <v>12</v>
      </c>
      <c r="M161" s="77">
        <f>K161*1000</f>
        <v>1360</v>
      </c>
      <c r="N161" s="72">
        <v>994.79</v>
      </c>
      <c r="O161" s="74" t="s">
        <v>45</v>
      </c>
      <c r="P161" s="70">
        <f t="shared" si="15"/>
        <v>994.79</v>
      </c>
    </row>
    <row r="162" spans="2:16">
      <c r="B162" s="109">
        <v>375</v>
      </c>
      <c r="C162" s="74" t="s">
        <v>44</v>
      </c>
      <c r="D162" s="70">
        <f t="shared" si="17"/>
        <v>2.8409090909090908</v>
      </c>
      <c r="E162" s="111">
        <v>77.55</v>
      </c>
      <c r="F162" s="112">
        <v>0.13469999999999999</v>
      </c>
      <c r="G162" s="108">
        <f t="shared" si="13"/>
        <v>77.684699999999992</v>
      </c>
      <c r="H162" s="72">
        <v>53.95</v>
      </c>
      <c r="I162" s="74" t="s">
        <v>12</v>
      </c>
      <c r="J162" s="77">
        <f t="shared" si="12"/>
        <v>53950</v>
      </c>
      <c r="K162" s="72">
        <v>1.41</v>
      </c>
      <c r="L162" s="74" t="s">
        <v>12</v>
      </c>
      <c r="M162" s="77">
        <f t="shared" ref="M162:M215" si="18">K162*1000</f>
        <v>1410</v>
      </c>
      <c r="N162" s="72">
        <v>1</v>
      </c>
      <c r="O162" s="73" t="s">
        <v>12</v>
      </c>
      <c r="P162" s="77">
        <f t="shared" ref="P162:P178" si="19">N162*1000</f>
        <v>1000</v>
      </c>
    </row>
    <row r="163" spans="2:16">
      <c r="B163" s="109">
        <v>400</v>
      </c>
      <c r="C163" s="74" t="s">
        <v>44</v>
      </c>
      <c r="D163" s="70">
        <f t="shared" si="17"/>
        <v>3.0303030303030303</v>
      </c>
      <c r="E163" s="111">
        <v>77.69</v>
      </c>
      <c r="F163" s="112">
        <v>0.1275</v>
      </c>
      <c r="G163" s="108">
        <f t="shared" si="13"/>
        <v>77.817499999999995</v>
      </c>
      <c r="H163" s="72">
        <v>56.62</v>
      </c>
      <c r="I163" s="74" t="s">
        <v>12</v>
      </c>
      <c r="J163" s="77">
        <f t="shared" si="12"/>
        <v>56620</v>
      </c>
      <c r="K163" s="72">
        <v>1.46</v>
      </c>
      <c r="L163" s="74" t="s">
        <v>12</v>
      </c>
      <c r="M163" s="77">
        <f t="shared" si="18"/>
        <v>1460</v>
      </c>
      <c r="N163" s="72">
        <v>1.01</v>
      </c>
      <c r="O163" s="74" t="s">
        <v>12</v>
      </c>
      <c r="P163" s="77">
        <f t="shared" si="19"/>
        <v>1010</v>
      </c>
    </row>
    <row r="164" spans="2:16">
      <c r="B164" s="109">
        <v>450</v>
      </c>
      <c r="C164" s="74" t="s">
        <v>44</v>
      </c>
      <c r="D164" s="70">
        <f t="shared" si="17"/>
        <v>3.4090909090909092</v>
      </c>
      <c r="E164" s="111">
        <v>77.81</v>
      </c>
      <c r="F164" s="112">
        <v>0.1153</v>
      </c>
      <c r="G164" s="108">
        <f t="shared" si="13"/>
        <v>77.925300000000007</v>
      </c>
      <c r="H164" s="72">
        <v>61.95</v>
      </c>
      <c r="I164" s="74" t="s">
        <v>12</v>
      </c>
      <c r="J164" s="77">
        <f t="shared" si="12"/>
        <v>61950</v>
      </c>
      <c r="K164" s="72">
        <v>1.64</v>
      </c>
      <c r="L164" s="74" t="s">
        <v>12</v>
      </c>
      <c r="M164" s="77">
        <f t="shared" si="18"/>
        <v>1640</v>
      </c>
      <c r="N164" s="72">
        <v>1.03</v>
      </c>
      <c r="O164" s="74" t="s">
        <v>12</v>
      </c>
      <c r="P164" s="77">
        <f t="shared" si="19"/>
        <v>1030</v>
      </c>
    </row>
    <row r="165" spans="2:16">
      <c r="B165" s="109">
        <v>500</v>
      </c>
      <c r="C165" s="74" t="s">
        <v>44</v>
      </c>
      <c r="D165" s="70">
        <f t="shared" si="17"/>
        <v>3.7878787878787881</v>
      </c>
      <c r="E165" s="111">
        <v>77.790000000000006</v>
      </c>
      <c r="F165" s="112">
        <v>0.10539999999999999</v>
      </c>
      <c r="G165" s="108">
        <f t="shared" si="13"/>
        <v>77.895400000000009</v>
      </c>
      <c r="H165" s="72">
        <v>67.27</v>
      </c>
      <c r="I165" s="74" t="s">
        <v>12</v>
      </c>
      <c r="J165" s="77">
        <f t="shared" si="12"/>
        <v>67270</v>
      </c>
      <c r="K165" s="72">
        <v>1.81</v>
      </c>
      <c r="L165" s="74" t="s">
        <v>12</v>
      </c>
      <c r="M165" s="77">
        <f t="shared" si="18"/>
        <v>1810</v>
      </c>
      <c r="N165" s="72">
        <v>1.04</v>
      </c>
      <c r="O165" s="74" t="s">
        <v>12</v>
      </c>
      <c r="P165" s="77">
        <f t="shared" si="19"/>
        <v>1040</v>
      </c>
    </row>
    <row r="166" spans="2:16">
      <c r="B166" s="109">
        <v>550</v>
      </c>
      <c r="C166" s="74" t="s">
        <v>44</v>
      </c>
      <c r="D166" s="70">
        <f t="shared" si="17"/>
        <v>4.166666666666667</v>
      </c>
      <c r="E166" s="111">
        <v>77.63</v>
      </c>
      <c r="F166" s="112">
        <v>9.715E-2</v>
      </c>
      <c r="G166" s="108">
        <f t="shared" si="13"/>
        <v>77.727149999999995</v>
      </c>
      <c r="H166" s="72">
        <v>72.599999999999994</v>
      </c>
      <c r="I166" s="74" t="s">
        <v>12</v>
      </c>
      <c r="J166" s="77">
        <f t="shared" si="12"/>
        <v>72600</v>
      </c>
      <c r="K166" s="72">
        <v>1.96</v>
      </c>
      <c r="L166" s="74" t="s">
        <v>12</v>
      </c>
      <c r="M166" s="77">
        <f t="shared" si="18"/>
        <v>1960</v>
      </c>
      <c r="N166" s="72">
        <v>1.06</v>
      </c>
      <c r="O166" s="74" t="s">
        <v>12</v>
      </c>
      <c r="P166" s="77">
        <f t="shared" si="19"/>
        <v>1060</v>
      </c>
    </row>
    <row r="167" spans="2:16">
      <c r="B167" s="109">
        <v>600</v>
      </c>
      <c r="C167" s="74" t="s">
        <v>44</v>
      </c>
      <c r="D167" s="70">
        <f t="shared" si="17"/>
        <v>4.5454545454545459</v>
      </c>
      <c r="E167" s="111">
        <v>77.36</v>
      </c>
      <c r="F167" s="112">
        <v>9.0160000000000004E-2</v>
      </c>
      <c r="G167" s="108">
        <f t="shared" si="13"/>
        <v>77.450159999999997</v>
      </c>
      <c r="H167" s="72">
        <v>77.95</v>
      </c>
      <c r="I167" s="74" t="s">
        <v>12</v>
      </c>
      <c r="J167" s="77">
        <f t="shared" si="12"/>
        <v>77950</v>
      </c>
      <c r="K167" s="72">
        <v>2.1</v>
      </c>
      <c r="L167" s="74" t="s">
        <v>12</v>
      </c>
      <c r="M167" s="77">
        <f t="shared" si="18"/>
        <v>2100</v>
      </c>
      <c r="N167" s="72">
        <v>1.07</v>
      </c>
      <c r="O167" s="74" t="s">
        <v>12</v>
      </c>
      <c r="P167" s="77">
        <f t="shared" si="19"/>
        <v>1070</v>
      </c>
    </row>
    <row r="168" spans="2:16">
      <c r="B168" s="109">
        <v>650</v>
      </c>
      <c r="C168" s="74" t="s">
        <v>44</v>
      </c>
      <c r="D168" s="70">
        <f t="shared" si="17"/>
        <v>4.9242424242424239</v>
      </c>
      <c r="E168" s="111">
        <v>76.989999999999995</v>
      </c>
      <c r="F168" s="112">
        <v>8.4169999999999995E-2</v>
      </c>
      <c r="G168" s="108">
        <f t="shared" si="13"/>
        <v>77.074169999999995</v>
      </c>
      <c r="H168" s="72">
        <v>83.32</v>
      </c>
      <c r="I168" s="74" t="s">
        <v>12</v>
      </c>
      <c r="J168" s="77">
        <f t="shared" ref="J168:J192" si="20">H168*1000</f>
        <v>83320</v>
      </c>
      <c r="K168" s="72">
        <v>2.2400000000000002</v>
      </c>
      <c r="L168" s="74" t="s">
        <v>12</v>
      </c>
      <c r="M168" s="77">
        <f t="shared" si="18"/>
        <v>2240</v>
      </c>
      <c r="N168" s="72">
        <v>1.0900000000000001</v>
      </c>
      <c r="O168" s="74" t="s">
        <v>12</v>
      </c>
      <c r="P168" s="77">
        <f t="shared" si="19"/>
        <v>1090</v>
      </c>
    </row>
    <row r="169" spans="2:16">
      <c r="B169" s="109">
        <v>700</v>
      </c>
      <c r="C169" s="74" t="s">
        <v>44</v>
      </c>
      <c r="D169" s="70">
        <f t="shared" si="17"/>
        <v>5.3030303030303028</v>
      </c>
      <c r="E169" s="111">
        <v>76.540000000000006</v>
      </c>
      <c r="F169" s="112">
        <v>7.8960000000000002E-2</v>
      </c>
      <c r="G169" s="108">
        <f t="shared" si="13"/>
        <v>76.618960000000001</v>
      </c>
      <c r="H169" s="72">
        <v>88.72</v>
      </c>
      <c r="I169" s="74" t="s">
        <v>12</v>
      </c>
      <c r="J169" s="77">
        <f t="shared" si="20"/>
        <v>88720</v>
      </c>
      <c r="K169" s="72">
        <v>2.37</v>
      </c>
      <c r="L169" s="74" t="s">
        <v>12</v>
      </c>
      <c r="M169" s="77">
        <f t="shared" si="18"/>
        <v>2370</v>
      </c>
      <c r="N169" s="72">
        <v>1.1000000000000001</v>
      </c>
      <c r="O169" s="74" t="s">
        <v>12</v>
      </c>
      <c r="P169" s="77">
        <f t="shared" si="19"/>
        <v>1100</v>
      </c>
    </row>
    <row r="170" spans="2:16">
      <c r="B170" s="109">
        <v>800</v>
      </c>
      <c r="C170" s="74" t="s">
        <v>44</v>
      </c>
      <c r="D170" s="70">
        <f t="shared" si="17"/>
        <v>6.0606060606060606</v>
      </c>
      <c r="E170" s="111">
        <v>75.42</v>
      </c>
      <c r="F170" s="112">
        <v>7.0370000000000002E-2</v>
      </c>
      <c r="G170" s="108">
        <f t="shared" si="13"/>
        <v>75.490369999999999</v>
      </c>
      <c r="H170" s="72">
        <v>99.64</v>
      </c>
      <c r="I170" s="74" t="s">
        <v>12</v>
      </c>
      <c r="J170" s="77">
        <f t="shared" si="20"/>
        <v>99640</v>
      </c>
      <c r="K170" s="72">
        <v>2.83</v>
      </c>
      <c r="L170" s="74" t="s">
        <v>12</v>
      </c>
      <c r="M170" s="77">
        <f t="shared" si="18"/>
        <v>2830</v>
      </c>
      <c r="N170" s="72">
        <v>1.1299999999999999</v>
      </c>
      <c r="O170" s="74" t="s">
        <v>12</v>
      </c>
      <c r="P170" s="77">
        <f t="shared" si="19"/>
        <v>1130</v>
      </c>
    </row>
    <row r="171" spans="2:16">
      <c r="B171" s="109">
        <v>900</v>
      </c>
      <c r="C171" s="74" t="s">
        <v>44</v>
      </c>
      <c r="D171" s="70">
        <f t="shared" si="17"/>
        <v>6.8181818181818183</v>
      </c>
      <c r="E171" s="111">
        <v>74.09</v>
      </c>
      <c r="F171" s="112">
        <v>6.3539999999999999E-2</v>
      </c>
      <c r="G171" s="108">
        <f t="shared" si="13"/>
        <v>74.153540000000007</v>
      </c>
      <c r="H171" s="72">
        <v>110.73</v>
      </c>
      <c r="I171" s="74" t="s">
        <v>12</v>
      </c>
      <c r="J171" s="77">
        <f t="shared" si="20"/>
        <v>110730</v>
      </c>
      <c r="K171" s="72">
        <v>3.23</v>
      </c>
      <c r="L171" s="74" t="s">
        <v>12</v>
      </c>
      <c r="M171" s="77">
        <f t="shared" si="18"/>
        <v>3230</v>
      </c>
      <c r="N171" s="72">
        <v>1.1499999999999999</v>
      </c>
      <c r="O171" s="74" t="s">
        <v>12</v>
      </c>
      <c r="P171" s="77">
        <f t="shared" si="19"/>
        <v>1150</v>
      </c>
    </row>
    <row r="172" spans="2:16">
      <c r="B172" s="109">
        <v>1</v>
      </c>
      <c r="C172" s="73" t="s">
        <v>46</v>
      </c>
      <c r="D172" s="70">
        <f t="shared" ref="D172:D228" si="21">B172*1000/$C$5</f>
        <v>7.5757575757575761</v>
      </c>
      <c r="E172" s="111">
        <v>72.59</v>
      </c>
      <c r="F172" s="112">
        <v>5.799E-2</v>
      </c>
      <c r="G172" s="108">
        <f t="shared" si="13"/>
        <v>72.647990000000007</v>
      </c>
      <c r="H172" s="72">
        <v>122.04</v>
      </c>
      <c r="I172" s="74" t="s">
        <v>12</v>
      </c>
      <c r="J172" s="77">
        <f t="shared" si="20"/>
        <v>122040</v>
      </c>
      <c r="K172" s="72">
        <v>3.61</v>
      </c>
      <c r="L172" s="74" t="s">
        <v>12</v>
      </c>
      <c r="M172" s="77">
        <f t="shared" si="18"/>
        <v>3610</v>
      </c>
      <c r="N172" s="72">
        <v>1.18</v>
      </c>
      <c r="O172" s="74" t="s">
        <v>12</v>
      </c>
      <c r="P172" s="77">
        <f t="shared" si="19"/>
        <v>1180</v>
      </c>
    </row>
    <row r="173" spans="2:16">
      <c r="B173" s="109">
        <v>1.1000000000000001</v>
      </c>
      <c r="C173" s="74" t="s">
        <v>46</v>
      </c>
      <c r="D173" s="70">
        <f t="shared" si="21"/>
        <v>8.3333333333333339</v>
      </c>
      <c r="E173" s="111">
        <v>70.989999999999995</v>
      </c>
      <c r="F173" s="112">
        <v>5.3379999999999997E-2</v>
      </c>
      <c r="G173" s="108">
        <f t="shared" si="13"/>
        <v>71.043379999999999</v>
      </c>
      <c r="H173" s="72">
        <v>133.6</v>
      </c>
      <c r="I173" s="74" t="s">
        <v>12</v>
      </c>
      <c r="J173" s="77">
        <f t="shared" si="20"/>
        <v>133600</v>
      </c>
      <c r="K173" s="72">
        <v>3.96</v>
      </c>
      <c r="L173" s="74" t="s">
        <v>12</v>
      </c>
      <c r="M173" s="77">
        <f t="shared" si="18"/>
        <v>3960</v>
      </c>
      <c r="N173" s="72">
        <v>1.2</v>
      </c>
      <c r="O173" s="74" t="s">
        <v>12</v>
      </c>
      <c r="P173" s="77">
        <f t="shared" si="19"/>
        <v>1200</v>
      </c>
    </row>
    <row r="174" spans="2:16">
      <c r="B174" s="109">
        <v>1.2</v>
      </c>
      <c r="C174" s="74" t="s">
        <v>46</v>
      </c>
      <c r="D174" s="70">
        <f t="shared" si="21"/>
        <v>9.0909090909090917</v>
      </c>
      <c r="E174" s="111">
        <v>69.33</v>
      </c>
      <c r="F174" s="112">
        <v>4.9480000000000003E-2</v>
      </c>
      <c r="G174" s="108">
        <f t="shared" si="13"/>
        <v>69.379480000000001</v>
      </c>
      <c r="H174" s="72">
        <v>145.41999999999999</v>
      </c>
      <c r="I174" s="74" t="s">
        <v>12</v>
      </c>
      <c r="J174" s="77">
        <f t="shared" si="20"/>
        <v>145420</v>
      </c>
      <c r="K174" s="72">
        <v>4.3</v>
      </c>
      <c r="L174" s="74" t="s">
        <v>12</v>
      </c>
      <c r="M174" s="77">
        <f t="shared" si="18"/>
        <v>4300</v>
      </c>
      <c r="N174" s="72">
        <v>1.23</v>
      </c>
      <c r="O174" s="74" t="s">
        <v>12</v>
      </c>
      <c r="P174" s="77">
        <f t="shared" si="19"/>
        <v>1230</v>
      </c>
    </row>
    <row r="175" spans="2:16">
      <c r="B175" s="109">
        <v>1.3</v>
      </c>
      <c r="C175" s="74" t="s">
        <v>46</v>
      </c>
      <c r="D175" s="70">
        <f t="shared" si="21"/>
        <v>9.8484848484848477</v>
      </c>
      <c r="E175" s="111">
        <v>67.63</v>
      </c>
      <c r="F175" s="112">
        <v>4.6149999999999997E-2</v>
      </c>
      <c r="G175" s="108">
        <f t="shared" si="13"/>
        <v>67.676149999999993</v>
      </c>
      <c r="H175" s="72">
        <v>157.54</v>
      </c>
      <c r="I175" s="74" t="s">
        <v>12</v>
      </c>
      <c r="J175" s="77">
        <f t="shared" si="20"/>
        <v>157540</v>
      </c>
      <c r="K175" s="72">
        <v>4.63</v>
      </c>
      <c r="L175" s="74" t="s">
        <v>12</v>
      </c>
      <c r="M175" s="77">
        <f t="shared" si="18"/>
        <v>4630</v>
      </c>
      <c r="N175" s="72">
        <v>1.26</v>
      </c>
      <c r="O175" s="74" t="s">
        <v>12</v>
      </c>
      <c r="P175" s="77">
        <f t="shared" si="19"/>
        <v>1260</v>
      </c>
    </row>
    <row r="176" spans="2:16">
      <c r="B176" s="109">
        <v>1.4</v>
      </c>
      <c r="C176" s="74" t="s">
        <v>46</v>
      </c>
      <c r="D176" s="70">
        <f t="shared" si="21"/>
        <v>10.606060606060606</v>
      </c>
      <c r="E176" s="111">
        <v>65.92</v>
      </c>
      <c r="F176" s="112">
        <v>4.3249999999999997E-2</v>
      </c>
      <c r="G176" s="108">
        <f t="shared" si="13"/>
        <v>65.963250000000002</v>
      </c>
      <c r="H176" s="72">
        <v>169.96</v>
      </c>
      <c r="I176" s="74" t="s">
        <v>12</v>
      </c>
      <c r="J176" s="77">
        <f t="shared" si="20"/>
        <v>169960</v>
      </c>
      <c r="K176" s="72">
        <v>4.96</v>
      </c>
      <c r="L176" s="74" t="s">
        <v>12</v>
      </c>
      <c r="M176" s="77">
        <f t="shared" si="18"/>
        <v>4960</v>
      </c>
      <c r="N176" s="72">
        <v>1.28</v>
      </c>
      <c r="O176" s="74" t="s">
        <v>12</v>
      </c>
      <c r="P176" s="77">
        <f t="shared" si="19"/>
        <v>1280</v>
      </c>
    </row>
    <row r="177" spans="1:16">
      <c r="A177" s="4"/>
      <c r="B177" s="109">
        <v>1.5</v>
      </c>
      <c r="C177" s="74" t="s">
        <v>46</v>
      </c>
      <c r="D177" s="70">
        <f t="shared" si="21"/>
        <v>11.363636363636363</v>
      </c>
      <c r="E177" s="111">
        <v>64.23</v>
      </c>
      <c r="F177" s="112">
        <v>4.0719999999999999E-2</v>
      </c>
      <c r="G177" s="108">
        <f t="shared" si="13"/>
        <v>64.270719999999997</v>
      </c>
      <c r="H177" s="72">
        <v>182.71</v>
      </c>
      <c r="I177" s="74" t="s">
        <v>12</v>
      </c>
      <c r="J177" s="77">
        <f t="shared" si="20"/>
        <v>182710</v>
      </c>
      <c r="K177" s="72">
        <v>5.27</v>
      </c>
      <c r="L177" s="74" t="s">
        <v>12</v>
      </c>
      <c r="M177" s="77">
        <f t="shared" si="18"/>
        <v>5270</v>
      </c>
      <c r="N177" s="72">
        <v>1.31</v>
      </c>
      <c r="O177" s="74" t="s">
        <v>12</v>
      </c>
      <c r="P177" s="77">
        <f t="shared" si="19"/>
        <v>1310</v>
      </c>
    </row>
    <row r="178" spans="1:16">
      <c r="B178" s="72">
        <v>1.6</v>
      </c>
      <c r="C178" s="74" t="s">
        <v>46</v>
      </c>
      <c r="D178" s="70">
        <f t="shared" si="21"/>
        <v>12.121212121212121</v>
      </c>
      <c r="E178" s="111">
        <v>62.57</v>
      </c>
      <c r="F178" s="112">
        <v>3.848E-2</v>
      </c>
      <c r="G178" s="108">
        <f t="shared" si="13"/>
        <v>62.60848</v>
      </c>
      <c r="H178" s="72">
        <v>195.8</v>
      </c>
      <c r="I178" s="74" t="s">
        <v>12</v>
      </c>
      <c r="J178" s="77">
        <f t="shared" si="20"/>
        <v>195800</v>
      </c>
      <c r="K178" s="72">
        <v>5.59</v>
      </c>
      <c r="L178" s="74" t="s">
        <v>12</v>
      </c>
      <c r="M178" s="77">
        <f t="shared" si="18"/>
        <v>5590</v>
      </c>
      <c r="N178" s="72">
        <v>1.34</v>
      </c>
      <c r="O178" s="74" t="s">
        <v>12</v>
      </c>
      <c r="P178" s="77">
        <f t="shared" si="19"/>
        <v>1340</v>
      </c>
    </row>
    <row r="179" spans="1:16">
      <c r="B179" s="109">
        <v>1.7</v>
      </c>
      <c r="C179" s="110" t="s">
        <v>46</v>
      </c>
      <c r="D179" s="70">
        <f t="shared" si="21"/>
        <v>12.878787878787879</v>
      </c>
      <c r="E179" s="111">
        <v>60.95</v>
      </c>
      <c r="F179" s="112">
        <v>3.6490000000000002E-2</v>
      </c>
      <c r="G179" s="108">
        <f t="shared" si="13"/>
        <v>60.986490000000003</v>
      </c>
      <c r="H179" s="72">
        <v>209.23</v>
      </c>
      <c r="I179" s="74" t="s">
        <v>12</v>
      </c>
      <c r="J179" s="77">
        <f t="shared" si="20"/>
        <v>209230</v>
      </c>
      <c r="K179" s="72">
        <v>5.91</v>
      </c>
      <c r="L179" s="74" t="s">
        <v>12</v>
      </c>
      <c r="M179" s="77">
        <f t="shared" si="18"/>
        <v>5910</v>
      </c>
      <c r="N179" s="72">
        <v>1.37</v>
      </c>
      <c r="O179" s="74" t="s">
        <v>12</v>
      </c>
      <c r="P179" s="77">
        <f>N179*1000</f>
        <v>1370</v>
      </c>
    </row>
    <row r="180" spans="1:16">
      <c r="B180" s="109">
        <v>1.8</v>
      </c>
      <c r="C180" s="110" t="s">
        <v>46</v>
      </c>
      <c r="D180" s="70">
        <f t="shared" si="21"/>
        <v>13.636363636363637</v>
      </c>
      <c r="E180" s="111">
        <v>59.38</v>
      </c>
      <c r="F180" s="112">
        <v>3.4700000000000002E-2</v>
      </c>
      <c r="G180" s="108">
        <f t="shared" si="13"/>
        <v>59.414700000000003</v>
      </c>
      <c r="H180" s="72">
        <v>223.02</v>
      </c>
      <c r="I180" s="74" t="s">
        <v>12</v>
      </c>
      <c r="J180" s="77">
        <f t="shared" si="20"/>
        <v>223020</v>
      </c>
      <c r="K180" s="72">
        <v>6.22</v>
      </c>
      <c r="L180" s="74" t="s">
        <v>12</v>
      </c>
      <c r="M180" s="77">
        <f t="shared" si="18"/>
        <v>6220</v>
      </c>
      <c r="N180" s="72">
        <v>1.4</v>
      </c>
      <c r="O180" s="74" t="s">
        <v>12</v>
      </c>
      <c r="P180" s="77">
        <f t="shared" ref="P180:P228" si="22">N180*1000</f>
        <v>1400</v>
      </c>
    </row>
    <row r="181" spans="1:16">
      <c r="B181" s="109">
        <v>2</v>
      </c>
      <c r="C181" s="110" t="s">
        <v>46</v>
      </c>
      <c r="D181" s="70">
        <f t="shared" si="21"/>
        <v>15.151515151515152</v>
      </c>
      <c r="E181" s="111">
        <v>56.41</v>
      </c>
      <c r="F181" s="112">
        <v>3.1629999999999998E-2</v>
      </c>
      <c r="G181" s="108">
        <f t="shared" si="13"/>
        <v>56.441629999999996</v>
      </c>
      <c r="H181" s="72">
        <v>251.7</v>
      </c>
      <c r="I181" s="74" t="s">
        <v>12</v>
      </c>
      <c r="J181" s="77">
        <f t="shared" si="20"/>
        <v>251700</v>
      </c>
      <c r="K181" s="72">
        <v>7.43</v>
      </c>
      <c r="L181" s="74" t="s">
        <v>12</v>
      </c>
      <c r="M181" s="77">
        <f t="shared" si="18"/>
        <v>7430</v>
      </c>
      <c r="N181" s="72">
        <v>1.46</v>
      </c>
      <c r="O181" s="74" t="s">
        <v>12</v>
      </c>
      <c r="P181" s="77">
        <f t="shared" si="22"/>
        <v>1460</v>
      </c>
    </row>
    <row r="182" spans="1:16">
      <c r="B182" s="109">
        <v>2.25</v>
      </c>
      <c r="C182" s="110" t="s">
        <v>46</v>
      </c>
      <c r="D182" s="70">
        <f t="shared" si="21"/>
        <v>17.045454545454547</v>
      </c>
      <c r="E182" s="111">
        <v>53.04</v>
      </c>
      <c r="F182" s="112">
        <v>2.852E-2</v>
      </c>
      <c r="G182" s="108">
        <f t="shared" si="13"/>
        <v>53.068519999999999</v>
      </c>
      <c r="H182" s="72">
        <v>289.63</v>
      </c>
      <c r="I182" s="74" t="s">
        <v>12</v>
      </c>
      <c r="J182" s="77">
        <f t="shared" si="20"/>
        <v>289630</v>
      </c>
      <c r="K182" s="72">
        <v>9.16</v>
      </c>
      <c r="L182" s="74" t="s">
        <v>12</v>
      </c>
      <c r="M182" s="77">
        <f t="shared" si="18"/>
        <v>9160</v>
      </c>
      <c r="N182" s="72">
        <v>1.54</v>
      </c>
      <c r="O182" s="74" t="s">
        <v>12</v>
      </c>
      <c r="P182" s="77">
        <f t="shared" si="22"/>
        <v>1540</v>
      </c>
    </row>
    <row r="183" spans="1:16">
      <c r="B183" s="109">
        <v>2.5</v>
      </c>
      <c r="C183" s="110" t="s">
        <v>46</v>
      </c>
      <c r="D183" s="70">
        <f t="shared" si="21"/>
        <v>18.939393939393938</v>
      </c>
      <c r="E183" s="111">
        <v>50.07</v>
      </c>
      <c r="F183" s="112">
        <v>2.5989999999999999E-2</v>
      </c>
      <c r="G183" s="108">
        <f t="shared" si="13"/>
        <v>50.09599</v>
      </c>
      <c r="H183" s="72">
        <v>329.89</v>
      </c>
      <c r="I183" s="74" t="s">
        <v>12</v>
      </c>
      <c r="J183" s="77">
        <f t="shared" si="20"/>
        <v>329890</v>
      </c>
      <c r="K183" s="72">
        <v>10.79</v>
      </c>
      <c r="L183" s="74" t="s">
        <v>12</v>
      </c>
      <c r="M183" s="77">
        <f t="shared" si="18"/>
        <v>10790</v>
      </c>
      <c r="N183" s="72">
        <v>1.62</v>
      </c>
      <c r="O183" s="74" t="s">
        <v>12</v>
      </c>
      <c r="P183" s="77">
        <f t="shared" si="22"/>
        <v>1620</v>
      </c>
    </row>
    <row r="184" spans="1:16">
      <c r="B184" s="109">
        <v>2.75</v>
      </c>
      <c r="C184" s="110" t="s">
        <v>46</v>
      </c>
      <c r="D184" s="70">
        <f t="shared" si="21"/>
        <v>20.833333333333332</v>
      </c>
      <c r="E184" s="111">
        <v>47.48</v>
      </c>
      <c r="F184" s="112">
        <v>2.3890000000000002E-2</v>
      </c>
      <c r="G184" s="108">
        <f t="shared" si="13"/>
        <v>47.503889999999998</v>
      </c>
      <c r="H184" s="72">
        <v>372.44</v>
      </c>
      <c r="I184" s="74" t="s">
        <v>12</v>
      </c>
      <c r="J184" s="77">
        <f t="shared" si="20"/>
        <v>372440</v>
      </c>
      <c r="K184" s="72">
        <v>12.36</v>
      </c>
      <c r="L184" s="74" t="s">
        <v>12</v>
      </c>
      <c r="M184" s="77">
        <f t="shared" si="18"/>
        <v>12360</v>
      </c>
      <c r="N184" s="72">
        <v>1.71</v>
      </c>
      <c r="O184" s="74" t="s">
        <v>12</v>
      </c>
      <c r="P184" s="77">
        <f t="shared" si="22"/>
        <v>1710</v>
      </c>
    </row>
    <row r="185" spans="1:16">
      <c r="B185" s="109">
        <v>3</v>
      </c>
      <c r="C185" s="110" t="s">
        <v>46</v>
      </c>
      <c r="D185" s="70">
        <f t="shared" si="21"/>
        <v>22.727272727272727</v>
      </c>
      <c r="E185" s="111">
        <v>45.25</v>
      </c>
      <c r="F185" s="112">
        <v>2.2120000000000001E-2</v>
      </c>
      <c r="G185" s="108">
        <f t="shared" si="13"/>
        <v>45.272120000000001</v>
      </c>
      <c r="H185" s="72">
        <v>417.19</v>
      </c>
      <c r="I185" s="74" t="s">
        <v>12</v>
      </c>
      <c r="J185" s="77">
        <f t="shared" si="20"/>
        <v>417190</v>
      </c>
      <c r="K185" s="72">
        <v>13.89</v>
      </c>
      <c r="L185" s="74" t="s">
        <v>12</v>
      </c>
      <c r="M185" s="77">
        <f t="shared" si="18"/>
        <v>13890</v>
      </c>
      <c r="N185" s="72">
        <v>1.81</v>
      </c>
      <c r="O185" s="74" t="s">
        <v>12</v>
      </c>
      <c r="P185" s="77">
        <f t="shared" si="22"/>
        <v>1810</v>
      </c>
    </row>
    <row r="186" spans="1:16">
      <c r="B186" s="109">
        <v>3.25</v>
      </c>
      <c r="C186" s="110" t="s">
        <v>46</v>
      </c>
      <c r="D186" s="70">
        <f t="shared" si="21"/>
        <v>24.621212121212121</v>
      </c>
      <c r="E186" s="111">
        <v>43.35</v>
      </c>
      <c r="F186" s="112">
        <v>2.06E-2</v>
      </c>
      <c r="G186" s="108">
        <f t="shared" si="13"/>
        <v>43.370600000000003</v>
      </c>
      <c r="H186" s="72">
        <v>464.04</v>
      </c>
      <c r="I186" s="74" t="s">
        <v>12</v>
      </c>
      <c r="J186" s="77">
        <f t="shared" si="20"/>
        <v>464040</v>
      </c>
      <c r="K186" s="72">
        <v>15.39</v>
      </c>
      <c r="L186" s="74" t="s">
        <v>12</v>
      </c>
      <c r="M186" s="77">
        <f t="shared" si="18"/>
        <v>15390</v>
      </c>
      <c r="N186" s="72">
        <v>1.91</v>
      </c>
      <c r="O186" s="74" t="s">
        <v>12</v>
      </c>
      <c r="P186" s="77">
        <f t="shared" si="22"/>
        <v>1910</v>
      </c>
    </row>
    <row r="187" spans="1:16">
      <c r="B187" s="109">
        <v>3.5</v>
      </c>
      <c r="C187" s="110" t="s">
        <v>46</v>
      </c>
      <c r="D187" s="70">
        <f t="shared" si="21"/>
        <v>26.515151515151516</v>
      </c>
      <c r="E187" s="111">
        <v>41.73</v>
      </c>
      <c r="F187" s="112">
        <v>1.9290000000000002E-2</v>
      </c>
      <c r="G187" s="108">
        <f t="shared" si="13"/>
        <v>41.749289999999995</v>
      </c>
      <c r="H187" s="72">
        <v>512.80999999999995</v>
      </c>
      <c r="I187" s="74" t="s">
        <v>12</v>
      </c>
      <c r="J187" s="77">
        <f t="shared" si="20"/>
        <v>512809.99999999994</v>
      </c>
      <c r="K187" s="72">
        <v>16.87</v>
      </c>
      <c r="L187" s="74" t="s">
        <v>12</v>
      </c>
      <c r="M187" s="77">
        <f t="shared" si="18"/>
        <v>16870</v>
      </c>
      <c r="N187" s="72">
        <v>2.02</v>
      </c>
      <c r="O187" s="74" t="s">
        <v>12</v>
      </c>
      <c r="P187" s="77">
        <f t="shared" si="22"/>
        <v>2020</v>
      </c>
    </row>
    <row r="188" spans="1:16">
      <c r="B188" s="109">
        <v>3.75</v>
      </c>
      <c r="C188" s="110" t="s">
        <v>46</v>
      </c>
      <c r="D188" s="70">
        <f t="shared" si="21"/>
        <v>28.40909090909091</v>
      </c>
      <c r="E188" s="111">
        <v>40.380000000000003</v>
      </c>
      <c r="F188" s="112">
        <v>1.814E-2</v>
      </c>
      <c r="G188" s="108">
        <f t="shared" si="13"/>
        <v>40.398140000000005</v>
      </c>
      <c r="H188" s="72">
        <v>563.35</v>
      </c>
      <c r="I188" s="74" t="s">
        <v>12</v>
      </c>
      <c r="J188" s="77">
        <f t="shared" si="20"/>
        <v>563350</v>
      </c>
      <c r="K188" s="72">
        <v>18.32</v>
      </c>
      <c r="L188" s="74" t="s">
        <v>12</v>
      </c>
      <c r="M188" s="77">
        <f t="shared" si="18"/>
        <v>18320</v>
      </c>
      <c r="N188" s="72">
        <v>2.13</v>
      </c>
      <c r="O188" s="74" t="s">
        <v>12</v>
      </c>
      <c r="P188" s="77">
        <f t="shared" si="22"/>
        <v>2130</v>
      </c>
    </row>
    <row r="189" spans="1:16">
      <c r="B189" s="109">
        <v>4</v>
      </c>
      <c r="C189" s="110" t="s">
        <v>46</v>
      </c>
      <c r="D189" s="70">
        <f t="shared" si="21"/>
        <v>30.303030303030305</v>
      </c>
      <c r="E189" s="111">
        <v>39.18</v>
      </c>
      <c r="F189" s="112">
        <v>1.7129999999999999E-2</v>
      </c>
      <c r="G189" s="108">
        <f t="shared" si="13"/>
        <v>39.197130000000001</v>
      </c>
      <c r="H189" s="72">
        <v>615.51</v>
      </c>
      <c r="I189" s="74" t="s">
        <v>12</v>
      </c>
      <c r="J189" s="77">
        <f t="shared" si="20"/>
        <v>615510</v>
      </c>
      <c r="K189" s="72">
        <v>19.75</v>
      </c>
      <c r="L189" s="74" t="s">
        <v>12</v>
      </c>
      <c r="M189" s="77">
        <f t="shared" si="18"/>
        <v>19750</v>
      </c>
      <c r="N189" s="72">
        <v>2.25</v>
      </c>
      <c r="O189" s="74" t="s">
        <v>12</v>
      </c>
      <c r="P189" s="77">
        <f t="shared" si="22"/>
        <v>2250</v>
      </c>
    </row>
    <row r="190" spans="1:16">
      <c r="B190" s="109">
        <v>4.5</v>
      </c>
      <c r="C190" s="110" t="s">
        <v>46</v>
      </c>
      <c r="D190" s="70">
        <f t="shared" si="21"/>
        <v>34.090909090909093</v>
      </c>
      <c r="E190" s="111">
        <v>36.450000000000003</v>
      </c>
      <c r="F190" s="112">
        <v>1.5429999999999999E-2</v>
      </c>
      <c r="G190" s="108">
        <f t="shared" si="13"/>
        <v>36.465430000000005</v>
      </c>
      <c r="H190" s="72">
        <v>725.34</v>
      </c>
      <c r="I190" s="74" t="s">
        <v>12</v>
      </c>
      <c r="J190" s="77">
        <f t="shared" si="20"/>
        <v>725340</v>
      </c>
      <c r="K190" s="72">
        <v>25.13</v>
      </c>
      <c r="L190" s="74" t="s">
        <v>12</v>
      </c>
      <c r="M190" s="77">
        <f t="shared" si="18"/>
        <v>25130</v>
      </c>
      <c r="N190" s="72">
        <v>2.4900000000000002</v>
      </c>
      <c r="O190" s="74" t="s">
        <v>12</v>
      </c>
      <c r="P190" s="77">
        <f t="shared" si="22"/>
        <v>2490</v>
      </c>
    </row>
    <row r="191" spans="1:16">
      <c r="B191" s="109">
        <v>5</v>
      </c>
      <c r="C191" s="110" t="s">
        <v>46</v>
      </c>
      <c r="D191" s="70">
        <f t="shared" si="21"/>
        <v>37.878787878787875</v>
      </c>
      <c r="E191" s="111">
        <v>34.119999999999997</v>
      </c>
      <c r="F191" s="112">
        <v>1.404E-2</v>
      </c>
      <c r="G191" s="108">
        <f t="shared" si="13"/>
        <v>34.134039999999999</v>
      </c>
      <c r="H191" s="72">
        <v>843.03</v>
      </c>
      <c r="I191" s="74" t="s">
        <v>12</v>
      </c>
      <c r="J191" s="77">
        <f t="shared" si="20"/>
        <v>843030</v>
      </c>
      <c r="K191" s="72">
        <v>30.15</v>
      </c>
      <c r="L191" s="74" t="s">
        <v>12</v>
      </c>
      <c r="M191" s="77">
        <f t="shared" si="18"/>
        <v>30150</v>
      </c>
      <c r="N191" s="72">
        <v>2.75</v>
      </c>
      <c r="O191" s="74" t="s">
        <v>12</v>
      </c>
      <c r="P191" s="77">
        <f t="shared" si="22"/>
        <v>2750</v>
      </c>
    </row>
    <row r="192" spans="1:16">
      <c r="B192" s="109">
        <v>5.5</v>
      </c>
      <c r="C192" s="110" t="s">
        <v>46</v>
      </c>
      <c r="D192" s="70">
        <f t="shared" si="21"/>
        <v>41.666666666666664</v>
      </c>
      <c r="E192" s="111">
        <v>32.1</v>
      </c>
      <c r="F192" s="112">
        <v>1.29E-2</v>
      </c>
      <c r="G192" s="108">
        <f t="shared" si="13"/>
        <v>32.112900000000003</v>
      </c>
      <c r="H192" s="72">
        <v>968.44</v>
      </c>
      <c r="I192" s="74" t="s">
        <v>12</v>
      </c>
      <c r="J192" s="77">
        <f t="shared" si="20"/>
        <v>968440</v>
      </c>
      <c r="K192" s="72">
        <v>34.979999999999997</v>
      </c>
      <c r="L192" s="74" t="s">
        <v>12</v>
      </c>
      <c r="M192" s="77">
        <f t="shared" si="18"/>
        <v>34980</v>
      </c>
      <c r="N192" s="72">
        <v>3.03</v>
      </c>
      <c r="O192" s="74" t="s">
        <v>12</v>
      </c>
      <c r="P192" s="77">
        <f t="shared" si="22"/>
        <v>3030</v>
      </c>
    </row>
    <row r="193" spans="2:16">
      <c r="B193" s="109">
        <v>6</v>
      </c>
      <c r="C193" s="110" t="s">
        <v>46</v>
      </c>
      <c r="D193" s="70">
        <f t="shared" si="21"/>
        <v>45.454545454545453</v>
      </c>
      <c r="E193" s="111">
        <v>30.34</v>
      </c>
      <c r="F193" s="112">
        <v>1.193E-2</v>
      </c>
      <c r="G193" s="108">
        <f t="shared" si="13"/>
        <v>30.351929999999999</v>
      </c>
      <c r="H193" s="72">
        <v>1.1000000000000001</v>
      </c>
      <c r="I193" s="73" t="s">
        <v>48</v>
      </c>
      <c r="J193" s="77">
        <f t="shared" ref="J193:J194" si="23">H193*1000000</f>
        <v>1100000</v>
      </c>
      <c r="K193" s="72">
        <v>39.72</v>
      </c>
      <c r="L193" s="74" t="s">
        <v>12</v>
      </c>
      <c r="M193" s="77">
        <f t="shared" si="18"/>
        <v>39720</v>
      </c>
      <c r="N193" s="72">
        <v>3.33</v>
      </c>
      <c r="O193" s="74" t="s">
        <v>12</v>
      </c>
      <c r="P193" s="77">
        <f t="shared" si="22"/>
        <v>3330</v>
      </c>
    </row>
    <row r="194" spans="2:16">
      <c r="B194" s="109">
        <v>6.5</v>
      </c>
      <c r="C194" s="110" t="s">
        <v>46</v>
      </c>
      <c r="D194" s="70">
        <f t="shared" si="21"/>
        <v>49.242424242424242</v>
      </c>
      <c r="E194" s="111">
        <v>28.78</v>
      </c>
      <c r="F194" s="112">
        <v>1.111E-2</v>
      </c>
      <c r="G194" s="108">
        <f t="shared" si="13"/>
        <v>28.79111</v>
      </c>
      <c r="H194" s="72">
        <v>1.24</v>
      </c>
      <c r="I194" s="74" t="s">
        <v>48</v>
      </c>
      <c r="J194" s="77">
        <f t="shared" si="23"/>
        <v>1240000</v>
      </c>
      <c r="K194" s="72">
        <v>44.42</v>
      </c>
      <c r="L194" s="74" t="s">
        <v>12</v>
      </c>
      <c r="M194" s="77">
        <f t="shared" si="18"/>
        <v>44420</v>
      </c>
      <c r="N194" s="72">
        <v>3.64</v>
      </c>
      <c r="O194" s="74" t="s">
        <v>12</v>
      </c>
      <c r="P194" s="77">
        <f t="shared" si="22"/>
        <v>3640</v>
      </c>
    </row>
    <row r="195" spans="2:16">
      <c r="B195" s="109">
        <v>7</v>
      </c>
      <c r="C195" s="110" t="s">
        <v>46</v>
      </c>
      <c r="D195" s="70">
        <f t="shared" si="21"/>
        <v>53.030303030303031</v>
      </c>
      <c r="E195" s="111">
        <v>27.41</v>
      </c>
      <c r="F195" s="112">
        <v>1.04E-2</v>
      </c>
      <c r="G195" s="108">
        <f t="shared" si="13"/>
        <v>27.420400000000001</v>
      </c>
      <c r="H195" s="72">
        <v>1.39</v>
      </c>
      <c r="I195" s="74" t="s">
        <v>48</v>
      </c>
      <c r="J195" s="77">
        <f>H195*1000000</f>
        <v>1390000</v>
      </c>
      <c r="K195" s="72">
        <v>49.09</v>
      </c>
      <c r="L195" s="74" t="s">
        <v>12</v>
      </c>
      <c r="M195" s="77">
        <f t="shared" si="18"/>
        <v>49090</v>
      </c>
      <c r="N195" s="72">
        <v>3.97</v>
      </c>
      <c r="O195" s="74" t="s">
        <v>12</v>
      </c>
      <c r="P195" s="77">
        <f t="shared" si="22"/>
        <v>3970</v>
      </c>
    </row>
    <row r="196" spans="2:16">
      <c r="B196" s="109">
        <v>8</v>
      </c>
      <c r="C196" s="110" t="s">
        <v>46</v>
      </c>
      <c r="D196" s="70">
        <f t="shared" si="21"/>
        <v>60.606060606060609</v>
      </c>
      <c r="E196" s="111">
        <v>25.07</v>
      </c>
      <c r="F196" s="112">
        <v>9.2230000000000003E-3</v>
      </c>
      <c r="G196" s="108">
        <f t="shared" si="13"/>
        <v>25.079222999999999</v>
      </c>
      <c r="H196" s="72">
        <v>1.71</v>
      </c>
      <c r="I196" s="74" t="s">
        <v>48</v>
      </c>
      <c r="J196" s="77">
        <f t="shared" ref="J196:J228" si="24">H196*1000000</f>
        <v>1710000</v>
      </c>
      <c r="K196" s="72">
        <v>66.47</v>
      </c>
      <c r="L196" s="74" t="s">
        <v>12</v>
      </c>
      <c r="M196" s="77">
        <f t="shared" si="18"/>
        <v>66470</v>
      </c>
      <c r="N196" s="72">
        <v>4.67</v>
      </c>
      <c r="O196" s="74" t="s">
        <v>12</v>
      </c>
      <c r="P196" s="77">
        <f t="shared" si="22"/>
        <v>4670</v>
      </c>
    </row>
    <row r="197" spans="2:16">
      <c r="B197" s="109">
        <v>9</v>
      </c>
      <c r="C197" s="110" t="s">
        <v>46</v>
      </c>
      <c r="D197" s="70">
        <f t="shared" si="21"/>
        <v>68.181818181818187</v>
      </c>
      <c r="E197" s="111">
        <v>23.15</v>
      </c>
      <c r="F197" s="112">
        <v>8.2970000000000006E-3</v>
      </c>
      <c r="G197" s="108">
        <f t="shared" si="13"/>
        <v>23.158296999999997</v>
      </c>
      <c r="H197" s="72">
        <v>2.0499999999999998</v>
      </c>
      <c r="I197" s="74" t="s">
        <v>48</v>
      </c>
      <c r="J197" s="77">
        <f t="shared" si="24"/>
        <v>2049999.9999999998</v>
      </c>
      <c r="K197" s="72">
        <v>82.44</v>
      </c>
      <c r="L197" s="74" t="s">
        <v>12</v>
      </c>
      <c r="M197" s="77">
        <f t="shared" si="18"/>
        <v>82440</v>
      </c>
      <c r="N197" s="72">
        <v>5.42</v>
      </c>
      <c r="O197" s="74" t="s">
        <v>12</v>
      </c>
      <c r="P197" s="77">
        <f t="shared" si="22"/>
        <v>5420</v>
      </c>
    </row>
    <row r="198" spans="2:16">
      <c r="B198" s="109">
        <v>10</v>
      </c>
      <c r="C198" s="110" t="s">
        <v>46</v>
      </c>
      <c r="D198" s="70">
        <f t="shared" si="21"/>
        <v>75.757575757575751</v>
      </c>
      <c r="E198" s="111">
        <v>21.56</v>
      </c>
      <c r="F198" s="112">
        <v>7.5469999999999999E-3</v>
      </c>
      <c r="G198" s="108">
        <f t="shared" si="13"/>
        <v>21.567546999999998</v>
      </c>
      <c r="H198" s="72">
        <v>2.42</v>
      </c>
      <c r="I198" s="74" t="s">
        <v>48</v>
      </c>
      <c r="J198" s="77">
        <f t="shared" si="24"/>
        <v>2420000</v>
      </c>
      <c r="K198" s="72">
        <v>97.77</v>
      </c>
      <c r="L198" s="74" t="s">
        <v>12</v>
      </c>
      <c r="M198" s="77">
        <f t="shared" si="18"/>
        <v>97770</v>
      </c>
      <c r="N198" s="72">
        <v>6.24</v>
      </c>
      <c r="O198" s="74" t="s">
        <v>12</v>
      </c>
      <c r="P198" s="77">
        <f t="shared" si="22"/>
        <v>6240</v>
      </c>
    </row>
    <row r="199" spans="2:16">
      <c r="B199" s="109">
        <v>11</v>
      </c>
      <c r="C199" s="110" t="s">
        <v>46</v>
      </c>
      <c r="D199" s="70">
        <f t="shared" si="21"/>
        <v>83.333333333333329</v>
      </c>
      <c r="E199" s="111">
        <v>20.21</v>
      </c>
      <c r="F199" s="112">
        <v>6.927E-3</v>
      </c>
      <c r="G199" s="108">
        <f t="shared" si="13"/>
        <v>20.216927000000002</v>
      </c>
      <c r="H199" s="72">
        <v>2.82</v>
      </c>
      <c r="I199" s="74" t="s">
        <v>48</v>
      </c>
      <c r="J199" s="77">
        <f t="shared" si="24"/>
        <v>2820000</v>
      </c>
      <c r="K199" s="72">
        <v>112.8</v>
      </c>
      <c r="L199" s="74" t="s">
        <v>12</v>
      </c>
      <c r="M199" s="77">
        <f t="shared" si="18"/>
        <v>112800</v>
      </c>
      <c r="N199" s="72">
        <v>7.1</v>
      </c>
      <c r="O199" s="74" t="s">
        <v>12</v>
      </c>
      <c r="P199" s="77">
        <f t="shared" si="22"/>
        <v>7100</v>
      </c>
    </row>
    <row r="200" spans="2:16">
      <c r="B200" s="109">
        <v>12</v>
      </c>
      <c r="C200" s="110" t="s">
        <v>46</v>
      </c>
      <c r="D200" s="70">
        <f t="shared" si="21"/>
        <v>90.909090909090907</v>
      </c>
      <c r="E200" s="111">
        <v>19.059999999999999</v>
      </c>
      <c r="F200" s="112">
        <v>6.404E-3</v>
      </c>
      <c r="G200" s="108">
        <f t="shared" si="13"/>
        <v>19.066403999999999</v>
      </c>
      <c r="H200" s="72">
        <v>3.24</v>
      </c>
      <c r="I200" s="74" t="s">
        <v>48</v>
      </c>
      <c r="J200" s="77">
        <f t="shared" si="24"/>
        <v>3240000</v>
      </c>
      <c r="K200" s="72">
        <v>127.69</v>
      </c>
      <c r="L200" s="74" t="s">
        <v>12</v>
      </c>
      <c r="M200" s="77">
        <f t="shared" si="18"/>
        <v>127690</v>
      </c>
      <c r="N200" s="72">
        <v>8.01</v>
      </c>
      <c r="O200" s="74" t="s">
        <v>12</v>
      </c>
      <c r="P200" s="77">
        <f t="shared" si="22"/>
        <v>8010</v>
      </c>
    </row>
    <row r="201" spans="2:16">
      <c r="B201" s="109">
        <v>13</v>
      </c>
      <c r="C201" s="110" t="s">
        <v>46</v>
      </c>
      <c r="D201" s="70">
        <f t="shared" si="21"/>
        <v>98.484848484848484</v>
      </c>
      <c r="E201" s="111">
        <v>18.059999999999999</v>
      </c>
      <c r="F201" s="112">
        <v>5.9579999999999998E-3</v>
      </c>
      <c r="G201" s="108">
        <f t="shared" si="13"/>
        <v>18.065957999999998</v>
      </c>
      <c r="H201" s="72">
        <v>3.69</v>
      </c>
      <c r="I201" s="74" t="s">
        <v>48</v>
      </c>
      <c r="J201" s="77">
        <f t="shared" si="24"/>
        <v>3690000</v>
      </c>
      <c r="K201" s="72">
        <v>142.52000000000001</v>
      </c>
      <c r="L201" s="74" t="s">
        <v>12</v>
      </c>
      <c r="M201" s="77">
        <f t="shared" si="18"/>
        <v>142520</v>
      </c>
      <c r="N201" s="72">
        <v>8.9700000000000006</v>
      </c>
      <c r="O201" s="74" t="s">
        <v>12</v>
      </c>
      <c r="P201" s="77">
        <f t="shared" si="22"/>
        <v>8970</v>
      </c>
    </row>
    <row r="202" spans="2:16">
      <c r="B202" s="109">
        <v>14</v>
      </c>
      <c r="C202" s="110" t="s">
        <v>46</v>
      </c>
      <c r="D202" s="70">
        <f t="shared" si="21"/>
        <v>106.06060606060606</v>
      </c>
      <c r="E202" s="111">
        <v>17.18</v>
      </c>
      <c r="F202" s="112">
        <v>5.5729999999999998E-3</v>
      </c>
      <c r="G202" s="108">
        <f t="shared" si="13"/>
        <v>17.185572999999998</v>
      </c>
      <c r="H202" s="72">
        <v>4.16</v>
      </c>
      <c r="I202" s="74" t="s">
        <v>48</v>
      </c>
      <c r="J202" s="77">
        <f t="shared" si="24"/>
        <v>4160000</v>
      </c>
      <c r="K202" s="72">
        <v>157.34</v>
      </c>
      <c r="L202" s="74" t="s">
        <v>12</v>
      </c>
      <c r="M202" s="77">
        <f t="shared" si="18"/>
        <v>157340</v>
      </c>
      <c r="N202" s="72">
        <v>9.98</v>
      </c>
      <c r="O202" s="74" t="s">
        <v>12</v>
      </c>
      <c r="P202" s="77">
        <f t="shared" si="22"/>
        <v>9980</v>
      </c>
    </row>
    <row r="203" spans="2:16">
      <c r="B203" s="109">
        <v>15</v>
      </c>
      <c r="C203" s="110" t="s">
        <v>46</v>
      </c>
      <c r="D203" s="70">
        <f t="shared" si="21"/>
        <v>113.63636363636364</v>
      </c>
      <c r="E203" s="111">
        <v>16.41</v>
      </c>
      <c r="F203" s="112">
        <v>5.2360000000000002E-3</v>
      </c>
      <c r="G203" s="108">
        <f t="shared" si="13"/>
        <v>16.415236</v>
      </c>
      <c r="H203" s="72">
        <v>4.66</v>
      </c>
      <c r="I203" s="74" t="s">
        <v>48</v>
      </c>
      <c r="J203" s="77">
        <f t="shared" si="24"/>
        <v>4660000</v>
      </c>
      <c r="K203" s="72">
        <v>172.18</v>
      </c>
      <c r="L203" s="74" t="s">
        <v>12</v>
      </c>
      <c r="M203" s="77">
        <f t="shared" si="18"/>
        <v>172180</v>
      </c>
      <c r="N203" s="72">
        <v>11.03</v>
      </c>
      <c r="O203" s="74" t="s">
        <v>12</v>
      </c>
      <c r="P203" s="77">
        <f t="shared" si="22"/>
        <v>11030</v>
      </c>
    </row>
    <row r="204" spans="2:16">
      <c r="B204" s="109">
        <v>16</v>
      </c>
      <c r="C204" s="110" t="s">
        <v>46</v>
      </c>
      <c r="D204" s="70">
        <f t="shared" si="21"/>
        <v>121.21212121212122</v>
      </c>
      <c r="E204" s="111">
        <v>15.72</v>
      </c>
      <c r="F204" s="112">
        <v>4.9389999999999998E-3</v>
      </c>
      <c r="G204" s="108">
        <f t="shared" si="13"/>
        <v>15.724939000000001</v>
      </c>
      <c r="H204" s="72">
        <v>5.17</v>
      </c>
      <c r="I204" s="74" t="s">
        <v>48</v>
      </c>
      <c r="J204" s="77">
        <f t="shared" si="24"/>
        <v>5170000</v>
      </c>
      <c r="K204" s="72">
        <v>187.06</v>
      </c>
      <c r="L204" s="74" t="s">
        <v>12</v>
      </c>
      <c r="M204" s="77">
        <f t="shared" si="18"/>
        <v>187060</v>
      </c>
      <c r="N204" s="72">
        <v>12.11</v>
      </c>
      <c r="O204" s="74" t="s">
        <v>12</v>
      </c>
      <c r="P204" s="77">
        <f t="shared" si="22"/>
        <v>12110</v>
      </c>
    </row>
    <row r="205" spans="2:16">
      <c r="B205" s="109">
        <v>17</v>
      </c>
      <c r="C205" s="110" t="s">
        <v>46</v>
      </c>
      <c r="D205" s="70">
        <f t="shared" si="21"/>
        <v>128.78787878787878</v>
      </c>
      <c r="E205" s="111">
        <v>15.11</v>
      </c>
      <c r="F205" s="112">
        <v>4.6759999999999996E-3</v>
      </c>
      <c r="G205" s="108">
        <f t="shared" si="13"/>
        <v>15.114675999999999</v>
      </c>
      <c r="H205" s="72">
        <v>5.71</v>
      </c>
      <c r="I205" s="74" t="s">
        <v>48</v>
      </c>
      <c r="J205" s="77">
        <f t="shared" si="24"/>
        <v>5710000</v>
      </c>
      <c r="K205" s="72">
        <v>201.99</v>
      </c>
      <c r="L205" s="74" t="s">
        <v>12</v>
      </c>
      <c r="M205" s="77">
        <f t="shared" si="18"/>
        <v>201990</v>
      </c>
      <c r="N205" s="72">
        <v>13.24</v>
      </c>
      <c r="O205" s="74" t="s">
        <v>12</v>
      </c>
      <c r="P205" s="77">
        <f t="shared" si="22"/>
        <v>13240</v>
      </c>
    </row>
    <row r="206" spans="2:16">
      <c r="B206" s="109">
        <v>18</v>
      </c>
      <c r="C206" s="110" t="s">
        <v>46</v>
      </c>
      <c r="D206" s="70">
        <f t="shared" si="21"/>
        <v>136.36363636363637</v>
      </c>
      <c r="E206" s="111">
        <v>14.55</v>
      </c>
      <c r="F206" s="112">
        <v>4.4400000000000004E-3</v>
      </c>
      <c r="G206" s="108">
        <f t="shared" si="13"/>
        <v>14.554440000000001</v>
      </c>
      <c r="H206" s="72">
        <v>6.27</v>
      </c>
      <c r="I206" s="74" t="s">
        <v>48</v>
      </c>
      <c r="J206" s="77">
        <f t="shared" si="24"/>
        <v>6270000</v>
      </c>
      <c r="K206" s="72">
        <v>216.96</v>
      </c>
      <c r="L206" s="74" t="s">
        <v>12</v>
      </c>
      <c r="M206" s="77">
        <f t="shared" si="18"/>
        <v>216960</v>
      </c>
      <c r="N206" s="72">
        <v>14.4</v>
      </c>
      <c r="O206" s="74" t="s">
        <v>12</v>
      </c>
      <c r="P206" s="77">
        <f t="shared" si="22"/>
        <v>14400</v>
      </c>
    </row>
    <row r="207" spans="2:16">
      <c r="B207" s="109">
        <v>20</v>
      </c>
      <c r="C207" s="110" t="s">
        <v>46</v>
      </c>
      <c r="D207" s="70">
        <f t="shared" si="21"/>
        <v>151.5151515151515</v>
      </c>
      <c r="E207" s="111">
        <v>13.59</v>
      </c>
      <c r="F207" s="112">
        <v>4.0359999999999997E-3</v>
      </c>
      <c r="G207" s="108">
        <f t="shared" si="13"/>
        <v>13.594035999999999</v>
      </c>
      <c r="H207" s="72">
        <v>7.45</v>
      </c>
      <c r="I207" s="74" t="s">
        <v>48</v>
      </c>
      <c r="J207" s="77">
        <f t="shared" si="24"/>
        <v>7450000</v>
      </c>
      <c r="K207" s="72">
        <v>273.79000000000002</v>
      </c>
      <c r="L207" s="74" t="s">
        <v>12</v>
      </c>
      <c r="M207" s="77">
        <f t="shared" si="18"/>
        <v>273790</v>
      </c>
      <c r="N207" s="72">
        <v>16.84</v>
      </c>
      <c r="O207" s="74" t="s">
        <v>12</v>
      </c>
      <c r="P207" s="77">
        <f t="shared" si="22"/>
        <v>16840</v>
      </c>
    </row>
    <row r="208" spans="2:16">
      <c r="B208" s="109">
        <v>22.5</v>
      </c>
      <c r="C208" s="110" t="s">
        <v>46</v>
      </c>
      <c r="D208" s="70">
        <f t="shared" si="21"/>
        <v>170.45454545454547</v>
      </c>
      <c r="E208" s="111">
        <v>12.61</v>
      </c>
      <c r="F208" s="112">
        <v>3.627E-3</v>
      </c>
      <c r="G208" s="108">
        <f t="shared" si="13"/>
        <v>12.613626999999999</v>
      </c>
      <c r="H208" s="72">
        <v>9.0399999999999991</v>
      </c>
      <c r="I208" s="74" t="s">
        <v>48</v>
      </c>
      <c r="J208" s="77">
        <f t="shared" si="24"/>
        <v>9040000</v>
      </c>
      <c r="K208" s="72">
        <v>353.92</v>
      </c>
      <c r="L208" s="74" t="s">
        <v>12</v>
      </c>
      <c r="M208" s="77">
        <f t="shared" si="18"/>
        <v>353920</v>
      </c>
      <c r="N208" s="72">
        <v>20.07</v>
      </c>
      <c r="O208" s="74" t="s">
        <v>12</v>
      </c>
      <c r="P208" s="77">
        <f t="shared" si="22"/>
        <v>20070</v>
      </c>
    </row>
    <row r="209" spans="2:16">
      <c r="B209" s="109">
        <v>25</v>
      </c>
      <c r="C209" s="110" t="s">
        <v>46</v>
      </c>
      <c r="D209" s="70">
        <f t="shared" si="21"/>
        <v>189.39393939393941</v>
      </c>
      <c r="E209" s="111">
        <v>11.8</v>
      </c>
      <c r="F209" s="112">
        <v>3.2959999999999999E-3</v>
      </c>
      <c r="G209" s="108">
        <f t="shared" si="13"/>
        <v>11.803296000000001</v>
      </c>
      <c r="H209" s="72">
        <v>10.74</v>
      </c>
      <c r="I209" s="74" t="s">
        <v>48</v>
      </c>
      <c r="J209" s="77">
        <f t="shared" si="24"/>
        <v>10740000</v>
      </c>
      <c r="K209" s="72">
        <v>428.01</v>
      </c>
      <c r="L209" s="74" t="s">
        <v>12</v>
      </c>
      <c r="M209" s="77">
        <f t="shared" si="18"/>
        <v>428010</v>
      </c>
      <c r="N209" s="72">
        <v>23.49</v>
      </c>
      <c r="O209" s="74" t="s">
        <v>12</v>
      </c>
      <c r="P209" s="77">
        <f t="shared" si="22"/>
        <v>23490</v>
      </c>
    </row>
    <row r="210" spans="2:16">
      <c r="B210" s="109">
        <v>27.5</v>
      </c>
      <c r="C210" s="110" t="s">
        <v>46</v>
      </c>
      <c r="D210" s="70">
        <f t="shared" si="21"/>
        <v>208.33333333333334</v>
      </c>
      <c r="E210" s="111">
        <v>11.13</v>
      </c>
      <c r="F210" s="112">
        <v>3.0230000000000001E-3</v>
      </c>
      <c r="G210" s="108">
        <f t="shared" si="13"/>
        <v>11.133023000000001</v>
      </c>
      <c r="H210" s="72">
        <v>12.55</v>
      </c>
      <c r="I210" s="74" t="s">
        <v>48</v>
      </c>
      <c r="J210" s="77">
        <f t="shared" si="24"/>
        <v>12550000</v>
      </c>
      <c r="K210" s="72">
        <v>498.8</v>
      </c>
      <c r="L210" s="74" t="s">
        <v>12</v>
      </c>
      <c r="M210" s="77">
        <f t="shared" si="18"/>
        <v>498800</v>
      </c>
      <c r="N210" s="72">
        <v>27.09</v>
      </c>
      <c r="O210" s="74" t="s">
        <v>12</v>
      </c>
      <c r="P210" s="77">
        <f t="shared" si="22"/>
        <v>27090</v>
      </c>
    </row>
    <row r="211" spans="2:16">
      <c r="B211" s="109">
        <v>30</v>
      </c>
      <c r="C211" s="110" t="s">
        <v>46</v>
      </c>
      <c r="D211" s="70">
        <f t="shared" si="21"/>
        <v>227.27272727272728</v>
      </c>
      <c r="E211" s="111">
        <v>10.57</v>
      </c>
      <c r="F211" s="112">
        <v>2.7929999999999999E-3</v>
      </c>
      <c r="G211" s="108">
        <f t="shared" si="13"/>
        <v>10.572793000000001</v>
      </c>
      <c r="H211" s="72">
        <v>14.46</v>
      </c>
      <c r="I211" s="74" t="s">
        <v>48</v>
      </c>
      <c r="J211" s="77">
        <f t="shared" si="24"/>
        <v>14460000</v>
      </c>
      <c r="K211" s="72">
        <v>567.51</v>
      </c>
      <c r="L211" s="74" t="s">
        <v>12</v>
      </c>
      <c r="M211" s="77">
        <f t="shared" si="18"/>
        <v>567510</v>
      </c>
      <c r="N211" s="72">
        <v>30.85</v>
      </c>
      <c r="O211" s="74" t="s">
        <v>12</v>
      </c>
      <c r="P211" s="77">
        <f t="shared" si="22"/>
        <v>30850</v>
      </c>
    </row>
    <row r="212" spans="2:16">
      <c r="B212" s="109">
        <v>32.5</v>
      </c>
      <c r="C212" s="110" t="s">
        <v>46</v>
      </c>
      <c r="D212" s="70">
        <f t="shared" si="21"/>
        <v>246.21212121212122</v>
      </c>
      <c r="E212" s="111">
        <v>10.09</v>
      </c>
      <c r="F212" s="112">
        <v>2.5959999999999998E-3</v>
      </c>
      <c r="G212" s="108">
        <f t="shared" si="13"/>
        <v>10.092596</v>
      </c>
      <c r="H212" s="72">
        <v>16.47</v>
      </c>
      <c r="I212" s="74" t="s">
        <v>48</v>
      </c>
      <c r="J212" s="77">
        <f t="shared" si="24"/>
        <v>16469999.999999998</v>
      </c>
      <c r="K212" s="72">
        <v>634.77</v>
      </c>
      <c r="L212" s="74" t="s">
        <v>12</v>
      </c>
      <c r="M212" s="77">
        <f t="shared" si="18"/>
        <v>634770</v>
      </c>
      <c r="N212" s="72">
        <v>34.76</v>
      </c>
      <c r="O212" s="74" t="s">
        <v>12</v>
      </c>
      <c r="P212" s="77">
        <f t="shared" si="22"/>
        <v>34760</v>
      </c>
    </row>
    <row r="213" spans="2:16">
      <c r="B213" s="109">
        <v>35</v>
      </c>
      <c r="C213" s="110" t="s">
        <v>46</v>
      </c>
      <c r="D213" s="70">
        <f t="shared" si="21"/>
        <v>265.15151515151513</v>
      </c>
      <c r="E213" s="111">
        <v>9.6690000000000005</v>
      </c>
      <c r="F213" s="112">
        <v>2.4269999999999999E-3</v>
      </c>
      <c r="G213" s="108">
        <f t="shared" ref="G213:G228" si="25">E213+F213</f>
        <v>9.6714270000000013</v>
      </c>
      <c r="H213" s="72">
        <v>18.57</v>
      </c>
      <c r="I213" s="74" t="s">
        <v>48</v>
      </c>
      <c r="J213" s="77">
        <f t="shared" si="24"/>
        <v>18570000</v>
      </c>
      <c r="K213" s="72">
        <v>700.93</v>
      </c>
      <c r="L213" s="74" t="s">
        <v>12</v>
      </c>
      <c r="M213" s="77">
        <f t="shared" si="18"/>
        <v>700930</v>
      </c>
      <c r="N213" s="72">
        <v>38.799999999999997</v>
      </c>
      <c r="O213" s="74" t="s">
        <v>12</v>
      </c>
      <c r="P213" s="77">
        <f t="shared" si="22"/>
        <v>38800</v>
      </c>
    </row>
    <row r="214" spans="2:16">
      <c r="B214" s="109">
        <v>37.5</v>
      </c>
      <c r="C214" s="110" t="s">
        <v>46</v>
      </c>
      <c r="D214" s="70">
        <f t="shared" si="21"/>
        <v>284.09090909090907</v>
      </c>
      <c r="E214" s="111">
        <v>9.3070000000000004</v>
      </c>
      <c r="F214" s="112">
        <v>2.2790000000000002E-3</v>
      </c>
      <c r="G214" s="108">
        <f t="shared" si="25"/>
        <v>9.3092790000000001</v>
      </c>
      <c r="H214" s="72">
        <v>20.76</v>
      </c>
      <c r="I214" s="74" t="s">
        <v>48</v>
      </c>
      <c r="J214" s="77">
        <f t="shared" si="24"/>
        <v>20760000</v>
      </c>
      <c r="K214" s="72">
        <v>766.2</v>
      </c>
      <c r="L214" s="74" t="s">
        <v>12</v>
      </c>
      <c r="M214" s="77">
        <f t="shared" si="18"/>
        <v>766200</v>
      </c>
      <c r="N214" s="72">
        <v>42.95</v>
      </c>
      <c r="O214" s="74" t="s">
        <v>12</v>
      </c>
      <c r="P214" s="77">
        <f t="shared" si="22"/>
        <v>42950</v>
      </c>
    </row>
    <row r="215" spans="2:16">
      <c r="B215" s="109">
        <v>40</v>
      </c>
      <c r="C215" s="110" t="s">
        <v>46</v>
      </c>
      <c r="D215" s="70">
        <f t="shared" si="21"/>
        <v>303.030303030303</v>
      </c>
      <c r="E215" s="111">
        <v>8.9890000000000008</v>
      </c>
      <c r="F215" s="112">
        <v>2.1489999999999999E-3</v>
      </c>
      <c r="G215" s="108">
        <f t="shared" si="25"/>
        <v>8.9911490000000001</v>
      </c>
      <c r="H215" s="72">
        <v>23.03</v>
      </c>
      <c r="I215" s="74" t="s">
        <v>48</v>
      </c>
      <c r="J215" s="77">
        <f t="shared" si="24"/>
        <v>23030000</v>
      </c>
      <c r="K215" s="72">
        <v>830.7</v>
      </c>
      <c r="L215" s="74" t="s">
        <v>12</v>
      </c>
      <c r="M215" s="77">
        <f t="shared" si="18"/>
        <v>830700</v>
      </c>
      <c r="N215" s="72">
        <v>47.22</v>
      </c>
      <c r="O215" s="74" t="s">
        <v>12</v>
      </c>
      <c r="P215" s="77">
        <f t="shared" si="22"/>
        <v>47220</v>
      </c>
    </row>
    <row r="216" spans="2:16">
      <c r="B216" s="109">
        <v>45</v>
      </c>
      <c r="C216" s="110" t="s">
        <v>46</v>
      </c>
      <c r="D216" s="70">
        <f t="shared" si="21"/>
        <v>340.90909090909093</v>
      </c>
      <c r="E216" s="111">
        <v>8.4559999999999995</v>
      </c>
      <c r="F216" s="112">
        <v>1.9300000000000001E-3</v>
      </c>
      <c r="G216" s="108">
        <f t="shared" si="25"/>
        <v>8.4579299999999993</v>
      </c>
      <c r="H216" s="72">
        <v>27.79</v>
      </c>
      <c r="I216" s="74" t="s">
        <v>48</v>
      </c>
      <c r="J216" s="77">
        <f t="shared" si="24"/>
        <v>27790000</v>
      </c>
      <c r="K216" s="72">
        <v>1.07</v>
      </c>
      <c r="L216" s="73" t="s">
        <v>48</v>
      </c>
      <c r="M216" s="77">
        <f t="shared" ref="M216:M217" si="26">K216*1000000</f>
        <v>1070000</v>
      </c>
      <c r="N216" s="72">
        <v>56.06</v>
      </c>
      <c r="O216" s="74" t="s">
        <v>12</v>
      </c>
      <c r="P216" s="77">
        <f t="shared" si="22"/>
        <v>56060</v>
      </c>
    </row>
    <row r="217" spans="2:16">
      <c r="B217" s="109">
        <v>50</v>
      </c>
      <c r="C217" s="110" t="s">
        <v>46</v>
      </c>
      <c r="D217" s="70">
        <f t="shared" si="21"/>
        <v>378.78787878787881</v>
      </c>
      <c r="E217" s="111">
        <v>8.0289999999999999</v>
      </c>
      <c r="F217" s="112">
        <v>1.753E-3</v>
      </c>
      <c r="G217" s="108">
        <f t="shared" si="25"/>
        <v>8.0307530000000007</v>
      </c>
      <c r="H217" s="72">
        <v>32.83</v>
      </c>
      <c r="I217" s="74" t="s">
        <v>48</v>
      </c>
      <c r="J217" s="77">
        <f t="shared" si="24"/>
        <v>32830000</v>
      </c>
      <c r="K217" s="72">
        <v>1.29</v>
      </c>
      <c r="L217" s="74" t="s">
        <v>48</v>
      </c>
      <c r="M217" s="77">
        <f t="shared" si="26"/>
        <v>1290000</v>
      </c>
      <c r="N217" s="72">
        <v>65.23</v>
      </c>
      <c r="O217" s="74" t="s">
        <v>12</v>
      </c>
      <c r="P217" s="77">
        <f t="shared" si="22"/>
        <v>65230.000000000007</v>
      </c>
    </row>
    <row r="218" spans="2:16">
      <c r="B218" s="109">
        <v>55</v>
      </c>
      <c r="C218" s="110" t="s">
        <v>46</v>
      </c>
      <c r="D218" s="70">
        <f t="shared" si="21"/>
        <v>416.66666666666669</v>
      </c>
      <c r="E218" s="111">
        <v>7.68</v>
      </c>
      <c r="F218" s="112">
        <v>1.606E-3</v>
      </c>
      <c r="G218" s="108">
        <f t="shared" si="25"/>
        <v>7.6816059999999995</v>
      </c>
      <c r="H218" s="72">
        <v>38.11</v>
      </c>
      <c r="I218" s="74" t="s">
        <v>48</v>
      </c>
      <c r="J218" s="77">
        <f t="shared" si="24"/>
        <v>38110000</v>
      </c>
      <c r="K218" s="72">
        <v>1.49</v>
      </c>
      <c r="L218" s="74" t="s">
        <v>48</v>
      </c>
      <c r="M218" s="77">
        <f>K218*1000000</f>
        <v>1490000</v>
      </c>
      <c r="N218" s="72">
        <v>74.67</v>
      </c>
      <c r="O218" s="74" t="s">
        <v>12</v>
      </c>
      <c r="P218" s="77">
        <f t="shared" si="22"/>
        <v>74670</v>
      </c>
    </row>
    <row r="219" spans="2:16">
      <c r="B219" s="109">
        <v>60</v>
      </c>
      <c r="C219" s="110" t="s">
        <v>46</v>
      </c>
      <c r="D219" s="70">
        <f t="shared" si="21"/>
        <v>454.54545454545456</v>
      </c>
      <c r="E219" s="111">
        <v>7.391</v>
      </c>
      <c r="F219" s="112">
        <v>1.4840000000000001E-3</v>
      </c>
      <c r="G219" s="108">
        <f t="shared" si="25"/>
        <v>7.3924839999999996</v>
      </c>
      <c r="H219" s="72">
        <v>43.62</v>
      </c>
      <c r="I219" s="74" t="s">
        <v>48</v>
      </c>
      <c r="J219" s="77">
        <f t="shared" si="24"/>
        <v>43620000</v>
      </c>
      <c r="K219" s="72">
        <v>1.68</v>
      </c>
      <c r="L219" s="74" t="s">
        <v>48</v>
      </c>
      <c r="M219" s="77">
        <f t="shared" ref="M219:M228" si="27">K219*1000000</f>
        <v>1680000</v>
      </c>
      <c r="N219" s="72">
        <v>84.34</v>
      </c>
      <c r="O219" s="74" t="s">
        <v>12</v>
      </c>
      <c r="P219" s="77">
        <f t="shared" si="22"/>
        <v>84340</v>
      </c>
    </row>
    <row r="220" spans="2:16">
      <c r="B220" s="109">
        <v>65</v>
      </c>
      <c r="C220" s="110" t="s">
        <v>46</v>
      </c>
      <c r="D220" s="70">
        <f t="shared" si="21"/>
        <v>492.42424242424244</v>
      </c>
      <c r="E220" s="111">
        <v>7.1470000000000002</v>
      </c>
      <c r="F220" s="112">
        <v>1.379E-3</v>
      </c>
      <c r="G220" s="108">
        <f t="shared" si="25"/>
        <v>7.1483790000000003</v>
      </c>
      <c r="H220" s="72">
        <v>49.33</v>
      </c>
      <c r="I220" s="74" t="s">
        <v>48</v>
      </c>
      <c r="J220" s="77">
        <f t="shared" si="24"/>
        <v>49330000</v>
      </c>
      <c r="K220" s="72">
        <v>1.86</v>
      </c>
      <c r="L220" s="74" t="s">
        <v>48</v>
      </c>
      <c r="M220" s="77">
        <f t="shared" si="27"/>
        <v>1860000</v>
      </c>
      <c r="N220" s="72">
        <v>94.2</v>
      </c>
      <c r="O220" s="74" t="s">
        <v>12</v>
      </c>
      <c r="P220" s="77">
        <f t="shared" si="22"/>
        <v>94200</v>
      </c>
    </row>
    <row r="221" spans="2:16">
      <c r="B221" s="109">
        <v>70</v>
      </c>
      <c r="C221" s="110" t="s">
        <v>46</v>
      </c>
      <c r="D221" s="70">
        <f t="shared" si="21"/>
        <v>530.30303030303025</v>
      </c>
      <c r="E221" s="111">
        <v>6.94</v>
      </c>
      <c r="F221" s="112">
        <v>1.2880000000000001E-3</v>
      </c>
      <c r="G221" s="108">
        <f t="shared" si="25"/>
        <v>6.9412880000000001</v>
      </c>
      <c r="H221" s="72">
        <v>55.23</v>
      </c>
      <c r="I221" s="74" t="s">
        <v>48</v>
      </c>
      <c r="J221" s="77">
        <f t="shared" si="24"/>
        <v>55230000</v>
      </c>
      <c r="K221" s="72">
        <v>2.04</v>
      </c>
      <c r="L221" s="74" t="s">
        <v>48</v>
      </c>
      <c r="M221" s="77">
        <f t="shared" si="27"/>
        <v>2040000</v>
      </c>
      <c r="N221" s="72">
        <v>104.2</v>
      </c>
      <c r="O221" s="74" t="s">
        <v>12</v>
      </c>
      <c r="P221" s="77">
        <f t="shared" si="22"/>
        <v>104200</v>
      </c>
    </row>
    <row r="222" spans="2:16">
      <c r="B222" s="109">
        <v>80</v>
      </c>
      <c r="C222" s="110" t="s">
        <v>46</v>
      </c>
      <c r="D222" s="70">
        <f t="shared" si="21"/>
        <v>606.06060606060601</v>
      </c>
      <c r="E222" s="111">
        <v>6.609</v>
      </c>
      <c r="F222" s="112">
        <v>1.14E-3</v>
      </c>
      <c r="G222" s="108">
        <f t="shared" si="25"/>
        <v>6.6101400000000003</v>
      </c>
      <c r="H222" s="72">
        <v>67.48</v>
      </c>
      <c r="I222" s="74" t="s">
        <v>48</v>
      </c>
      <c r="J222" s="77">
        <f t="shared" si="24"/>
        <v>67480000</v>
      </c>
      <c r="K222" s="72">
        <v>2.68</v>
      </c>
      <c r="L222" s="74" t="s">
        <v>48</v>
      </c>
      <c r="M222" s="77">
        <f t="shared" si="27"/>
        <v>2680000</v>
      </c>
      <c r="N222" s="72">
        <v>124.52</v>
      </c>
      <c r="O222" s="74" t="s">
        <v>12</v>
      </c>
      <c r="P222" s="77">
        <f t="shared" si="22"/>
        <v>124520</v>
      </c>
    </row>
    <row r="223" spans="2:16">
      <c r="B223" s="109">
        <v>90</v>
      </c>
      <c r="C223" s="110" t="s">
        <v>46</v>
      </c>
      <c r="D223" s="70">
        <f t="shared" si="21"/>
        <v>681.81818181818187</v>
      </c>
      <c r="E223" s="111">
        <v>6.3579999999999997</v>
      </c>
      <c r="F223" s="112">
        <v>1.023E-3</v>
      </c>
      <c r="G223" s="108">
        <f t="shared" si="25"/>
        <v>6.3590229999999996</v>
      </c>
      <c r="H223" s="72">
        <v>80.290000000000006</v>
      </c>
      <c r="I223" s="74" t="s">
        <v>48</v>
      </c>
      <c r="J223" s="77">
        <f t="shared" si="24"/>
        <v>80290000</v>
      </c>
      <c r="K223" s="72">
        <v>3.23</v>
      </c>
      <c r="L223" s="74" t="s">
        <v>48</v>
      </c>
      <c r="M223" s="77">
        <f t="shared" si="27"/>
        <v>3230000</v>
      </c>
      <c r="N223" s="72">
        <v>145.12</v>
      </c>
      <c r="O223" s="74" t="s">
        <v>12</v>
      </c>
      <c r="P223" s="77">
        <f t="shared" si="22"/>
        <v>145120</v>
      </c>
    </row>
    <row r="224" spans="2:16">
      <c r="B224" s="109">
        <v>100</v>
      </c>
      <c r="C224" s="110" t="s">
        <v>46</v>
      </c>
      <c r="D224" s="70">
        <f t="shared" si="21"/>
        <v>757.57575757575762</v>
      </c>
      <c r="E224" s="111">
        <v>6.1630000000000003</v>
      </c>
      <c r="F224" s="112">
        <v>9.2869999999999997E-4</v>
      </c>
      <c r="G224" s="108">
        <f t="shared" si="25"/>
        <v>6.1639287000000005</v>
      </c>
      <c r="H224" s="72">
        <v>93.55</v>
      </c>
      <c r="I224" s="74" t="s">
        <v>48</v>
      </c>
      <c r="J224" s="77">
        <f t="shared" si="24"/>
        <v>93550000</v>
      </c>
      <c r="K224" s="72">
        <v>3.74</v>
      </c>
      <c r="L224" s="74" t="s">
        <v>48</v>
      </c>
      <c r="M224" s="77">
        <f t="shared" si="27"/>
        <v>3740000</v>
      </c>
      <c r="N224" s="72">
        <v>165.82</v>
      </c>
      <c r="O224" s="74" t="s">
        <v>12</v>
      </c>
      <c r="P224" s="77">
        <f t="shared" si="22"/>
        <v>165820</v>
      </c>
    </row>
    <row r="225" spans="1:16">
      <c r="B225" s="109">
        <v>110</v>
      </c>
      <c r="C225" s="110" t="s">
        <v>46</v>
      </c>
      <c r="D225" s="70">
        <f t="shared" si="21"/>
        <v>833.33333333333337</v>
      </c>
      <c r="E225" s="111">
        <v>6.0090000000000003</v>
      </c>
      <c r="F225" s="112">
        <v>8.5079999999999997E-4</v>
      </c>
      <c r="G225" s="108">
        <f t="shared" si="25"/>
        <v>6.0098508000000006</v>
      </c>
      <c r="H225" s="72">
        <v>107.19</v>
      </c>
      <c r="I225" s="74" t="s">
        <v>48</v>
      </c>
      <c r="J225" s="77">
        <f t="shared" si="24"/>
        <v>107190000</v>
      </c>
      <c r="K225" s="72">
        <v>4.21</v>
      </c>
      <c r="L225" s="74" t="s">
        <v>48</v>
      </c>
      <c r="M225" s="77">
        <f t="shared" si="27"/>
        <v>4210000</v>
      </c>
      <c r="N225" s="72">
        <v>186.54</v>
      </c>
      <c r="O225" s="74" t="s">
        <v>12</v>
      </c>
      <c r="P225" s="77">
        <f t="shared" si="22"/>
        <v>186540</v>
      </c>
    </row>
    <row r="226" spans="1:16">
      <c r="B226" s="109">
        <v>120</v>
      </c>
      <c r="C226" s="110" t="s">
        <v>46</v>
      </c>
      <c r="D226" s="70">
        <f t="shared" si="21"/>
        <v>909.09090909090912</v>
      </c>
      <c r="E226" s="111">
        <v>5.8860000000000001</v>
      </c>
      <c r="F226" s="112">
        <v>7.8540000000000001E-4</v>
      </c>
      <c r="G226" s="108">
        <f t="shared" si="25"/>
        <v>5.8867853999999999</v>
      </c>
      <c r="H226" s="72">
        <v>121.15</v>
      </c>
      <c r="I226" s="74" t="s">
        <v>48</v>
      </c>
      <c r="J226" s="77">
        <f t="shared" si="24"/>
        <v>121150000</v>
      </c>
      <c r="K226" s="72">
        <v>4.6500000000000004</v>
      </c>
      <c r="L226" s="74" t="s">
        <v>48</v>
      </c>
      <c r="M226" s="77">
        <f t="shared" si="27"/>
        <v>4650000</v>
      </c>
      <c r="N226" s="72">
        <v>207.17</v>
      </c>
      <c r="O226" s="74" t="s">
        <v>12</v>
      </c>
      <c r="P226" s="77">
        <f t="shared" si="22"/>
        <v>207170</v>
      </c>
    </row>
    <row r="227" spans="1:16">
      <c r="B227" s="109">
        <v>130</v>
      </c>
      <c r="C227" s="110" t="s">
        <v>46</v>
      </c>
      <c r="D227" s="70">
        <f t="shared" si="21"/>
        <v>984.84848484848487</v>
      </c>
      <c r="E227" s="111">
        <v>5.7859999999999996</v>
      </c>
      <c r="F227" s="112">
        <v>7.2959999999999995E-4</v>
      </c>
      <c r="G227" s="108">
        <f t="shared" si="25"/>
        <v>5.7867295999999993</v>
      </c>
      <c r="H227" s="72">
        <v>135.37</v>
      </c>
      <c r="I227" s="74" t="s">
        <v>48</v>
      </c>
      <c r="J227" s="77">
        <f t="shared" si="24"/>
        <v>135370000</v>
      </c>
      <c r="K227" s="72">
        <v>5.0599999999999996</v>
      </c>
      <c r="L227" s="74" t="s">
        <v>48</v>
      </c>
      <c r="M227" s="77">
        <f t="shared" si="27"/>
        <v>5060000</v>
      </c>
      <c r="N227" s="72">
        <v>227.67</v>
      </c>
      <c r="O227" s="74" t="s">
        <v>12</v>
      </c>
      <c r="P227" s="77">
        <f t="shared" si="22"/>
        <v>227670</v>
      </c>
    </row>
    <row r="228" spans="1:16">
      <c r="A228" s="4">
        <v>228</v>
      </c>
      <c r="B228" s="109">
        <v>132</v>
      </c>
      <c r="C228" s="110" t="s">
        <v>46</v>
      </c>
      <c r="D228" s="70">
        <f t="shared" si="21"/>
        <v>1000</v>
      </c>
      <c r="E228" s="111">
        <v>5.77</v>
      </c>
      <c r="F228" s="112">
        <v>7.1940000000000003E-4</v>
      </c>
      <c r="G228" s="108">
        <f t="shared" si="25"/>
        <v>5.7707193999999999</v>
      </c>
      <c r="H228" s="72">
        <v>138.24</v>
      </c>
      <c r="I228" s="74" t="s">
        <v>48</v>
      </c>
      <c r="J228" s="77">
        <f t="shared" si="24"/>
        <v>138240000</v>
      </c>
      <c r="K228" s="72">
        <v>5.08</v>
      </c>
      <c r="L228" s="74" t="s">
        <v>48</v>
      </c>
      <c r="M228" s="77">
        <f t="shared" si="27"/>
        <v>5080000</v>
      </c>
      <c r="N228" s="72">
        <v>231.74</v>
      </c>
      <c r="O228" s="74" t="s">
        <v>12</v>
      </c>
      <c r="P228" s="77">
        <f t="shared" si="22"/>
        <v>231740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152</v>
      </c>
      <c r="F2" s="7"/>
      <c r="G2" s="7"/>
      <c r="L2" s="5" t="s">
        <v>153</v>
      </c>
      <c r="M2" s="8"/>
      <c r="N2" s="9" t="s">
        <v>154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155</v>
      </c>
      <c r="C3" s="13" t="s">
        <v>13</v>
      </c>
      <c r="E3" s="12" t="s">
        <v>253</v>
      </c>
      <c r="F3" s="184"/>
      <c r="G3" s="14" t="s">
        <v>14</v>
      </c>
      <c r="H3" s="14"/>
      <c r="I3" s="14"/>
      <c r="K3" s="15"/>
      <c r="L3" s="5" t="s">
        <v>156</v>
      </c>
      <c r="M3" s="16"/>
      <c r="N3" s="9" t="s">
        <v>157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158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159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160</v>
      </c>
      <c r="C5" s="20">
        <v>132</v>
      </c>
      <c r="D5" s="21" t="s">
        <v>161</v>
      </c>
      <c r="F5" s="14" t="s">
        <v>0</v>
      </c>
      <c r="G5" s="14" t="s">
        <v>16</v>
      </c>
      <c r="H5" s="14" t="s">
        <v>162</v>
      </c>
      <c r="I5" s="14" t="s">
        <v>162</v>
      </c>
      <c r="J5" s="24" t="s">
        <v>163</v>
      </c>
      <c r="K5" s="5" t="s">
        <v>164</v>
      </c>
      <c r="L5" s="14"/>
      <c r="M5" s="14"/>
      <c r="N5" s="9"/>
      <c r="O5" s="15" t="s">
        <v>250</v>
      </c>
      <c r="P5" s="1" t="str">
        <f ca="1">RIGHT(CELL("filename",A1),LEN(CELL("filename",A1))-FIND("]",CELL("filename",A1)))</f>
        <v>srim132Xe_Kapton</v>
      </c>
      <c r="R5" s="46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165</v>
      </c>
      <c r="C6" s="26" t="s">
        <v>47</v>
      </c>
      <c r="D6" s="21" t="s">
        <v>166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167</v>
      </c>
      <c r="M6" s="9"/>
      <c r="N6" s="9"/>
      <c r="O6" s="15" t="s">
        <v>249</v>
      </c>
      <c r="P6" s="130" t="s">
        <v>251</v>
      </c>
      <c r="R6" s="46"/>
      <c r="S6" s="23"/>
      <c r="T6" s="58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168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169</v>
      </c>
      <c r="M7" s="9"/>
      <c r="N7" s="9"/>
      <c r="O7" s="9"/>
      <c r="R7" s="46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170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171</v>
      </c>
      <c r="M8" s="9"/>
      <c r="N8" s="9"/>
      <c r="O8" s="9"/>
      <c r="R8" s="46"/>
      <c r="S8" s="23"/>
      <c r="T8" s="25"/>
      <c r="U8" s="120"/>
      <c r="V8" s="100"/>
      <c r="W8" s="25"/>
      <c r="X8" s="40"/>
      <c r="Y8" s="124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172</v>
      </c>
      <c r="M9" s="9"/>
      <c r="N9" s="9"/>
      <c r="O9" s="9"/>
      <c r="R9" s="46"/>
      <c r="S9" s="41"/>
      <c r="T9" s="125"/>
      <c r="U9" s="120"/>
      <c r="V9" s="100"/>
      <c r="W9" s="25"/>
      <c r="X9" s="40"/>
      <c r="Y9" s="124"/>
    </row>
    <row r="10" spans="1:25">
      <c r="A10" s="1">
        <v>10</v>
      </c>
      <c r="B10" s="12" t="s">
        <v>173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174</v>
      </c>
      <c r="M10" s="9"/>
      <c r="N10" s="9"/>
      <c r="O10" s="9"/>
      <c r="R10" s="46"/>
      <c r="S10" s="41"/>
      <c r="T10" s="58"/>
      <c r="U10" s="120"/>
      <c r="V10" s="100"/>
      <c r="W10" s="25"/>
      <c r="X10" s="40"/>
      <c r="Y10" s="124"/>
    </row>
    <row r="11" spans="1:25">
      <c r="A11" s="1">
        <v>11</v>
      </c>
      <c r="C11" s="43" t="s">
        <v>175</v>
      </c>
      <c r="D11" s="7" t="s">
        <v>176</v>
      </c>
      <c r="F11" s="32"/>
      <c r="G11" s="33"/>
      <c r="H11" s="33"/>
      <c r="I11" s="34"/>
      <c r="J11" s="4">
        <v>6</v>
      </c>
      <c r="K11" s="35">
        <v>1000</v>
      </c>
      <c r="L11" s="22" t="s">
        <v>177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178</v>
      </c>
      <c r="C12" s="44">
        <v>20</v>
      </c>
      <c r="D12" s="45">
        <f>$C$5/100</f>
        <v>1.32</v>
      </c>
      <c r="E12" s="21" t="s">
        <v>53</v>
      </c>
      <c r="F12" s="32"/>
      <c r="G12" s="33"/>
      <c r="H12" s="33"/>
      <c r="I12" s="34"/>
      <c r="J12" s="4">
        <v>7</v>
      </c>
      <c r="K12" s="35">
        <v>16.279</v>
      </c>
      <c r="L12" s="22" t="s">
        <v>24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25</v>
      </c>
      <c r="C13" s="48">
        <v>228</v>
      </c>
      <c r="D13" s="45">
        <f>$C$5*1000000</f>
        <v>132000000</v>
      </c>
      <c r="E13" s="21" t="s">
        <v>55</v>
      </c>
      <c r="F13" s="49"/>
      <c r="G13" s="50"/>
      <c r="H13" s="50"/>
      <c r="I13" s="51"/>
      <c r="J13" s="4">
        <v>8</v>
      </c>
      <c r="K13" s="52">
        <v>3.1602999999999999E-2</v>
      </c>
      <c r="L13" s="22" t="s">
        <v>26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364</v>
      </c>
      <c r="C14" s="81"/>
      <c r="D14" s="21" t="s">
        <v>365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27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366</v>
      </c>
      <c r="C15" s="82"/>
      <c r="D15" s="80" t="s">
        <v>367</v>
      </c>
      <c r="E15" s="101"/>
      <c r="F15" s="101"/>
      <c r="G15" s="101"/>
      <c r="H15" s="58"/>
      <c r="I15" s="58"/>
      <c r="J15" s="102"/>
      <c r="K15" s="59"/>
      <c r="L15" s="60"/>
      <c r="M15" s="102"/>
      <c r="N15" s="21"/>
      <c r="O15" s="21"/>
      <c r="P15" s="102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28</v>
      </c>
      <c r="G16" s="101"/>
      <c r="H16" s="62"/>
      <c r="I16" s="94" t="s">
        <v>56</v>
      </c>
      <c r="J16" s="103"/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30</v>
      </c>
      <c r="F17" s="64" t="s">
        <v>31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98" t="s">
        <v>37</v>
      </c>
      <c r="E18" s="181" t="s">
        <v>38</v>
      </c>
      <c r="F18" s="182"/>
      <c r="G18" s="183"/>
      <c r="H18" s="68" t="s">
        <v>39</v>
      </c>
      <c r="I18" s="25"/>
      <c r="J18" s="98" t="s">
        <v>40</v>
      </c>
      <c r="K18" s="68" t="s">
        <v>41</v>
      </c>
      <c r="L18" s="69"/>
      <c r="M18" s="98" t="s">
        <v>40</v>
      </c>
      <c r="N18" s="68" t="s">
        <v>41</v>
      </c>
      <c r="O18" s="25"/>
      <c r="P18" s="98" t="s">
        <v>40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1.4</v>
      </c>
      <c r="C20" s="105" t="s">
        <v>42</v>
      </c>
      <c r="D20" s="118">
        <f>B20/1000/$C$5</f>
        <v>1.0606060606060606E-5</v>
      </c>
      <c r="E20" s="106">
        <v>0.23219999999999999</v>
      </c>
      <c r="F20" s="107">
        <v>3.032</v>
      </c>
      <c r="G20" s="108">
        <f>E20+F20</f>
        <v>3.2642000000000002</v>
      </c>
      <c r="H20" s="104">
        <v>62</v>
      </c>
      <c r="I20" s="105" t="s">
        <v>43</v>
      </c>
      <c r="J20" s="76">
        <f>H20/1000/10</f>
        <v>6.1999999999999998E-3</v>
      </c>
      <c r="K20" s="104">
        <v>14</v>
      </c>
      <c r="L20" s="105" t="s">
        <v>43</v>
      </c>
      <c r="M20" s="76">
        <f t="shared" ref="M20:M83" si="0">K20/1000/10</f>
        <v>1.4E-3</v>
      </c>
      <c r="N20" s="104">
        <v>10</v>
      </c>
      <c r="O20" s="105" t="s">
        <v>43</v>
      </c>
      <c r="P20" s="76">
        <f t="shared" ref="P20:P83" si="1">N20/1000/10</f>
        <v>1E-3</v>
      </c>
    </row>
    <row r="21" spans="1:16">
      <c r="B21" s="109">
        <v>1.5</v>
      </c>
      <c r="C21" s="110" t="s">
        <v>42</v>
      </c>
      <c r="D21" s="95">
        <f t="shared" ref="D21:D84" si="2">B21/1000/$C$5</f>
        <v>1.1363636363636365E-5</v>
      </c>
      <c r="E21" s="111">
        <v>0.24030000000000001</v>
      </c>
      <c r="F21" s="112">
        <v>3.1339999999999999</v>
      </c>
      <c r="G21" s="108">
        <f t="shared" ref="G21:G84" si="3">E21+F21</f>
        <v>3.3742999999999999</v>
      </c>
      <c r="H21" s="109">
        <v>64</v>
      </c>
      <c r="I21" s="110" t="s">
        <v>43</v>
      </c>
      <c r="J21" s="70">
        <f t="shared" ref="J21:J84" si="4">H21/1000/10</f>
        <v>6.4000000000000003E-3</v>
      </c>
      <c r="K21" s="109">
        <v>15</v>
      </c>
      <c r="L21" s="110" t="s">
        <v>43</v>
      </c>
      <c r="M21" s="70">
        <f t="shared" si="0"/>
        <v>1.5E-3</v>
      </c>
      <c r="N21" s="109">
        <v>10</v>
      </c>
      <c r="O21" s="110" t="s">
        <v>43</v>
      </c>
      <c r="P21" s="70">
        <f t="shared" si="1"/>
        <v>1E-3</v>
      </c>
    </row>
    <row r="22" spans="1:16">
      <c r="B22" s="109">
        <v>1.6</v>
      </c>
      <c r="C22" s="110" t="s">
        <v>42</v>
      </c>
      <c r="D22" s="95">
        <f t="shared" si="2"/>
        <v>1.2121212121212122E-5</v>
      </c>
      <c r="E22" s="111">
        <v>0.2482</v>
      </c>
      <c r="F22" s="112">
        <v>3.2309999999999999</v>
      </c>
      <c r="G22" s="108">
        <f t="shared" si="3"/>
        <v>3.4792000000000001</v>
      </c>
      <c r="H22" s="109">
        <v>66</v>
      </c>
      <c r="I22" s="110" t="s">
        <v>43</v>
      </c>
      <c r="J22" s="70">
        <f t="shared" si="4"/>
        <v>6.6E-3</v>
      </c>
      <c r="K22" s="109">
        <v>15</v>
      </c>
      <c r="L22" s="110" t="s">
        <v>43</v>
      </c>
      <c r="M22" s="70">
        <f t="shared" si="0"/>
        <v>1.5E-3</v>
      </c>
      <c r="N22" s="109">
        <v>11</v>
      </c>
      <c r="O22" s="110" t="s">
        <v>43</v>
      </c>
      <c r="P22" s="70">
        <f t="shared" si="1"/>
        <v>1.0999999999999998E-3</v>
      </c>
    </row>
    <row r="23" spans="1:16">
      <c r="B23" s="109">
        <v>1.7</v>
      </c>
      <c r="C23" s="110" t="s">
        <v>42</v>
      </c>
      <c r="D23" s="95">
        <f t="shared" si="2"/>
        <v>1.2878787878787878E-5</v>
      </c>
      <c r="E23" s="111">
        <v>0.25580000000000003</v>
      </c>
      <c r="F23" s="112">
        <v>3.3239999999999998</v>
      </c>
      <c r="G23" s="108">
        <f t="shared" si="3"/>
        <v>3.5797999999999996</v>
      </c>
      <c r="H23" s="109">
        <v>68</v>
      </c>
      <c r="I23" s="110" t="s">
        <v>43</v>
      </c>
      <c r="J23" s="70">
        <f t="shared" si="4"/>
        <v>6.8000000000000005E-3</v>
      </c>
      <c r="K23" s="109">
        <v>15</v>
      </c>
      <c r="L23" s="110" t="s">
        <v>43</v>
      </c>
      <c r="M23" s="70">
        <f t="shared" si="0"/>
        <v>1.5E-3</v>
      </c>
      <c r="N23" s="109">
        <v>11</v>
      </c>
      <c r="O23" s="110" t="s">
        <v>43</v>
      </c>
      <c r="P23" s="70">
        <f t="shared" si="1"/>
        <v>1.0999999999999998E-3</v>
      </c>
    </row>
    <row r="24" spans="1:16">
      <c r="B24" s="109">
        <v>1.8</v>
      </c>
      <c r="C24" s="110" t="s">
        <v>42</v>
      </c>
      <c r="D24" s="95">
        <f t="shared" si="2"/>
        <v>1.3636363636363637E-5</v>
      </c>
      <c r="E24" s="111">
        <v>0.26319999999999999</v>
      </c>
      <c r="F24" s="112">
        <v>3.4140000000000001</v>
      </c>
      <c r="G24" s="108">
        <f t="shared" si="3"/>
        <v>3.6772</v>
      </c>
      <c r="H24" s="109">
        <v>69</v>
      </c>
      <c r="I24" s="110" t="s">
        <v>43</v>
      </c>
      <c r="J24" s="70">
        <f t="shared" si="4"/>
        <v>6.9000000000000008E-3</v>
      </c>
      <c r="K24" s="109">
        <v>16</v>
      </c>
      <c r="L24" s="110" t="s">
        <v>43</v>
      </c>
      <c r="M24" s="70">
        <f t="shared" si="0"/>
        <v>1.6000000000000001E-3</v>
      </c>
      <c r="N24" s="109">
        <v>11</v>
      </c>
      <c r="O24" s="110" t="s">
        <v>43</v>
      </c>
      <c r="P24" s="70">
        <f t="shared" si="1"/>
        <v>1.0999999999999998E-3</v>
      </c>
    </row>
    <row r="25" spans="1:16">
      <c r="B25" s="109">
        <v>2</v>
      </c>
      <c r="C25" s="110" t="s">
        <v>42</v>
      </c>
      <c r="D25" s="95">
        <f t="shared" si="2"/>
        <v>1.5151515151515151E-5</v>
      </c>
      <c r="E25" s="111">
        <v>0.27750000000000002</v>
      </c>
      <c r="F25" s="112">
        <v>3.5840000000000001</v>
      </c>
      <c r="G25" s="108">
        <f t="shared" si="3"/>
        <v>3.8614999999999999</v>
      </c>
      <c r="H25" s="109">
        <v>73</v>
      </c>
      <c r="I25" s="110" t="s">
        <v>43</v>
      </c>
      <c r="J25" s="70">
        <f t="shared" si="4"/>
        <v>7.2999999999999992E-3</v>
      </c>
      <c r="K25" s="109">
        <v>17</v>
      </c>
      <c r="L25" s="110" t="s">
        <v>43</v>
      </c>
      <c r="M25" s="70">
        <f t="shared" si="0"/>
        <v>1.7000000000000001E-3</v>
      </c>
      <c r="N25" s="109">
        <v>12</v>
      </c>
      <c r="O25" s="110" t="s">
        <v>43</v>
      </c>
      <c r="P25" s="70">
        <f t="shared" si="1"/>
        <v>1.2000000000000001E-3</v>
      </c>
    </row>
    <row r="26" spans="1:16">
      <c r="B26" s="109">
        <v>2.25</v>
      </c>
      <c r="C26" s="110" t="s">
        <v>42</v>
      </c>
      <c r="D26" s="95">
        <f t="shared" si="2"/>
        <v>1.7045454545454543E-5</v>
      </c>
      <c r="E26" s="111">
        <v>0.29430000000000001</v>
      </c>
      <c r="F26" s="112">
        <v>3.78</v>
      </c>
      <c r="G26" s="108">
        <f t="shared" si="3"/>
        <v>4.0743</v>
      </c>
      <c r="H26" s="109">
        <v>77</v>
      </c>
      <c r="I26" s="110" t="s">
        <v>43</v>
      </c>
      <c r="J26" s="70">
        <f t="shared" si="4"/>
        <v>7.7000000000000002E-3</v>
      </c>
      <c r="K26" s="109">
        <v>17</v>
      </c>
      <c r="L26" s="110" t="s">
        <v>43</v>
      </c>
      <c r="M26" s="70">
        <f t="shared" si="0"/>
        <v>1.7000000000000001E-3</v>
      </c>
      <c r="N26" s="109">
        <v>12</v>
      </c>
      <c r="O26" s="110" t="s">
        <v>43</v>
      </c>
      <c r="P26" s="70">
        <f t="shared" si="1"/>
        <v>1.2000000000000001E-3</v>
      </c>
    </row>
    <row r="27" spans="1:16">
      <c r="B27" s="109">
        <v>2.5</v>
      </c>
      <c r="C27" s="110" t="s">
        <v>42</v>
      </c>
      <c r="D27" s="95">
        <f t="shared" si="2"/>
        <v>1.8939393939393939E-5</v>
      </c>
      <c r="E27" s="111">
        <v>0.31019999999999998</v>
      </c>
      <c r="F27" s="112">
        <v>3.9620000000000002</v>
      </c>
      <c r="G27" s="108">
        <f t="shared" si="3"/>
        <v>4.2721999999999998</v>
      </c>
      <c r="H27" s="109">
        <v>81</v>
      </c>
      <c r="I27" s="110" t="s">
        <v>43</v>
      </c>
      <c r="J27" s="70">
        <f t="shared" si="4"/>
        <v>8.0999999999999996E-3</v>
      </c>
      <c r="K27" s="109">
        <v>18</v>
      </c>
      <c r="L27" s="110" t="s">
        <v>43</v>
      </c>
      <c r="M27" s="70">
        <f t="shared" si="0"/>
        <v>1.8E-3</v>
      </c>
      <c r="N27" s="109">
        <v>13</v>
      </c>
      <c r="O27" s="110" t="s">
        <v>43</v>
      </c>
      <c r="P27" s="70">
        <f t="shared" si="1"/>
        <v>1.2999999999999999E-3</v>
      </c>
    </row>
    <row r="28" spans="1:16">
      <c r="B28" s="109">
        <v>2.75</v>
      </c>
      <c r="C28" s="110" t="s">
        <v>42</v>
      </c>
      <c r="D28" s="95">
        <f t="shared" si="2"/>
        <v>2.0833333333333333E-5</v>
      </c>
      <c r="E28" s="111">
        <v>0.32540000000000002</v>
      </c>
      <c r="F28" s="112">
        <v>4.1310000000000002</v>
      </c>
      <c r="G28" s="108">
        <f t="shared" si="3"/>
        <v>4.4564000000000004</v>
      </c>
      <c r="H28" s="109">
        <v>84</v>
      </c>
      <c r="I28" s="110" t="s">
        <v>43</v>
      </c>
      <c r="J28" s="70">
        <f t="shared" si="4"/>
        <v>8.4000000000000012E-3</v>
      </c>
      <c r="K28" s="109">
        <v>19</v>
      </c>
      <c r="L28" s="110" t="s">
        <v>43</v>
      </c>
      <c r="M28" s="70">
        <f t="shared" si="0"/>
        <v>1.9E-3</v>
      </c>
      <c r="N28" s="109">
        <v>14</v>
      </c>
      <c r="O28" s="110" t="s">
        <v>43</v>
      </c>
      <c r="P28" s="70">
        <f t="shared" si="1"/>
        <v>1.4E-3</v>
      </c>
    </row>
    <row r="29" spans="1:16">
      <c r="B29" s="109">
        <v>3</v>
      </c>
      <c r="C29" s="110" t="s">
        <v>42</v>
      </c>
      <c r="D29" s="95">
        <f t="shared" si="2"/>
        <v>2.2727272727272729E-5</v>
      </c>
      <c r="E29" s="111">
        <v>0.33979999999999999</v>
      </c>
      <c r="F29" s="112">
        <v>4.2889999999999997</v>
      </c>
      <c r="G29" s="108">
        <f t="shared" si="3"/>
        <v>4.6288</v>
      </c>
      <c r="H29" s="109">
        <v>88</v>
      </c>
      <c r="I29" s="110" t="s">
        <v>43</v>
      </c>
      <c r="J29" s="70">
        <f t="shared" si="4"/>
        <v>8.7999999999999988E-3</v>
      </c>
      <c r="K29" s="109">
        <v>20</v>
      </c>
      <c r="L29" s="110" t="s">
        <v>43</v>
      </c>
      <c r="M29" s="70">
        <f t="shared" si="0"/>
        <v>2E-3</v>
      </c>
      <c r="N29" s="109">
        <v>14</v>
      </c>
      <c r="O29" s="110" t="s">
        <v>43</v>
      </c>
      <c r="P29" s="70">
        <f t="shared" si="1"/>
        <v>1.4E-3</v>
      </c>
    </row>
    <row r="30" spans="1:16">
      <c r="B30" s="109">
        <v>3.25</v>
      </c>
      <c r="C30" s="110" t="s">
        <v>42</v>
      </c>
      <c r="D30" s="95">
        <f t="shared" si="2"/>
        <v>2.4621212121212119E-5</v>
      </c>
      <c r="E30" s="111">
        <v>0.35370000000000001</v>
      </c>
      <c r="F30" s="112">
        <v>4.4379999999999997</v>
      </c>
      <c r="G30" s="108">
        <f t="shared" si="3"/>
        <v>4.7916999999999996</v>
      </c>
      <c r="H30" s="109">
        <v>91</v>
      </c>
      <c r="I30" s="110" t="s">
        <v>43</v>
      </c>
      <c r="J30" s="70">
        <f t="shared" si="4"/>
        <v>9.1000000000000004E-3</v>
      </c>
      <c r="K30" s="109">
        <v>20</v>
      </c>
      <c r="L30" s="110" t="s">
        <v>43</v>
      </c>
      <c r="M30" s="70">
        <f t="shared" si="0"/>
        <v>2E-3</v>
      </c>
      <c r="N30" s="109">
        <v>15</v>
      </c>
      <c r="O30" s="110" t="s">
        <v>43</v>
      </c>
      <c r="P30" s="70">
        <f t="shared" si="1"/>
        <v>1.5E-3</v>
      </c>
    </row>
    <row r="31" spans="1:16">
      <c r="B31" s="109">
        <v>3.5</v>
      </c>
      <c r="C31" s="110" t="s">
        <v>42</v>
      </c>
      <c r="D31" s="95">
        <f t="shared" si="2"/>
        <v>2.6515151515151516E-5</v>
      </c>
      <c r="E31" s="111">
        <v>0.36709999999999998</v>
      </c>
      <c r="F31" s="112">
        <v>4.5789999999999997</v>
      </c>
      <c r="G31" s="108">
        <f t="shared" si="3"/>
        <v>4.9460999999999995</v>
      </c>
      <c r="H31" s="109">
        <v>95</v>
      </c>
      <c r="I31" s="110" t="s">
        <v>43</v>
      </c>
      <c r="J31" s="70">
        <f t="shared" si="4"/>
        <v>9.4999999999999998E-3</v>
      </c>
      <c r="K31" s="109">
        <v>21</v>
      </c>
      <c r="L31" s="110" t="s">
        <v>43</v>
      </c>
      <c r="M31" s="70">
        <f t="shared" si="0"/>
        <v>2.1000000000000003E-3</v>
      </c>
      <c r="N31" s="109">
        <v>15</v>
      </c>
      <c r="O31" s="110" t="s">
        <v>43</v>
      </c>
      <c r="P31" s="70">
        <f t="shared" si="1"/>
        <v>1.5E-3</v>
      </c>
    </row>
    <row r="32" spans="1:16">
      <c r="B32" s="109">
        <v>3.75</v>
      </c>
      <c r="C32" s="110" t="s">
        <v>42</v>
      </c>
      <c r="D32" s="95">
        <f t="shared" si="2"/>
        <v>2.8409090909090909E-5</v>
      </c>
      <c r="E32" s="111">
        <v>0.38</v>
      </c>
      <c r="F32" s="112">
        <v>4.7119999999999997</v>
      </c>
      <c r="G32" s="108">
        <f t="shared" si="3"/>
        <v>5.0919999999999996</v>
      </c>
      <c r="H32" s="109">
        <v>98</v>
      </c>
      <c r="I32" s="110" t="s">
        <v>43</v>
      </c>
      <c r="J32" s="70">
        <f t="shared" si="4"/>
        <v>9.7999999999999997E-3</v>
      </c>
      <c r="K32" s="109">
        <v>22</v>
      </c>
      <c r="L32" s="110" t="s">
        <v>43</v>
      </c>
      <c r="M32" s="70">
        <f t="shared" si="0"/>
        <v>2.1999999999999997E-3</v>
      </c>
      <c r="N32" s="109">
        <v>16</v>
      </c>
      <c r="O32" s="110" t="s">
        <v>43</v>
      </c>
      <c r="P32" s="70">
        <f t="shared" si="1"/>
        <v>1.6000000000000001E-3</v>
      </c>
    </row>
    <row r="33" spans="2:16">
      <c r="B33" s="109">
        <v>4</v>
      </c>
      <c r="C33" s="110" t="s">
        <v>42</v>
      </c>
      <c r="D33" s="95">
        <f t="shared" si="2"/>
        <v>3.0303030303030302E-5</v>
      </c>
      <c r="E33" s="111">
        <v>0.39240000000000003</v>
      </c>
      <c r="F33" s="112">
        <v>4.8380000000000001</v>
      </c>
      <c r="G33" s="108">
        <f t="shared" si="3"/>
        <v>5.2304000000000004</v>
      </c>
      <c r="H33" s="109">
        <v>101</v>
      </c>
      <c r="I33" s="110" t="s">
        <v>43</v>
      </c>
      <c r="J33" s="70">
        <f t="shared" si="4"/>
        <v>1.0100000000000001E-2</v>
      </c>
      <c r="K33" s="109">
        <v>22</v>
      </c>
      <c r="L33" s="110" t="s">
        <v>43</v>
      </c>
      <c r="M33" s="70">
        <f t="shared" si="0"/>
        <v>2.1999999999999997E-3</v>
      </c>
      <c r="N33" s="109">
        <v>16</v>
      </c>
      <c r="O33" s="110" t="s">
        <v>43</v>
      </c>
      <c r="P33" s="70">
        <f t="shared" si="1"/>
        <v>1.6000000000000001E-3</v>
      </c>
    </row>
    <row r="34" spans="2:16">
      <c r="B34" s="109">
        <v>4.5</v>
      </c>
      <c r="C34" s="110" t="s">
        <v>42</v>
      </c>
      <c r="D34" s="95">
        <f t="shared" si="2"/>
        <v>3.4090909090909085E-5</v>
      </c>
      <c r="E34" s="111">
        <v>0.41620000000000001</v>
      </c>
      <c r="F34" s="112">
        <v>5.0739999999999998</v>
      </c>
      <c r="G34" s="108">
        <f t="shared" si="3"/>
        <v>5.4901999999999997</v>
      </c>
      <c r="H34" s="109">
        <v>107</v>
      </c>
      <c r="I34" s="110" t="s">
        <v>43</v>
      </c>
      <c r="J34" s="70">
        <f t="shared" si="4"/>
        <v>1.0699999999999999E-2</v>
      </c>
      <c r="K34" s="109">
        <v>23</v>
      </c>
      <c r="L34" s="110" t="s">
        <v>43</v>
      </c>
      <c r="M34" s="70">
        <f t="shared" si="0"/>
        <v>2.3E-3</v>
      </c>
      <c r="N34" s="109">
        <v>17</v>
      </c>
      <c r="O34" s="110" t="s">
        <v>43</v>
      </c>
      <c r="P34" s="70">
        <f t="shared" si="1"/>
        <v>1.7000000000000001E-3</v>
      </c>
    </row>
    <row r="35" spans="2:16">
      <c r="B35" s="109">
        <v>5</v>
      </c>
      <c r="C35" s="110" t="s">
        <v>42</v>
      </c>
      <c r="D35" s="95">
        <f t="shared" si="2"/>
        <v>3.7878787878787879E-5</v>
      </c>
      <c r="E35" s="111">
        <v>0.43869999999999998</v>
      </c>
      <c r="F35" s="112">
        <v>5.2889999999999997</v>
      </c>
      <c r="G35" s="108">
        <f t="shared" si="3"/>
        <v>5.7276999999999996</v>
      </c>
      <c r="H35" s="109">
        <v>113</v>
      </c>
      <c r="I35" s="110" t="s">
        <v>43</v>
      </c>
      <c r="J35" s="70">
        <f t="shared" si="4"/>
        <v>1.1300000000000001E-2</v>
      </c>
      <c r="K35" s="109">
        <v>24</v>
      </c>
      <c r="L35" s="110" t="s">
        <v>43</v>
      </c>
      <c r="M35" s="70">
        <f t="shared" si="0"/>
        <v>2.4000000000000002E-3</v>
      </c>
      <c r="N35" s="109">
        <v>18</v>
      </c>
      <c r="O35" s="110" t="s">
        <v>43</v>
      </c>
      <c r="P35" s="70">
        <f t="shared" si="1"/>
        <v>1.8E-3</v>
      </c>
    </row>
    <row r="36" spans="2:16">
      <c r="B36" s="109">
        <v>5.5</v>
      </c>
      <c r="C36" s="110" t="s">
        <v>42</v>
      </c>
      <c r="D36" s="95">
        <f t="shared" si="2"/>
        <v>4.1666666666666665E-5</v>
      </c>
      <c r="E36" s="111">
        <v>0.4602</v>
      </c>
      <c r="F36" s="112">
        <v>5.4880000000000004</v>
      </c>
      <c r="G36" s="108">
        <f t="shared" si="3"/>
        <v>5.9482000000000008</v>
      </c>
      <c r="H36" s="109">
        <v>118</v>
      </c>
      <c r="I36" s="110" t="s">
        <v>43</v>
      </c>
      <c r="J36" s="70">
        <f t="shared" si="4"/>
        <v>1.18E-2</v>
      </c>
      <c r="K36" s="109">
        <v>25</v>
      </c>
      <c r="L36" s="110" t="s">
        <v>43</v>
      </c>
      <c r="M36" s="70">
        <f t="shared" si="0"/>
        <v>2.5000000000000001E-3</v>
      </c>
      <c r="N36" s="109">
        <v>19</v>
      </c>
      <c r="O36" s="110" t="s">
        <v>43</v>
      </c>
      <c r="P36" s="70">
        <f t="shared" si="1"/>
        <v>1.9E-3</v>
      </c>
    </row>
    <row r="37" spans="2:16">
      <c r="B37" s="109">
        <v>6</v>
      </c>
      <c r="C37" s="110" t="s">
        <v>42</v>
      </c>
      <c r="D37" s="95">
        <f t="shared" si="2"/>
        <v>4.5454545454545459E-5</v>
      </c>
      <c r="E37" s="111">
        <v>0.48060000000000003</v>
      </c>
      <c r="F37" s="112">
        <v>5.6719999999999997</v>
      </c>
      <c r="G37" s="108">
        <f t="shared" si="3"/>
        <v>6.1525999999999996</v>
      </c>
      <c r="H37" s="109">
        <v>124</v>
      </c>
      <c r="I37" s="110" t="s">
        <v>43</v>
      </c>
      <c r="J37" s="70">
        <f t="shared" si="4"/>
        <v>1.24E-2</v>
      </c>
      <c r="K37" s="109">
        <v>26</v>
      </c>
      <c r="L37" s="110" t="s">
        <v>43</v>
      </c>
      <c r="M37" s="70">
        <f t="shared" si="0"/>
        <v>2.5999999999999999E-3</v>
      </c>
      <c r="N37" s="109">
        <v>19</v>
      </c>
      <c r="O37" s="110" t="s">
        <v>43</v>
      </c>
      <c r="P37" s="70">
        <f t="shared" si="1"/>
        <v>1.9E-3</v>
      </c>
    </row>
    <row r="38" spans="2:16">
      <c r="B38" s="109">
        <v>6.5</v>
      </c>
      <c r="C38" s="110" t="s">
        <v>42</v>
      </c>
      <c r="D38" s="95">
        <f t="shared" si="2"/>
        <v>4.9242424242424238E-5</v>
      </c>
      <c r="E38" s="111">
        <v>0.50019999999999998</v>
      </c>
      <c r="F38" s="112">
        <v>5.8440000000000003</v>
      </c>
      <c r="G38" s="108">
        <f t="shared" si="3"/>
        <v>6.3442000000000007</v>
      </c>
      <c r="H38" s="109">
        <v>129</v>
      </c>
      <c r="I38" s="110" t="s">
        <v>43</v>
      </c>
      <c r="J38" s="70">
        <f t="shared" si="4"/>
        <v>1.29E-2</v>
      </c>
      <c r="K38" s="109">
        <v>27</v>
      </c>
      <c r="L38" s="110" t="s">
        <v>43</v>
      </c>
      <c r="M38" s="70">
        <f t="shared" si="0"/>
        <v>2.7000000000000001E-3</v>
      </c>
      <c r="N38" s="109">
        <v>20</v>
      </c>
      <c r="O38" s="110" t="s">
        <v>43</v>
      </c>
      <c r="P38" s="70">
        <f t="shared" si="1"/>
        <v>2E-3</v>
      </c>
    </row>
    <row r="39" spans="2:16">
      <c r="B39" s="109">
        <v>7</v>
      </c>
      <c r="C39" s="110" t="s">
        <v>42</v>
      </c>
      <c r="D39" s="95">
        <f t="shared" si="2"/>
        <v>5.3030303030303032E-5</v>
      </c>
      <c r="E39" s="111">
        <v>0.51910000000000001</v>
      </c>
      <c r="F39" s="112">
        <v>6.0049999999999999</v>
      </c>
      <c r="G39" s="108">
        <f t="shared" si="3"/>
        <v>6.5240999999999998</v>
      </c>
      <c r="H39" s="109">
        <v>134</v>
      </c>
      <c r="I39" s="110" t="s">
        <v>43</v>
      </c>
      <c r="J39" s="70">
        <f t="shared" si="4"/>
        <v>1.34E-2</v>
      </c>
      <c r="K39" s="109">
        <v>28</v>
      </c>
      <c r="L39" s="110" t="s">
        <v>43</v>
      </c>
      <c r="M39" s="70">
        <f t="shared" si="0"/>
        <v>2.8E-3</v>
      </c>
      <c r="N39" s="109">
        <v>21</v>
      </c>
      <c r="O39" s="110" t="s">
        <v>43</v>
      </c>
      <c r="P39" s="70">
        <f t="shared" si="1"/>
        <v>2.1000000000000003E-3</v>
      </c>
    </row>
    <row r="40" spans="2:16">
      <c r="B40" s="109">
        <v>8</v>
      </c>
      <c r="C40" s="110" t="s">
        <v>42</v>
      </c>
      <c r="D40" s="95">
        <f t="shared" si="2"/>
        <v>6.0606060606060605E-5</v>
      </c>
      <c r="E40" s="111">
        <v>0.55500000000000005</v>
      </c>
      <c r="F40" s="112">
        <v>6.298</v>
      </c>
      <c r="G40" s="108">
        <f t="shared" si="3"/>
        <v>6.8529999999999998</v>
      </c>
      <c r="H40" s="109">
        <v>144</v>
      </c>
      <c r="I40" s="110" t="s">
        <v>43</v>
      </c>
      <c r="J40" s="70">
        <f t="shared" si="4"/>
        <v>1.44E-2</v>
      </c>
      <c r="K40" s="109">
        <v>30</v>
      </c>
      <c r="L40" s="110" t="s">
        <v>43</v>
      </c>
      <c r="M40" s="70">
        <f t="shared" si="0"/>
        <v>3.0000000000000001E-3</v>
      </c>
      <c r="N40" s="109">
        <v>22</v>
      </c>
      <c r="O40" s="110" t="s">
        <v>43</v>
      </c>
      <c r="P40" s="70">
        <f t="shared" si="1"/>
        <v>2.1999999999999997E-3</v>
      </c>
    </row>
    <row r="41" spans="2:16">
      <c r="B41" s="109">
        <v>9</v>
      </c>
      <c r="C41" s="110" t="s">
        <v>42</v>
      </c>
      <c r="D41" s="95">
        <f t="shared" si="2"/>
        <v>6.8181818181818171E-5</v>
      </c>
      <c r="E41" s="111">
        <v>0.58860000000000001</v>
      </c>
      <c r="F41" s="112">
        <v>6.5609999999999999</v>
      </c>
      <c r="G41" s="108">
        <f t="shared" si="3"/>
        <v>7.1495999999999995</v>
      </c>
      <c r="H41" s="109">
        <v>153</v>
      </c>
      <c r="I41" s="110" t="s">
        <v>43</v>
      </c>
      <c r="J41" s="70">
        <f t="shared" si="4"/>
        <v>1.5299999999999999E-2</v>
      </c>
      <c r="K41" s="109">
        <v>31</v>
      </c>
      <c r="L41" s="110" t="s">
        <v>43</v>
      </c>
      <c r="M41" s="70">
        <f t="shared" si="0"/>
        <v>3.0999999999999999E-3</v>
      </c>
      <c r="N41" s="109">
        <v>24</v>
      </c>
      <c r="O41" s="110" t="s">
        <v>43</v>
      </c>
      <c r="P41" s="70">
        <f t="shared" si="1"/>
        <v>2.4000000000000002E-3</v>
      </c>
    </row>
    <row r="42" spans="2:16">
      <c r="B42" s="109">
        <v>10</v>
      </c>
      <c r="C42" s="110" t="s">
        <v>42</v>
      </c>
      <c r="D42" s="95">
        <f t="shared" si="2"/>
        <v>7.5757575757575758E-5</v>
      </c>
      <c r="E42" s="111">
        <v>0.62050000000000005</v>
      </c>
      <c r="F42" s="112">
        <v>6.798</v>
      </c>
      <c r="G42" s="108">
        <f t="shared" si="3"/>
        <v>7.4184999999999999</v>
      </c>
      <c r="H42" s="109">
        <v>162</v>
      </c>
      <c r="I42" s="110" t="s">
        <v>43</v>
      </c>
      <c r="J42" s="70">
        <f t="shared" si="4"/>
        <v>1.6199999999999999E-2</v>
      </c>
      <c r="K42" s="109">
        <v>33</v>
      </c>
      <c r="L42" s="110" t="s">
        <v>43</v>
      </c>
      <c r="M42" s="70">
        <f t="shared" si="0"/>
        <v>3.3E-3</v>
      </c>
      <c r="N42" s="109">
        <v>25</v>
      </c>
      <c r="O42" s="110" t="s">
        <v>43</v>
      </c>
      <c r="P42" s="70">
        <f t="shared" si="1"/>
        <v>2.5000000000000001E-3</v>
      </c>
    </row>
    <row r="43" spans="2:16">
      <c r="B43" s="109">
        <v>11</v>
      </c>
      <c r="C43" s="110" t="s">
        <v>42</v>
      </c>
      <c r="D43" s="95">
        <f t="shared" si="2"/>
        <v>8.3333333333333331E-5</v>
      </c>
      <c r="E43" s="111">
        <v>0.65080000000000005</v>
      </c>
      <c r="F43" s="112">
        <v>7.0140000000000002</v>
      </c>
      <c r="G43" s="108">
        <f t="shared" si="3"/>
        <v>7.6648000000000005</v>
      </c>
      <c r="H43" s="109">
        <v>171</v>
      </c>
      <c r="I43" s="110" t="s">
        <v>43</v>
      </c>
      <c r="J43" s="70">
        <f t="shared" si="4"/>
        <v>1.7100000000000001E-2</v>
      </c>
      <c r="K43" s="109">
        <v>34</v>
      </c>
      <c r="L43" s="110" t="s">
        <v>43</v>
      </c>
      <c r="M43" s="70">
        <f t="shared" si="0"/>
        <v>3.4000000000000002E-3</v>
      </c>
      <c r="N43" s="109">
        <v>26</v>
      </c>
      <c r="O43" s="110" t="s">
        <v>43</v>
      </c>
      <c r="P43" s="70">
        <f t="shared" si="1"/>
        <v>2.5999999999999999E-3</v>
      </c>
    </row>
    <row r="44" spans="2:16">
      <c r="B44" s="109">
        <v>12</v>
      </c>
      <c r="C44" s="110" t="s">
        <v>42</v>
      </c>
      <c r="D44" s="95">
        <f t="shared" si="2"/>
        <v>9.0909090909090917E-5</v>
      </c>
      <c r="E44" s="111">
        <v>0.67969999999999997</v>
      </c>
      <c r="F44" s="112">
        <v>7.2119999999999997</v>
      </c>
      <c r="G44" s="108">
        <f t="shared" si="3"/>
        <v>7.8917000000000002</v>
      </c>
      <c r="H44" s="109">
        <v>179</v>
      </c>
      <c r="I44" s="110" t="s">
        <v>43</v>
      </c>
      <c r="J44" s="70">
        <f t="shared" si="4"/>
        <v>1.7899999999999999E-2</v>
      </c>
      <c r="K44" s="109">
        <v>36</v>
      </c>
      <c r="L44" s="110" t="s">
        <v>43</v>
      </c>
      <c r="M44" s="70">
        <f t="shared" si="0"/>
        <v>3.5999999999999999E-3</v>
      </c>
      <c r="N44" s="109">
        <v>27</v>
      </c>
      <c r="O44" s="110" t="s">
        <v>43</v>
      </c>
      <c r="P44" s="70">
        <f t="shared" si="1"/>
        <v>2.7000000000000001E-3</v>
      </c>
    </row>
    <row r="45" spans="2:16">
      <c r="B45" s="109">
        <v>13</v>
      </c>
      <c r="C45" s="110" t="s">
        <v>42</v>
      </c>
      <c r="D45" s="95">
        <f t="shared" si="2"/>
        <v>9.8484848484848477E-5</v>
      </c>
      <c r="E45" s="111">
        <v>0.70750000000000002</v>
      </c>
      <c r="F45" s="112">
        <v>7.3940000000000001</v>
      </c>
      <c r="G45" s="108">
        <f t="shared" si="3"/>
        <v>8.1014999999999997</v>
      </c>
      <c r="H45" s="109">
        <v>187</v>
      </c>
      <c r="I45" s="110" t="s">
        <v>43</v>
      </c>
      <c r="J45" s="70">
        <f t="shared" si="4"/>
        <v>1.8700000000000001E-2</v>
      </c>
      <c r="K45" s="109">
        <v>37</v>
      </c>
      <c r="L45" s="110" t="s">
        <v>43</v>
      </c>
      <c r="M45" s="70">
        <f t="shared" si="0"/>
        <v>3.6999999999999997E-3</v>
      </c>
      <c r="N45" s="109">
        <v>29</v>
      </c>
      <c r="O45" s="110" t="s">
        <v>43</v>
      </c>
      <c r="P45" s="70">
        <f t="shared" si="1"/>
        <v>2.9000000000000002E-3</v>
      </c>
    </row>
    <row r="46" spans="2:16">
      <c r="B46" s="109">
        <v>14</v>
      </c>
      <c r="C46" s="110" t="s">
        <v>42</v>
      </c>
      <c r="D46" s="95">
        <f t="shared" si="2"/>
        <v>1.0606060606060606E-4</v>
      </c>
      <c r="E46" s="111">
        <v>0.73419999999999996</v>
      </c>
      <c r="F46" s="112">
        <v>7.5629999999999997</v>
      </c>
      <c r="G46" s="108">
        <f t="shared" si="3"/>
        <v>8.2972000000000001</v>
      </c>
      <c r="H46" s="109">
        <v>195</v>
      </c>
      <c r="I46" s="110" t="s">
        <v>43</v>
      </c>
      <c r="J46" s="70">
        <f t="shared" si="4"/>
        <v>1.95E-2</v>
      </c>
      <c r="K46" s="109">
        <v>38</v>
      </c>
      <c r="L46" s="110" t="s">
        <v>43</v>
      </c>
      <c r="M46" s="70">
        <f t="shared" si="0"/>
        <v>3.8E-3</v>
      </c>
      <c r="N46" s="109">
        <v>30</v>
      </c>
      <c r="O46" s="110" t="s">
        <v>43</v>
      </c>
      <c r="P46" s="70">
        <f t="shared" si="1"/>
        <v>3.0000000000000001E-3</v>
      </c>
    </row>
    <row r="47" spans="2:16">
      <c r="B47" s="109">
        <v>15</v>
      </c>
      <c r="C47" s="110" t="s">
        <v>42</v>
      </c>
      <c r="D47" s="95">
        <f t="shared" si="2"/>
        <v>1.1363636363636364E-4</v>
      </c>
      <c r="E47" s="111">
        <v>0.75990000000000002</v>
      </c>
      <c r="F47" s="112">
        <v>7.72</v>
      </c>
      <c r="G47" s="108">
        <f t="shared" si="3"/>
        <v>8.4799000000000007</v>
      </c>
      <c r="H47" s="109">
        <v>203</v>
      </c>
      <c r="I47" s="110" t="s">
        <v>43</v>
      </c>
      <c r="J47" s="70">
        <f t="shared" si="4"/>
        <v>2.0300000000000002E-2</v>
      </c>
      <c r="K47" s="109">
        <v>40</v>
      </c>
      <c r="L47" s="110" t="s">
        <v>43</v>
      </c>
      <c r="M47" s="70">
        <f t="shared" si="0"/>
        <v>4.0000000000000001E-3</v>
      </c>
      <c r="N47" s="109">
        <v>31</v>
      </c>
      <c r="O47" s="110" t="s">
        <v>43</v>
      </c>
      <c r="P47" s="70">
        <f t="shared" si="1"/>
        <v>3.0999999999999999E-3</v>
      </c>
    </row>
    <row r="48" spans="2:16">
      <c r="B48" s="109">
        <v>16</v>
      </c>
      <c r="C48" s="110" t="s">
        <v>42</v>
      </c>
      <c r="D48" s="95">
        <f t="shared" si="2"/>
        <v>1.2121212121212121E-4</v>
      </c>
      <c r="E48" s="111">
        <v>0.78490000000000004</v>
      </c>
      <c r="F48" s="112">
        <v>7.867</v>
      </c>
      <c r="G48" s="108">
        <f t="shared" si="3"/>
        <v>8.6518999999999995</v>
      </c>
      <c r="H48" s="109">
        <v>211</v>
      </c>
      <c r="I48" s="110" t="s">
        <v>43</v>
      </c>
      <c r="J48" s="70">
        <f t="shared" si="4"/>
        <v>2.1100000000000001E-2</v>
      </c>
      <c r="K48" s="109">
        <v>41</v>
      </c>
      <c r="L48" s="110" t="s">
        <v>43</v>
      </c>
      <c r="M48" s="70">
        <f t="shared" si="0"/>
        <v>4.1000000000000003E-3</v>
      </c>
      <c r="N48" s="109">
        <v>32</v>
      </c>
      <c r="O48" s="110" t="s">
        <v>43</v>
      </c>
      <c r="P48" s="70">
        <f t="shared" si="1"/>
        <v>3.2000000000000002E-3</v>
      </c>
    </row>
    <row r="49" spans="2:16">
      <c r="B49" s="109">
        <v>17</v>
      </c>
      <c r="C49" s="110" t="s">
        <v>42</v>
      </c>
      <c r="D49" s="95">
        <f t="shared" si="2"/>
        <v>1.2878787878787881E-4</v>
      </c>
      <c r="E49" s="111">
        <v>0.80900000000000005</v>
      </c>
      <c r="F49" s="112">
        <v>8.0050000000000008</v>
      </c>
      <c r="G49" s="108">
        <f t="shared" si="3"/>
        <v>8.8140000000000001</v>
      </c>
      <c r="H49" s="109">
        <v>218</v>
      </c>
      <c r="I49" s="110" t="s">
        <v>43</v>
      </c>
      <c r="J49" s="70">
        <f t="shared" si="4"/>
        <v>2.18E-2</v>
      </c>
      <c r="K49" s="109">
        <v>42</v>
      </c>
      <c r="L49" s="110" t="s">
        <v>43</v>
      </c>
      <c r="M49" s="70">
        <f t="shared" si="0"/>
        <v>4.2000000000000006E-3</v>
      </c>
      <c r="N49" s="109">
        <v>33</v>
      </c>
      <c r="O49" s="110" t="s">
        <v>43</v>
      </c>
      <c r="P49" s="70">
        <f t="shared" si="1"/>
        <v>3.3E-3</v>
      </c>
    </row>
    <row r="50" spans="2:16">
      <c r="B50" s="109">
        <v>18</v>
      </c>
      <c r="C50" s="110" t="s">
        <v>42</v>
      </c>
      <c r="D50" s="95">
        <f t="shared" si="2"/>
        <v>1.3636363636363634E-4</v>
      </c>
      <c r="E50" s="111">
        <v>0.83250000000000002</v>
      </c>
      <c r="F50" s="112">
        <v>8.1340000000000003</v>
      </c>
      <c r="G50" s="108">
        <f t="shared" si="3"/>
        <v>8.9664999999999999</v>
      </c>
      <c r="H50" s="109">
        <v>226</v>
      </c>
      <c r="I50" s="110" t="s">
        <v>43</v>
      </c>
      <c r="J50" s="70">
        <f t="shared" si="4"/>
        <v>2.2600000000000002E-2</v>
      </c>
      <c r="K50" s="109">
        <v>43</v>
      </c>
      <c r="L50" s="110" t="s">
        <v>43</v>
      </c>
      <c r="M50" s="70">
        <f t="shared" si="0"/>
        <v>4.3E-3</v>
      </c>
      <c r="N50" s="109">
        <v>34</v>
      </c>
      <c r="O50" s="110" t="s">
        <v>43</v>
      </c>
      <c r="P50" s="70">
        <f t="shared" si="1"/>
        <v>3.4000000000000002E-3</v>
      </c>
    </row>
    <row r="51" spans="2:16">
      <c r="B51" s="109">
        <v>20</v>
      </c>
      <c r="C51" s="110" t="s">
        <v>42</v>
      </c>
      <c r="D51" s="95">
        <f t="shared" si="2"/>
        <v>1.5151515151515152E-4</v>
      </c>
      <c r="E51" s="111">
        <v>0.87749999999999995</v>
      </c>
      <c r="F51" s="112">
        <v>8.3710000000000004</v>
      </c>
      <c r="G51" s="108">
        <f t="shared" si="3"/>
        <v>9.2484999999999999</v>
      </c>
      <c r="H51" s="109">
        <v>240</v>
      </c>
      <c r="I51" s="110" t="s">
        <v>43</v>
      </c>
      <c r="J51" s="70">
        <f t="shared" si="4"/>
        <v>2.4E-2</v>
      </c>
      <c r="K51" s="109">
        <v>46</v>
      </c>
      <c r="L51" s="110" t="s">
        <v>43</v>
      </c>
      <c r="M51" s="70">
        <f t="shared" si="0"/>
        <v>4.5999999999999999E-3</v>
      </c>
      <c r="N51" s="109">
        <v>36</v>
      </c>
      <c r="O51" s="110" t="s">
        <v>43</v>
      </c>
      <c r="P51" s="70">
        <f t="shared" si="1"/>
        <v>3.5999999999999999E-3</v>
      </c>
    </row>
    <row r="52" spans="2:16">
      <c r="B52" s="109">
        <v>22.5</v>
      </c>
      <c r="C52" s="110" t="s">
        <v>42</v>
      </c>
      <c r="D52" s="95">
        <f t="shared" si="2"/>
        <v>1.7045454545454544E-4</v>
      </c>
      <c r="E52" s="111">
        <v>0.93069999999999997</v>
      </c>
      <c r="F52" s="112">
        <v>8.6319999999999997</v>
      </c>
      <c r="G52" s="108">
        <f t="shared" si="3"/>
        <v>9.5626999999999995</v>
      </c>
      <c r="H52" s="109">
        <v>258</v>
      </c>
      <c r="I52" s="110" t="s">
        <v>43</v>
      </c>
      <c r="J52" s="70">
        <f t="shared" si="4"/>
        <v>2.58E-2</v>
      </c>
      <c r="K52" s="109">
        <v>48</v>
      </c>
      <c r="L52" s="110" t="s">
        <v>43</v>
      </c>
      <c r="M52" s="70">
        <f t="shared" si="0"/>
        <v>4.8000000000000004E-3</v>
      </c>
      <c r="N52" s="109">
        <v>38</v>
      </c>
      <c r="O52" s="110" t="s">
        <v>43</v>
      </c>
      <c r="P52" s="70">
        <f t="shared" si="1"/>
        <v>3.8E-3</v>
      </c>
    </row>
    <row r="53" spans="2:16">
      <c r="B53" s="109">
        <v>25</v>
      </c>
      <c r="C53" s="110" t="s">
        <v>42</v>
      </c>
      <c r="D53" s="95">
        <f t="shared" si="2"/>
        <v>1.8939393939393939E-4</v>
      </c>
      <c r="E53" s="111">
        <v>0.98109999999999997</v>
      </c>
      <c r="F53" s="112">
        <v>8.8620000000000001</v>
      </c>
      <c r="G53" s="108">
        <f t="shared" si="3"/>
        <v>9.8430999999999997</v>
      </c>
      <c r="H53" s="109">
        <v>274</v>
      </c>
      <c r="I53" s="110" t="s">
        <v>43</v>
      </c>
      <c r="J53" s="70">
        <f t="shared" si="4"/>
        <v>2.7400000000000001E-2</v>
      </c>
      <c r="K53" s="109">
        <v>51</v>
      </c>
      <c r="L53" s="110" t="s">
        <v>43</v>
      </c>
      <c r="M53" s="70">
        <f t="shared" si="0"/>
        <v>5.0999999999999995E-3</v>
      </c>
      <c r="N53" s="109">
        <v>41</v>
      </c>
      <c r="O53" s="110" t="s">
        <v>43</v>
      </c>
      <c r="P53" s="70">
        <f t="shared" si="1"/>
        <v>4.1000000000000003E-3</v>
      </c>
    </row>
    <row r="54" spans="2:16">
      <c r="B54" s="109">
        <v>27.5</v>
      </c>
      <c r="C54" s="110" t="s">
        <v>42</v>
      </c>
      <c r="D54" s="95">
        <f t="shared" si="2"/>
        <v>2.0833333333333335E-4</v>
      </c>
      <c r="E54" s="111">
        <v>1.0289999999999999</v>
      </c>
      <c r="F54" s="112">
        <v>9.0670000000000002</v>
      </c>
      <c r="G54" s="108">
        <f t="shared" si="3"/>
        <v>10.096</v>
      </c>
      <c r="H54" s="109">
        <v>291</v>
      </c>
      <c r="I54" s="110" t="s">
        <v>43</v>
      </c>
      <c r="J54" s="70">
        <f t="shared" si="4"/>
        <v>2.9099999999999997E-2</v>
      </c>
      <c r="K54" s="109">
        <v>53</v>
      </c>
      <c r="L54" s="110" t="s">
        <v>43</v>
      </c>
      <c r="M54" s="70">
        <f t="shared" si="0"/>
        <v>5.3E-3</v>
      </c>
      <c r="N54" s="109">
        <v>43</v>
      </c>
      <c r="O54" s="110" t="s">
        <v>43</v>
      </c>
      <c r="P54" s="70">
        <f t="shared" si="1"/>
        <v>4.3E-3</v>
      </c>
    </row>
    <row r="55" spans="2:16">
      <c r="B55" s="109">
        <v>30</v>
      </c>
      <c r="C55" s="110" t="s">
        <v>42</v>
      </c>
      <c r="D55" s="95">
        <f t="shared" si="2"/>
        <v>2.2727272727272727E-4</v>
      </c>
      <c r="E55" s="111">
        <v>1.075</v>
      </c>
      <c r="F55" s="112">
        <v>9.25</v>
      </c>
      <c r="G55" s="108">
        <f t="shared" si="3"/>
        <v>10.324999999999999</v>
      </c>
      <c r="H55" s="109">
        <v>307</v>
      </c>
      <c r="I55" s="110" t="s">
        <v>43</v>
      </c>
      <c r="J55" s="70">
        <f t="shared" si="4"/>
        <v>3.0699999999999998E-2</v>
      </c>
      <c r="K55" s="109">
        <v>56</v>
      </c>
      <c r="L55" s="110" t="s">
        <v>43</v>
      </c>
      <c r="M55" s="70">
        <f t="shared" si="0"/>
        <v>5.5999999999999999E-3</v>
      </c>
      <c r="N55" s="109">
        <v>45</v>
      </c>
      <c r="O55" s="110" t="s">
        <v>43</v>
      </c>
      <c r="P55" s="70">
        <f t="shared" si="1"/>
        <v>4.4999999999999997E-3</v>
      </c>
    </row>
    <row r="56" spans="2:16">
      <c r="B56" s="109">
        <v>32.5</v>
      </c>
      <c r="C56" s="110" t="s">
        <v>42</v>
      </c>
      <c r="D56" s="95">
        <f t="shared" si="2"/>
        <v>2.4621212121212123E-4</v>
      </c>
      <c r="E56" s="111">
        <v>1.119</v>
      </c>
      <c r="F56" s="112">
        <v>9.4139999999999997</v>
      </c>
      <c r="G56" s="108">
        <f t="shared" si="3"/>
        <v>10.532999999999999</v>
      </c>
      <c r="H56" s="109">
        <v>323</v>
      </c>
      <c r="I56" s="110" t="s">
        <v>43</v>
      </c>
      <c r="J56" s="70">
        <f t="shared" si="4"/>
        <v>3.2300000000000002E-2</v>
      </c>
      <c r="K56" s="109">
        <v>58</v>
      </c>
      <c r="L56" s="110" t="s">
        <v>43</v>
      </c>
      <c r="M56" s="70">
        <f t="shared" si="0"/>
        <v>5.8000000000000005E-3</v>
      </c>
      <c r="N56" s="109">
        <v>47</v>
      </c>
      <c r="O56" s="110" t="s">
        <v>43</v>
      </c>
      <c r="P56" s="70">
        <f t="shared" si="1"/>
        <v>4.7000000000000002E-3</v>
      </c>
    </row>
    <row r="57" spans="2:16">
      <c r="B57" s="109">
        <v>35</v>
      </c>
      <c r="C57" s="110" t="s">
        <v>42</v>
      </c>
      <c r="D57" s="95">
        <f t="shared" si="2"/>
        <v>2.6515151515151518E-4</v>
      </c>
      <c r="E57" s="111">
        <v>1.161</v>
      </c>
      <c r="F57" s="112">
        <v>9.5640000000000001</v>
      </c>
      <c r="G57" s="108">
        <f t="shared" si="3"/>
        <v>10.725</v>
      </c>
      <c r="H57" s="109">
        <v>339</v>
      </c>
      <c r="I57" s="110" t="s">
        <v>43</v>
      </c>
      <c r="J57" s="70">
        <f t="shared" si="4"/>
        <v>3.39E-2</v>
      </c>
      <c r="K57" s="109">
        <v>60</v>
      </c>
      <c r="L57" s="110" t="s">
        <v>43</v>
      </c>
      <c r="M57" s="70">
        <f t="shared" si="0"/>
        <v>6.0000000000000001E-3</v>
      </c>
      <c r="N57" s="109">
        <v>49</v>
      </c>
      <c r="O57" s="110" t="s">
        <v>43</v>
      </c>
      <c r="P57" s="70">
        <f t="shared" si="1"/>
        <v>4.8999999999999998E-3</v>
      </c>
    </row>
    <row r="58" spans="2:16">
      <c r="B58" s="109">
        <v>37.5</v>
      </c>
      <c r="C58" s="110" t="s">
        <v>42</v>
      </c>
      <c r="D58" s="95">
        <f t="shared" si="2"/>
        <v>2.8409090909090908E-4</v>
      </c>
      <c r="E58" s="111">
        <v>1.202</v>
      </c>
      <c r="F58" s="112">
        <v>9.6999999999999993</v>
      </c>
      <c r="G58" s="108">
        <f t="shared" si="3"/>
        <v>10.901999999999999</v>
      </c>
      <c r="H58" s="109">
        <v>354</v>
      </c>
      <c r="I58" s="110" t="s">
        <v>43</v>
      </c>
      <c r="J58" s="70">
        <f t="shared" si="4"/>
        <v>3.5400000000000001E-2</v>
      </c>
      <c r="K58" s="109">
        <v>62</v>
      </c>
      <c r="L58" s="110" t="s">
        <v>43</v>
      </c>
      <c r="M58" s="70">
        <f t="shared" si="0"/>
        <v>6.1999999999999998E-3</v>
      </c>
      <c r="N58" s="109">
        <v>51</v>
      </c>
      <c r="O58" s="110" t="s">
        <v>43</v>
      </c>
      <c r="P58" s="70">
        <f t="shared" si="1"/>
        <v>5.0999999999999995E-3</v>
      </c>
    </row>
    <row r="59" spans="2:16">
      <c r="B59" s="109">
        <v>40</v>
      </c>
      <c r="C59" s="110" t="s">
        <v>42</v>
      </c>
      <c r="D59" s="95">
        <f t="shared" si="2"/>
        <v>3.0303030303030303E-4</v>
      </c>
      <c r="E59" s="111">
        <v>1.2410000000000001</v>
      </c>
      <c r="F59" s="112">
        <v>9.8239999999999998</v>
      </c>
      <c r="G59" s="108">
        <f t="shared" si="3"/>
        <v>11.065</v>
      </c>
      <c r="H59" s="109">
        <v>369</v>
      </c>
      <c r="I59" s="110" t="s">
        <v>43</v>
      </c>
      <c r="J59" s="70">
        <f t="shared" si="4"/>
        <v>3.6900000000000002E-2</v>
      </c>
      <c r="K59" s="109">
        <v>65</v>
      </c>
      <c r="L59" s="110" t="s">
        <v>43</v>
      </c>
      <c r="M59" s="70">
        <f t="shared" si="0"/>
        <v>6.5000000000000006E-3</v>
      </c>
      <c r="N59" s="109">
        <v>53</v>
      </c>
      <c r="O59" s="110" t="s">
        <v>43</v>
      </c>
      <c r="P59" s="70">
        <f t="shared" si="1"/>
        <v>5.3E-3</v>
      </c>
    </row>
    <row r="60" spans="2:16">
      <c r="B60" s="109">
        <v>45</v>
      </c>
      <c r="C60" s="110" t="s">
        <v>42</v>
      </c>
      <c r="D60" s="95">
        <f t="shared" si="2"/>
        <v>3.4090909090909088E-4</v>
      </c>
      <c r="E60" s="111">
        <v>1.3160000000000001</v>
      </c>
      <c r="F60" s="112">
        <v>10.039999999999999</v>
      </c>
      <c r="G60" s="108">
        <f t="shared" si="3"/>
        <v>11.356</v>
      </c>
      <c r="H60" s="109">
        <v>399</v>
      </c>
      <c r="I60" s="110" t="s">
        <v>43</v>
      </c>
      <c r="J60" s="70">
        <f t="shared" si="4"/>
        <v>3.9900000000000005E-2</v>
      </c>
      <c r="K60" s="109">
        <v>69</v>
      </c>
      <c r="L60" s="110" t="s">
        <v>43</v>
      </c>
      <c r="M60" s="70">
        <f t="shared" si="0"/>
        <v>6.9000000000000008E-3</v>
      </c>
      <c r="N60" s="109">
        <v>57</v>
      </c>
      <c r="O60" s="110" t="s">
        <v>43</v>
      </c>
      <c r="P60" s="70">
        <f t="shared" si="1"/>
        <v>5.7000000000000002E-3</v>
      </c>
    </row>
    <row r="61" spans="2:16">
      <c r="B61" s="109">
        <v>50</v>
      </c>
      <c r="C61" s="110" t="s">
        <v>42</v>
      </c>
      <c r="D61" s="95">
        <f t="shared" si="2"/>
        <v>3.7878787878787879E-4</v>
      </c>
      <c r="E61" s="111">
        <v>1.387</v>
      </c>
      <c r="F61" s="112">
        <v>10.23</v>
      </c>
      <c r="G61" s="108">
        <f t="shared" si="3"/>
        <v>11.617000000000001</v>
      </c>
      <c r="H61" s="109">
        <v>427</v>
      </c>
      <c r="I61" s="110" t="s">
        <v>43</v>
      </c>
      <c r="J61" s="70">
        <f t="shared" si="4"/>
        <v>4.2700000000000002E-2</v>
      </c>
      <c r="K61" s="109">
        <v>73</v>
      </c>
      <c r="L61" s="110" t="s">
        <v>43</v>
      </c>
      <c r="M61" s="70">
        <f t="shared" si="0"/>
        <v>7.2999999999999992E-3</v>
      </c>
      <c r="N61" s="109">
        <v>61</v>
      </c>
      <c r="O61" s="110" t="s">
        <v>43</v>
      </c>
      <c r="P61" s="70">
        <f t="shared" si="1"/>
        <v>6.0999999999999995E-3</v>
      </c>
    </row>
    <row r="62" spans="2:16">
      <c r="B62" s="109">
        <v>55</v>
      </c>
      <c r="C62" s="110" t="s">
        <v>42</v>
      </c>
      <c r="D62" s="95">
        <f t="shared" si="2"/>
        <v>4.1666666666666669E-4</v>
      </c>
      <c r="E62" s="111">
        <v>1.4550000000000001</v>
      </c>
      <c r="F62" s="112">
        <v>10.39</v>
      </c>
      <c r="G62" s="108">
        <f t="shared" si="3"/>
        <v>11.845000000000001</v>
      </c>
      <c r="H62" s="109">
        <v>456</v>
      </c>
      <c r="I62" s="110" t="s">
        <v>43</v>
      </c>
      <c r="J62" s="70">
        <f t="shared" si="4"/>
        <v>4.5600000000000002E-2</v>
      </c>
      <c r="K62" s="109">
        <v>77</v>
      </c>
      <c r="L62" s="110" t="s">
        <v>43</v>
      </c>
      <c r="M62" s="70">
        <f t="shared" si="0"/>
        <v>7.7000000000000002E-3</v>
      </c>
      <c r="N62" s="109">
        <v>65</v>
      </c>
      <c r="O62" s="110" t="s">
        <v>43</v>
      </c>
      <c r="P62" s="70">
        <f t="shared" si="1"/>
        <v>6.5000000000000006E-3</v>
      </c>
    </row>
    <row r="63" spans="2:16">
      <c r="B63" s="109">
        <v>60</v>
      </c>
      <c r="C63" s="110" t="s">
        <v>42</v>
      </c>
      <c r="D63" s="95">
        <f t="shared" si="2"/>
        <v>4.5454545454545455E-4</v>
      </c>
      <c r="E63" s="111">
        <v>1.52</v>
      </c>
      <c r="F63" s="112">
        <v>10.52</v>
      </c>
      <c r="G63" s="108">
        <f t="shared" si="3"/>
        <v>12.04</v>
      </c>
      <c r="H63" s="109">
        <v>484</v>
      </c>
      <c r="I63" s="110" t="s">
        <v>43</v>
      </c>
      <c r="J63" s="70">
        <f t="shared" si="4"/>
        <v>4.8399999999999999E-2</v>
      </c>
      <c r="K63" s="109">
        <v>81</v>
      </c>
      <c r="L63" s="110" t="s">
        <v>43</v>
      </c>
      <c r="M63" s="70">
        <f t="shared" si="0"/>
        <v>8.0999999999999996E-3</v>
      </c>
      <c r="N63" s="109">
        <v>68</v>
      </c>
      <c r="O63" s="110" t="s">
        <v>43</v>
      </c>
      <c r="P63" s="70">
        <f t="shared" si="1"/>
        <v>6.8000000000000005E-3</v>
      </c>
    </row>
    <row r="64" spans="2:16">
      <c r="B64" s="109">
        <v>65</v>
      </c>
      <c r="C64" s="110" t="s">
        <v>42</v>
      </c>
      <c r="D64" s="95">
        <f t="shared" si="2"/>
        <v>4.9242424242424245E-4</v>
      </c>
      <c r="E64" s="111">
        <v>1.5820000000000001</v>
      </c>
      <c r="F64" s="112">
        <v>10.64</v>
      </c>
      <c r="G64" s="108">
        <f t="shared" si="3"/>
        <v>12.222000000000001</v>
      </c>
      <c r="H64" s="109">
        <v>511</v>
      </c>
      <c r="I64" s="110" t="s">
        <v>43</v>
      </c>
      <c r="J64" s="70">
        <f t="shared" si="4"/>
        <v>5.11E-2</v>
      </c>
      <c r="K64" s="109">
        <v>84</v>
      </c>
      <c r="L64" s="110" t="s">
        <v>43</v>
      </c>
      <c r="M64" s="70">
        <f t="shared" si="0"/>
        <v>8.4000000000000012E-3</v>
      </c>
      <c r="N64" s="109">
        <v>72</v>
      </c>
      <c r="O64" s="110" t="s">
        <v>43</v>
      </c>
      <c r="P64" s="70">
        <f t="shared" si="1"/>
        <v>7.1999999999999998E-3</v>
      </c>
    </row>
    <row r="65" spans="2:16">
      <c r="B65" s="109">
        <v>70</v>
      </c>
      <c r="C65" s="110" t="s">
        <v>42</v>
      </c>
      <c r="D65" s="95">
        <f t="shared" si="2"/>
        <v>5.3030303030303036E-4</v>
      </c>
      <c r="E65" s="111">
        <v>1.6419999999999999</v>
      </c>
      <c r="F65" s="112">
        <v>10.74</v>
      </c>
      <c r="G65" s="108">
        <f t="shared" si="3"/>
        <v>12.382</v>
      </c>
      <c r="H65" s="109">
        <v>538</v>
      </c>
      <c r="I65" s="110" t="s">
        <v>43</v>
      </c>
      <c r="J65" s="70">
        <f t="shared" si="4"/>
        <v>5.3800000000000001E-2</v>
      </c>
      <c r="K65" s="109">
        <v>88</v>
      </c>
      <c r="L65" s="110" t="s">
        <v>43</v>
      </c>
      <c r="M65" s="70">
        <f t="shared" si="0"/>
        <v>8.7999999999999988E-3</v>
      </c>
      <c r="N65" s="109">
        <v>75</v>
      </c>
      <c r="O65" s="110" t="s">
        <v>43</v>
      </c>
      <c r="P65" s="70">
        <f t="shared" si="1"/>
        <v>7.4999999999999997E-3</v>
      </c>
    </row>
    <row r="66" spans="2:16">
      <c r="B66" s="109">
        <v>80</v>
      </c>
      <c r="C66" s="110" t="s">
        <v>42</v>
      </c>
      <c r="D66" s="95">
        <f t="shared" si="2"/>
        <v>6.0606060606060606E-4</v>
      </c>
      <c r="E66" s="111">
        <v>1.7549999999999999</v>
      </c>
      <c r="F66" s="112">
        <v>10.91</v>
      </c>
      <c r="G66" s="108">
        <f t="shared" si="3"/>
        <v>12.664999999999999</v>
      </c>
      <c r="H66" s="109">
        <v>591</v>
      </c>
      <c r="I66" s="110" t="s">
        <v>43</v>
      </c>
      <c r="J66" s="70">
        <f t="shared" si="4"/>
        <v>5.91E-2</v>
      </c>
      <c r="K66" s="109">
        <v>95</v>
      </c>
      <c r="L66" s="110" t="s">
        <v>43</v>
      </c>
      <c r="M66" s="70">
        <f t="shared" si="0"/>
        <v>9.4999999999999998E-3</v>
      </c>
      <c r="N66" s="109">
        <v>82</v>
      </c>
      <c r="O66" s="110" t="s">
        <v>43</v>
      </c>
      <c r="P66" s="70">
        <f t="shared" si="1"/>
        <v>8.2000000000000007E-3</v>
      </c>
    </row>
    <row r="67" spans="2:16">
      <c r="B67" s="109">
        <v>90</v>
      </c>
      <c r="C67" s="110" t="s">
        <v>42</v>
      </c>
      <c r="D67" s="95">
        <f t="shared" si="2"/>
        <v>6.8181818181818176E-4</v>
      </c>
      <c r="E67" s="111">
        <v>1.8620000000000001</v>
      </c>
      <c r="F67" s="112">
        <v>11.04</v>
      </c>
      <c r="G67" s="108">
        <f t="shared" si="3"/>
        <v>12.901999999999999</v>
      </c>
      <c r="H67" s="109">
        <v>644</v>
      </c>
      <c r="I67" s="110" t="s">
        <v>43</v>
      </c>
      <c r="J67" s="70">
        <f t="shared" si="4"/>
        <v>6.4399999999999999E-2</v>
      </c>
      <c r="K67" s="109">
        <v>102</v>
      </c>
      <c r="L67" s="110" t="s">
        <v>43</v>
      </c>
      <c r="M67" s="70">
        <f t="shared" si="0"/>
        <v>1.0199999999999999E-2</v>
      </c>
      <c r="N67" s="109">
        <v>88</v>
      </c>
      <c r="O67" s="110" t="s">
        <v>43</v>
      </c>
      <c r="P67" s="70">
        <f t="shared" si="1"/>
        <v>8.7999999999999988E-3</v>
      </c>
    </row>
    <row r="68" spans="2:16">
      <c r="B68" s="109">
        <v>100</v>
      </c>
      <c r="C68" s="110" t="s">
        <v>42</v>
      </c>
      <c r="D68" s="95">
        <f t="shared" si="2"/>
        <v>7.5757575757575758E-4</v>
      </c>
      <c r="E68" s="111">
        <v>1.962</v>
      </c>
      <c r="F68" s="112">
        <v>11.14</v>
      </c>
      <c r="G68" s="108">
        <f t="shared" si="3"/>
        <v>13.102</v>
      </c>
      <c r="H68" s="109">
        <v>695</v>
      </c>
      <c r="I68" s="110" t="s">
        <v>43</v>
      </c>
      <c r="J68" s="70">
        <f t="shared" si="4"/>
        <v>6.9499999999999992E-2</v>
      </c>
      <c r="K68" s="109">
        <v>109</v>
      </c>
      <c r="L68" s="110" t="s">
        <v>43</v>
      </c>
      <c r="M68" s="70">
        <f t="shared" si="0"/>
        <v>1.09E-2</v>
      </c>
      <c r="N68" s="109">
        <v>94</v>
      </c>
      <c r="O68" s="110" t="s">
        <v>43</v>
      </c>
      <c r="P68" s="70">
        <f t="shared" si="1"/>
        <v>9.4000000000000004E-3</v>
      </c>
    </row>
    <row r="69" spans="2:16">
      <c r="B69" s="109">
        <v>110</v>
      </c>
      <c r="C69" s="110" t="s">
        <v>42</v>
      </c>
      <c r="D69" s="95">
        <f t="shared" si="2"/>
        <v>8.3333333333333339E-4</v>
      </c>
      <c r="E69" s="111">
        <v>2.0579999999999998</v>
      </c>
      <c r="F69" s="112">
        <v>11.21</v>
      </c>
      <c r="G69" s="108">
        <f t="shared" si="3"/>
        <v>13.268000000000001</v>
      </c>
      <c r="H69" s="109">
        <v>746</v>
      </c>
      <c r="I69" s="110" t="s">
        <v>43</v>
      </c>
      <c r="J69" s="70">
        <f t="shared" si="4"/>
        <v>7.46E-2</v>
      </c>
      <c r="K69" s="109">
        <v>116</v>
      </c>
      <c r="L69" s="110" t="s">
        <v>43</v>
      </c>
      <c r="M69" s="70">
        <f t="shared" si="0"/>
        <v>1.1600000000000001E-2</v>
      </c>
      <c r="N69" s="109">
        <v>100</v>
      </c>
      <c r="O69" s="110" t="s">
        <v>43</v>
      </c>
      <c r="P69" s="70">
        <f t="shared" si="1"/>
        <v>0.01</v>
      </c>
    </row>
    <row r="70" spans="2:16">
      <c r="B70" s="109">
        <v>120</v>
      </c>
      <c r="C70" s="110" t="s">
        <v>42</v>
      </c>
      <c r="D70" s="95">
        <f t="shared" si="2"/>
        <v>9.0909090909090909E-4</v>
      </c>
      <c r="E70" s="111">
        <v>2.15</v>
      </c>
      <c r="F70" s="112">
        <v>11.27</v>
      </c>
      <c r="G70" s="108">
        <f t="shared" si="3"/>
        <v>13.42</v>
      </c>
      <c r="H70" s="109">
        <v>796</v>
      </c>
      <c r="I70" s="110" t="s">
        <v>43</v>
      </c>
      <c r="J70" s="70">
        <f t="shared" si="4"/>
        <v>7.9600000000000004E-2</v>
      </c>
      <c r="K70" s="109">
        <v>122</v>
      </c>
      <c r="L70" s="110" t="s">
        <v>43</v>
      </c>
      <c r="M70" s="70">
        <f t="shared" si="0"/>
        <v>1.2199999999999999E-2</v>
      </c>
      <c r="N70" s="109">
        <v>106</v>
      </c>
      <c r="O70" s="110" t="s">
        <v>43</v>
      </c>
      <c r="P70" s="70">
        <f t="shared" si="1"/>
        <v>1.06E-2</v>
      </c>
    </row>
    <row r="71" spans="2:16">
      <c r="B71" s="109">
        <v>130</v>
      </c>
      <c r="C71" s="110" t="s">
        <v>42</v>
      </c>
      <c r="D71" s="95">
        <f t="shared" si="2"/>
        <v>9.848484848484849E-4</v>
      </c>
      <c r="E71" s="111">
        <v>2.2370000000000001</v>
      </c>
      <c r="F71" s="112">
        <v>11.3</v>
      </c>
      <c r="G71" s="108">
        <f t="shared" si="3"/>
        <v>13.537000000000001</v>
      </c>
      <c r="H71" s="109">
        <v>846</v>
      </c>
      <c r="I71" s="110" t="s">
        <v>43</v>
      </c>
      <c r="J71" s="70">
        <f t="shared" si="4"/>
        <v>8.4599999999999995E-2</v>
      </c>
      <c r="K71" s="109">
        <v>128</v>
      </c>
      <c r="L71" s="110" t="s">
        <v>43</v>
      </c>
      <c r="M71" s="70">
        <f t="shared" si="0"/>
        <v>1.2800000000000001E-2</v>
      </c>
      <c r="N71" s="109">
        <v>112</v>
      </c>
      <c r="O71" s="110" t="s">
        <v>43</v>
      </c>
      <c r="P71" s="70">
        <f t="shared" si="1"/>
        <v>1.12E-2</v>
      </c>
    </row>
    <row r="72" spans="2:16">
      <c r="B72" s="109">
        <v>140</v>
      </c>
      <c r="C72" s="110" t="s">
        <v>42</v>
      </c>
      <c r="D72" s="95">
        <f t="shared" si="2"/>
        <v>1.0606060606060607E-3</v>
      </c>
      <c r="E72" s="111">
        <v>2.3220000000000001</v>
      </c>
      <c r="F72" s="112">
        <v>11.33</v>
      </c>
      <c r="G72" s="108">
        <f t="shared" si="3"/>
        <v>13.652000000000001</v>
      </c>
      <c r="H72" s="109">
        <v>895</v>
      </c>
      <c r="I72" s="110" t="s">
        <v>43</v>
      </c>
      <c r="J72" s="70">
        <f t="shared" si="4"/>
        <v>8.9499999999999996E-2</v>
      </c>
      <c r="K72" s="109">
        <v>134</v>
      </c>
      <c r="L72" s="110" t="s">
        <v>43</v>
      </c>
      <c r="M72" s="70">
        <f t="shared" si="0"/>
        <v>1.34E-2</v>
      </c>
      <c r="N72" s="109">
        <v>118</v>
      </c>
      <c r="O72" s="110" t="s">
        <v>43</v>
      </c>
      <c r="P72" s="70">
        <f t="shared" si="1"/>
        <v>1.18E-2</v>
      </c>
    </row>
    <row r="73" spans="2:16">
      <c r="B73" s="109">
        <v>150</v>
      </c>
      <c r="C73" s="110" t="s">
        <v>42</v>
      </c>
      <c r="D73" s="95">
        <f t="shared" si="2"/>
        <v>1.1363636363636363E-3</v>
      </c>
      <c r="E73" s="111">
        <v>2.403</v>
      </c>
      <c r="F73" s="112">
        <v>11.35</v>
      </c>
      <c r="G73" s="108">
        <f t="shared" si="3"/>
        <v>13.753</v>
      </c>
      <c r="H73" s="109">
        <v>944</v>
      </c>
      <c r="I73" s="110" t="s">
        <v>43</v>
      </c>
      <c r="J73" s="70">
        <f t="shared" si="4"/>
        <v>9.4399999999999998E-2</v>
      </c>
      <c r="K73" s="109">
        <v>140</v>
      </c>
      <c r="L73" s="110" t="s">
        <v>43</v>
      </c>
      <c r="M73" s="70">
        <f t="shared" si="0"/>
        <v>1.4000000000000002E-2</v>
      </c>
      <c r="N73" s="109">
        <v>123</v>
      </c>
      <c r="O73" s="110" t="s">
        <v>43</v>
      </c>
      <c r="P73" s="70">
        <f t="shared" si="1"/>
        <v>1.23E-2</v>
      </c>
    </row>
    <row r="74" spans="2:16">
      <c r="B74" s="109">
        <v>160</v>
      </c>
      <c r="C74" s="110" t="s">
        <v>42</v>
      </c>
      <c r="D74" s="95">
        <f t="shared" si="2"/>
        <v>1.2121212121212121E-3</v>
      </c>
      <c r="E74" s="111">
        <v>2.4820000000000002</v>
      </c>
      <c r="F74" s="112">
        <v>11.35</v>
      </c>
      <c r="G74" s="108">
        <f t="shared" si="3"/>
        <v>13.832000000000001</v>
      </c>
      <c r="H74" s="109">
        <v>993</v>
      </c>
      <c r="I74" s="110" t="s">
        <v>43</v>
      </c>
      <c r="J74" s="70">
        <f t="shared" si="4"/>
        <v>9.9299999999999999E-2</v>
      </c>
      <c r="K74" s="109">
        <v>146</v>
      </c>
      <c r="L74" s="110" t="s">
        <v>43</v>
      </c>
      <c r="M74" s="70">
        <f t="shared" si="0"/>
        <v>1.4599999999999998E-2</v>
      </c>
      <c r="N74" s="109">
        <v>129</v>
      </c>
      <c r="O74" s="110" t="s">
        <v>43</v>
      </c>
      <c r="P74" s="70">
        <f t="shared" si="1"/>
        <v>1.29E-2</v>
      </c>
    </row>
    <row r="75" spans="2:16">
      <c r="B75" s="109">
        <v>170</v>
      </c>
      <c r="C75" s="110" t="s">
        <v>42</v>
      </c>
      <c r="D75" s="95">
        <f t="shared" si="2"/>
        <v>1.2878787878787879E-3</v>
      </c>
      <c r="E75" s="111">
        <v>2.5590000000000002</v>
      </c>
      <c r="F75" s="112">
        <v>11.35</v>
      </c>
      <c r="G75" s="108">
        <f t="shared" si="3"/>
        <v>13.908999999999999</v>
      </c>
      <c r="H75" s="109">
        <v>1041</v>
      </c>
      <c r="I75" s="110" t="s">
        <v>43</v>
      </c>
      <c r="J75" s="70">
        <f t="shared" si="4"/>
        <v>0.1041</v>
      </c>
      <c r="K75" s="109">
        <v>152</v>
      </c>
      <c r="L75" s="110" t="s">
        <v>43</v>
      </c>
      <c r="M75" s="70">
        <f t="shared" si="0"/>
        <v>1.52E-2</v>
      </c>
      <c r="N75" s="109">
        <v>135</v>
      </c>
      <c r="O75" s="110" t="s">
        <v>43</v>
      </c>
      <c r="P75" s="70">
        <f t="shared" si="1"/>
        <v>1.3500000000000002E-2</v>
      </c>
    </row>
    <row r="76" spans="2:16">
      <c r="B76" s="109">
        <v>180</v>
      </c>
      <c r="C76" s="110" t="s">
        <v>42</v>
      </c>
      <c r="D76" s="95">
        <f t="shared" si="2"/>
        <v>1.3636363636363635E-3</v>
      </c>
      <c r="E76" s="111">
        <v>2.633</v>
      </c>
      <c r="F76" s="112">
        <v>11.34</v>
      </c>
      <c r="G76" s="108">
        <f t="shared" si="3"/>
        <v>13.972999999999999</v>
      </c>
      <c r="H76" s="109">
        <v>1090</v>
      </c>
      <c r="I76" s="110" t="s">
        <v>43</v>
      </c>
      <c r="J76" s="70">
        <f t="shared" si="4"/>
        <v>0.10900000000000001</v>
      </c>
      <c r="K76" s="109">
        <v>158</v>
      </c>
      <c r="L76" s="110" t="s">
        <v>43</v>
      </c>
      <c r="M76" s="70">
        <f t="shared" si="0"/>
        <v>1.5800000000000002E-2</v>
      </c>
      <c r="N76" s="109">
        <v>140</v>
      </c>
      <c r="O76" s="110" t="s">
        <v>43</v>
      </c>
      <c r="P76" s="70">
        <f t="shared" si="1"/>
        <v>1.4000000000000002E-2</v>
      </c>
    </row>
    <row r="77" spans="2:16">
      <c r="B77" s="109">
        <v>200</v>
      </c>
      <c r="C77" s="110" t="s">
        <v>42</v>
      </c>
      <c r="D77" s="95">
        <f t="shared" si="2"/>
        <v>1.5151515151515152E-3</v>
      </c>
      <c r="E77" s="111">
        <v>2.7749999999999999</v>
      </c>
      <c r="F77" s="112">
        <v>11.31</v>
      </c>
      <c r="G77" s="108">
        <f t="shared" si="3"/>
        <v>14.085000000000001</v>
      </c>
      <c r="H77" s="109">
        <v>1186</v>
      </c>
      <c r="I77" s="110" t="s">
        <v>43</v>
      </c>
      <c r="J77" s="70">
        <f t="shared" si="4"/>
        <v>0.1186</v>
      </c>
      <c r="K77" s="109">
        <v>170</v>
      </c>
      <c r="L77" s="110" t="s">
        <v>43</v>
      </c>
      <c r="M77" s="70">
        <f t="shared" si="0"/>
        <v>1.7000000000000001E-2</v>
      </c>
      <c r="N77" s="109">
        <v>151</v>
      </c>
      <c r="O77" s="110" t="s">
        <v>43</v>
      </c>
      <c r="P77" s="70">
        <f t="shared" si="1"/>
        <v>1.5099999999999999E-2</v>
      </c>
    </row>
    <row r="78" spans="2:16">
      <c r="B78" s="109">
        <v>225</v>
      </c>
      <c r="C78" s="110" t="s">
        <v>42</v>
      </c>
      <c r="D78" s="95">
        <f t="shared" si="2"/>
        <v>1.7045454545454547E-3</v>
      </c>
      <c r="E78" s="111">
        <v>2.9430000000000001</v>
      </c>
      <c r="F78" s="112">
        <v>11.25</v>
      </c>
      <c r="G78" s="108">
        <f t="shared" si="3"/>
        <v>14.193</v>
      </c>
      <c r="H78" s="109">
        <v>1305</v>
      </c>
      <c r="I78" s="110" t="s">
        <v>43</v>
      </c>
      <c r="J78" s="70">
        <f t="shared" si="4"/>
        <v>0.1305</v>
      </c>
      <c r="K78" s="109">
        <v>184</v>
      </c>
      <c r="L78" s="110" t="s">
        <v>43</v>
      </c>
      <c r="M78" s="70">
        <f t="shared" si="0"/>
        <v>1.84E-2</v>
      </c>
      <c r="N78" s="109">
        <v>164</v>
      </c>
      <c r="O78" s="110" t="s">
        <v>43</v>
      </c>
      <c r="P78" s="70">
        <f t="shared" si="1"/>
        <v>1.6400000000000001E-2</v>
      </c>
    </row>
    <row r="79" spans="2:16">
      <c r="B79" s="109">
        <v>250</v>
      </c>
      <c r="C79" s="110" t="s">
        <v>42</v>
      </c>
      <c r="D79" s="95">
        <f t="shared" si="2"/>
        <v>1.893939393939394E-3</v>
      </c>
      <c r="E79" s="111">
        <v>3.1030000000000002</v>
      </c>
      <c r="F79" s="112">
        <v>11.18</v>
      </c>
      <c r="G79" s="108">
        <f t="shared" si="3"/>
        <v>14.282999999999999</v>
      </c>
      <c r="H79" s="109">
        <v>1424</v>
      </c>
      <c r="I79" s="110" t="s">
        <v>43</v>
      </c>
      <c r="J79" s="70">
        <f t="shared" si="4"/>
        <v>0.1424</v>
      </c>
      <c r="K79" s="109">
        <v>198</v>
      </c>
      <c r="L79" s="110" t="s">
        <v>43</v>
      </c>
      <c r="M79" s="70">
        <f t="shared" si="0"/>
        <v>1.9800000000000002E-2</v>
      </c>
      <c r="N79" s="109">
        <v>177</v>
      </c>
      <c r="O79" s="110" t="s">
        <v>43</v>
      </c>
      <c r="P79" s="70">
        <f t="shared" si="1"/>
        <v>1.77E-2</v>
      </c>
    </row>
    <row r="80" spans="2:16">
      <c r="B80" s="109">
        <v>275</v>
      </c>
      <c r="C80" s="110" t="s">
        <v>42</v>
      </c>
      <c r="D80" s="95">
        <f t="shared" si="2"/>
        <v>2.0833333333333333E-3</v>
      </c>
      <c r="E80" s="111">
        <v>3.202</v>
      </c>
      <c r="F80" s="112">
        <v>11.09</v>
      </c>
      <c r="G80" s="108">
        <f t="shared" si="3"/>
        <v>14.292</v>
      </c>
      <c r="H80" s="109">
        <v>1542</v>
      </c>
      <c r="I80" s="110" t="s">
        <v>43</v>
      </c>
      <c r="J80" s="70">
        <f t="shared" si="4"/>
        <v>0.1542</v>
      </c>
      <c r="K80" s="109">
        <v>211</v>
      </c>
      <c r="L80" s="110" t="s">
        <v>43</v>
      </c>
      <c r="M80" s="70">
        <f t="shared" si="0"/>
        <v>2.1100000000000001E-2</v>
      </c>
      <c r="N80" s="109">
        <v>189</v>
      </c>
      <c r="O80" s="110" t="s">
        <v>43</v>
      </c>
      <c r="P80" s="70">
        <f t="shared" si="1"/>
        <v>1.89E-2</v>
      </c>
    </row>
    <row r="81" spans="2:16">
      <c r="B81" s="109">
        <v>300</v>
      </c>
      <c r="C81" s="110" t="s">
        <v>42</v>
      </c>
      <c r="D81" s="95">
        <f t="shared" si="2"/>
        <v>2.2727272727272726E-3</v>
      </c>
      <c r="E81" s="111">
        <v>3.2509999999999999</v>
      </c>
      <c r="F81" s="112">
        <v>10.99</v>
      </c>
      <c r="G81" s="108">
        <f t="shared" si="3"/>
        <v>14.241</v>
      </c>
      <c r="H81" s="109">
        <v>1661</v>
      </c>
      <c r="I81" s="110" t="s">
        <v>43</v>
      </c>
      <c r="J81" s="70">
        <f t="shared" si="4"/>
        <v>0.1661</v>
      </c>
      <c r="K81" s="109">
        <v>225</v>
      </c>
      <c r="L81" s="110" t="s">
        <v>43</v>
      </c>
      <c r="M81" s="70">
        <f t="shared" si="0"/>
        <v>2.2499999999999999E-2</v>
      </c>
      <c r="N81" s="109">
        <v>202</v>
      </c>
      <c r="O81" s="110" t="s">
        <v>43</v>
      </c>
      <c r="P81" s="70">
        <f t="shared" si="1"/>
        <v>2.0200000000000003E-2</v>
      </c>
    </row>
    <row r="82" spans="2:16">
      <c r="B82" s="109">
        <v>325</v>
      </c>
      <c r="C82" s="110" t="s">
        <v>42</v>
      </c>
      <c r="D82" s="95">
        <f t="shared" si="2"/>
        <v>2.4621212121212124E-3</v>
      </c>
      <c r="E82" s="111">
        <v>3.3140000000000001</v>
      </c>
      <c r="F82" s="112">
        <v>10.89</v>
      </c>
      <c r="G82" s="108">
        <f t="shared" si="3"/>
        <v>14.204000000000001</v>
      </c>
      <c r="H82" s="109">
        <v>1780</v>
      </c>
      <c r="I82" s="110" t="s">
        <v>43</v>
      </c>
      <c r="J82" s="70">
        <f t="shared" si="4"/>
        <v>0.17799999999999999</v>
      </c>
      <c r="K82" s="109">
        <v>238</v>
      </c>
      <c r="L82" s="110" t="s">
        <v>43</v>
      </c>
      <c r="M82" s="70">
        <f t="shared" si="0"/>
        <v>2.3799999999999998E-2</v>
      </c>
      <c r="N82" s="109">
        <v>214</v>
      </c>
      <c r="O82" s="110" t="s">
        <v>43</v>
      </c>
      <c r="P82" s="70">
        <f t="shared" si="1"/>
        <v>2.1399999999999999E-2</v>
      </c>
    </row>
    <row r="83" spans="2:16">
      <c r="B83" s="109">
        <v>350</v>
      </c>
      <c r="C83" s="110" t="s">
        <v>42</v>
      </c>
      <c r="D83" s="95">
        <f t="shared" si="2"/>
        <v>2.6515151515151512E-3</v>
      </c>
      <c r="E83" s="111">
        <v>3.3860000000000001</v>
      </c>
      <c r="F83" s="112">
        <v>10.78</v>
      </c>
      <c r="G83" s="108">
        <f t="shared" si="3"/>
        <v>14.166</v>
      </c>
      <c r="H83" s="109">
        <v>1899</v>
      </c>
      <c r="I83" s="110" t="s">
        <v>43</v>
      </c>
      <c r="J83" s="70">
        <f t="shared" si="4"/>
        <v>0.18990000000000001</v>
      </c>
      <c r="K83" s="109">
        <v>251</v>
      </c>
      <c r="L83" s="110" t="s">
        <v>43</v>
      </c>
      <c r="M83" s="70">
        <f t="shared" si="0"/>
        <v>2.5100000000000001E-2</v>
      </c>
      <c r="N83" s="109">
        <v>227</v>
      </c>
      <c r="O83" s="110" t="s">
        <v>43</v>
      </c>
      <c r="P83" s="70">
        <f t="shared" si="1"/>
        <v>2.2700000000000001E-2</v>
      </c>
    </row>
    <row r="84" spans="2:16">
      <c r="B84" s="109">
        <v>375</v>
      </c>
      <c r="C84" s="110" t="s">
        <v>42</v>
      </c>
      <c r="D84" s="95">
        <f t="shared" si="2"/>
        <v>2.840909090909091E-3</v>
      </c>
      <c r="E84" s="111">
        <v>3.4620000000000002</v>
      </c>
      <c r="F84" s="112">
        <v>10.67</v>
      </c>
      <c r="G84" s="108">
        <f t="shared" si="3"/>
        <v>14.132</v>
      </c>
      <c r="H84" s="109">
        <v>2019</v>
      </c>
      <c r="I84" s="110" t="s">
        <v>43</v>
      </c>
      <c r="J84" s="70">
        <f t="shared" si="4"/>
        <v>0.20190000000000002</v>
      </c>
      <c r="K84" s="109">
        <v>264</v>
      </c>
      <c r="L84" s="110" t="s">
        <v>43</v>
      </c>
      <c r="M84" s="70">
        <f t="shared" ref="M84:M147" si="5">K84/1000/10</f>
        <v>2.64E-2</v>
      </c>
      <c r="N84" s="109">
        <v>239</v>
      </c>
      <c r="O84" s="110" t="s">
        <v>43</v>
      </c>
      <c r="P84" s="70">
        <f t="shared" ref="P84:P147" si="6">N84/1000/10</f>
        <v>2.3899999999999998E-2</v>
      </c>
    </row>
    <row r="85" spans="2:16">
      <c r="B85" s="109">
        <v>400</v>
      </c>
      <c r="C85" s="110" t="s">
        <v>42</v>
      </c>
      <c r="D85" s="95">
        <f t="shared" ref="D85:D93" si="7">B85/1000/$C$5</f>
        <v>3.0303030303030303E-3</v>
      </c>
      <c r="E85" s="111">
        <v>3.54</v>
      </c>
      <c r="F85" s="112">
        <v>10.57</v>
      </c>
      <c r="G85" s="108">
        <f t="shared" ref="G85:G148" si="8">E85+F85</f>
        <v>14.11</v>
      </c>
      <c r="H85" s="109">
        <v>2139</v>
      </c>
      <c r="I85" s="110" t="s">
        <v>43</v>
      </c>
      <c r="J85" s="70">
        <f t="shared" ref="J85:J102" si="9">H85/1000/10</f>
        <v>0.21389999999999998</v>
      </c>
      <c r="K85" s="109">
        <v>277</v>
      </c>
      <c r="L85" s="110" t="s">
        <v>43</v>
      </c>
      <c r="M85" s="70">
        <f t="shared" si="5"/>
        <v>2.7700000000000002E-2</v>
      </c>
      <c r="N85" s="109">
        <v>251</v>
      </c>
      <c r="O85" s="110" t="s">
        <v>43</v>
      </c>
      <c r="P85" s="70">
        <f t="shared" si="6"/>
        <v>2.5100000000000001E-2</v>
      </c>
    </row>
    <row r="86" spans="2:16">
      <c r="B86" s="109">
        <v>450</v>
      </c>
      <c r="C86" s="110" t="s">
        <v>42</v>
      </c>
      <c r="D86" s="95">
        <f t="shared" si="7"/>
        <v>3.4090909090909094E-3</v>
      </c>
      <c r="E86" s="111">
        <v>3.6949999999999998</v>
      </c>
      <c r="F86" s="112">
        <v>10.35</v>
      </c>
      <c r="G86" s="108">
        <f t="shared" si="8"/>
        <v>14.045</v>
      </c>
      <c r="H86" s="109">
        <v>2381</v>
      </c>
      <c r="I86" s="110" t="s">
        <v>43</v>
      </c>
      <c r="J86" s="70">
        <f t="shared" si="9"/>
        <v>0.23809999999999998</v>
      </c>
      <c r="K86" s="109">
        <v>303</v>
      </c>
      <c r="L86" s="110" t="s">
        <v>43</v>
      </c>
      <c r="M86" s="70">
        <f t="shared" si="5"/>
        <v>3.0300000000000001E-2</v>
      </c>
      <c r="N86" s="109">
        <v>275</v>
      </c>
      <c r="O86" s="110" t="s">
        <v>43</v>
      </c>
      <c r="P86" s="70">
        <f t="shared" si="6"/>
        <v>2.7500000000000004E-2</v>
      </c>
    </row>
    <row r="87" spans="2:16">
      <c r="B87" s="109">
        <v>500</v>
      </c>
      <c r="C87" s="110" t="s">
        <v>42</v>
      </c>
      <c r="D87" s="95">
        <f t="shared" si="7"/>
        <v>3.787878787878788E-3</v>
      </c>
      <c r="E87" s="111">
        <v>3.8460000000000001</v>
      </c>
      <c r="F87" s="112">
        <v>10.130000000000001</v>
      </c>
      <c r="G87" s="108">
        <f t="shared" si="8"/>
        <v>13.976000000000001</v>
      </c>
      <c r="H87" s="109">
        <v>2624</v>
      </c>
      <c r="I87" s="110" t="s">
        <v>43</v>
      </c>
      <c r="J87" s="70">
        <f t="shared" si="9"/>
        <v>0.26240000000000002</v>
      </c>
      <c r="K87" s="109">
        <v>329</v>
      </c>
      <c r="L87" s="110" t="s">
        <v>43</v>
      </c>
      <c r="M87" s="70">
        <f t="shared" si="5"/>
        <v>3.2899999999999999E-2</v>
      </c>
      <c r="N87" s="109">
        <v>299</v>
      </c>
      <c r="O87" s="110" t="s">
        <v>43</v>
      </c>
      <c r="P87" s="70">
        <f t="shared" si="6"/>
        <v>2.9899999999999999E-2</v>
      </c>
    </row>
    <row r="88" spans="2:16">
      <c r="B88" s="109">
        <v>550</v>
      </c>
      <c r="C88" s="110" t="s">
        <v>42</v>
      </c>
      <c r="D88" s="95">
        <f t="shared" si="7"/>
        <v>4.1666666666666666E-3</v>
      </c>
      <c r="E88" s="111">
        <v>3.99</v>
      </c>
      <c r="F88" s="112">
        <v>9.9239999999999995</v>
      </c>
      <c r="G88" s="108">
        <f t="shared" si="8"/>
        <v>13.914</v>
      </c>
      <c r="H88" s="109">
        <v>2868</v>
      </c>
      <c r="I88" s="110" t="s">
        <v>43</v>
      </c>
      <c r="J88" s="70">
        <f t="shared" si="9"/>
        <v>0.2868</v>
      </c>
      <c r="K88" s="109">
        <v>354</v>
      </c>
      <c r="L88" s="110" t="s">
        <v>43</v>
      </c>
      <c r="M88" s="70">
        <f t="shared" si="5"/>
        <v>3.5400000000000001E-2</v>
      </c>
      <c r="N88" s="109">
        <v>323</v>
      </c>
      <c r="O88" s="110" t="s">
        <v>43</v>
      </c>
      <c r="P88" s="70">
        <f t="shared" si="6"/>
        <v>3.2300000000000002E-2</v>
      </c>
    </row>
    <row r="89" spans="2:16">
      <c r="B89" s="109">
        <v>600</v>
      </c>
      <c r="C89" s="110" t="s">
        <v>42</v>
      </c>
      <c r="D89" s="95">
        <f t="shared" si="7"/>
        <v>4.5454545454545452E-3</v>
      </c>
      <c r="E89" s="111">
        <v>4.1289999999999996</v>
      </c>
      <c r="F89" s="112">
        <v>9.7200000000000006</v>
      </c>
      <c r="G89" s="108">
        <f t="shared" si="8"/>
        <v>13.849</v>
      </c>
      <c r="H89" s="109">
        <v>3113</v>
      </c>
      <c r="I89" s="110" t="s">
        <v>43</v>
      </c>
      <c r="J89" s="70">
        <f t="shared" si="9"/>
        <v>0.31130000000000002</v>
      </c>
      <c r="K89" s="109">
        <v>379</v>
      </c>
      <c r="L89" s="110" t="s">
        <v>43</v>
      </c>
      <c r="M89" s="70">
        <f t="shared" si="5"/>
        <v>3.7900000000000003E-2</v>
      </c>
      <c r="N89" s="109">
        <v>347</v>
      </c>
      <c r="O89" s="110" t="s">
        <v>43</v>
      </c>
      <c r="P89" s="70">
        <f t="shared" si="6"/>
        <v>3.4699999999999995E-2</v>
      </c>
    </row>
    <row r="90" spans="2:16">
      <c r="B90" s="109">
        <v>650</v>
      </c>
      <c r="C90" s="110" t="s">
        <v>42</v>
      </c>
      <c r="D90" s="95">
        <f t="shared" si="7"/>
        <v>4.9242424242424247E-3</v>
      </c>
      <c r="E90" s="111">
        <v>4.2629999999999999</v>
      </c>
      <c r="F90" s="112">
        <v>9.5239999999999991</v>
      </c>
      <c r="G90" s="108">
        <f t="shared" si="8"/>
        <v>13.786999999999999</v>
      </c>
      <c r="H90" s="109">
        <v>3360</v>
      </c>
      <c r="I90" s="110" t="s">
        <v>43</v>
      </c>
      <c r="J90" s="70">
        <f t="shared" si="9"/>
        <v>0.33599999999999997</v>
      </c>
      <c r="K90" s="109">
        <v>403</v>
      </c>
      <c r="L90" s="110" t="s">
        <v>43</v>
      </c>
      <c r="M90" s="70">
        <f t="shared" si="5"/>
        <v>4.0300000000000002E-2</v>
      </c>
      <c r="N90" s="109">
        <v>370</v>
      </c>
      <c r="O90" s="110" t="s">
        <v>43</v>
      </c>
      <c r="P90" s="70">
        <f t="shared" si="6"/>
        <v>3.6999999999999998E-2</v>
      </c>
    </row>
    <row r="91" spans="2:16">
      <c r="B91" s="109">
        <v>700</v>
      </c>
      <c r="C91" s="110" t="s">
        <v>42</v>
      </c>
      <c r="D91" s="95">
        <f t="shared" si="7"/>
        <v>5.3030303030303025E-3</v>
      </c>
      <c r="E91" s="111">
        <v>4.3920000000000003</v>
      </c>
      <c r="F91" s="112">
        <v>9.3360000000000003</v>
      </c>
      <c r="G91" s="108">
        <f t="shared" si="8"/>
        <v>13.728000000000002</v>
      </c>
      <c r="H91" s="109">
        <v>3608</v>
      </c>
      <c r="I91" s="110" t="s">
        <v>43</v>
      </c>
      <c r="J91" s="70">
        <f t="shared" si="9"/>
        <v>0.36080000000000001</v>
      </c>
      <c r="K91" s="109">
        <v>427</v>
      </c>
      <c r="L91" s="110" t="s">
        <v>43</v>
      </c>
      <c r="M91" s="70">
        <f t="shared" si="5"/>
        <v>4.2700000000000002E-2</v>
      </c>
      <c r="N91" s="109">
        <v>393</v>
      </c>
      <c r="O91" s="110" t="s">
        <v>43</v>
      </c>
      <c r="P91" s="70">
        <f t="shared" si="6"/>
        <v>3.9300000000000002E-2</v>
      </c>
    </row>
    <row r="92" spans="2:16">
      <c r="B92" s="109">
        <v>800</v>
      </c>
      <c r="C92" s="110" t="s">
        <v>42</v>
      </c>
      <c r="D92" s="95">
        <f t="shared" si="7"/>
        <v>6.0606060606060606E-3</v>
      </c>
      <c r="E92" s="111">
        <v>4.6390000000000002</v>
      </c>
      <c r="F92" s="112">
        <v>8.98</v>
      </c>
      <c r="G92" s="108">
        <f t="shared" si="8"/>
        <v>13.619</v>
      </c>
      <c r="H92" s="109">
        <v>4108</v>
      </c>
      <c r="I92" s="110" t="s">
        <v>43</v>
      </c>
      <c r="J92" s="70">
        <f t="shared" si="9"/>
        <v>0.41079999999999994</v>
      </c>
      <c r="K92" s="109">
        <v>476</v>
      </c>
      <c r="L92" s="110" t="s">
        <v>43</v>
      </c>
      <c r="M92" s="70">
        <f t="shared" si="5"/>
        <v>4.7599999999999996E-2</v>
      </c>
      <c r="N92" s="109">
        <v>440</v>
      </c>
      <c r="O92" s="110" t="s">
        <v>43</v>
      </c>
      <c r="P92" s="70">
        <f t="shared" si="6"/>
        <v>4.3999999999999997E-2</v>
      </c>
    </row>
    <row r="93" spans="2:16">
      <c r="B93" s="109">
        <v>900</v>
      </c>
      <c r="C93" s="110" t="s">
        <v>42</v>
      </c>
      <c r="D93" s="95">
        <f t="shared" si="7"/>
        <v>6.8181818181818187E-3</v>
      </c>
      <c r="E93" s="111">
        <v>4.875</v>
      </c>
      <c r="F93" s="112">
        <v>8.6519999999999992</v>
      </c>
      <c r="G93" s="108">
        <f t="shared" si="8"/>
        <v>13.526999999999999</v>
      </c>
      <c r="H93" s="109">
        <v>4613</v>
      </c>
      <c r="I93" s="110" t="s">
        <v>43</v>
      </c>
      <c r="J93" s="70">
        <f t="shared" si="9"/>
        <v>0.46130000000000004</v>
      </c>
      <c r="K93" s="109">
        <v>524</v>
      </c>
      <c r="L93" s="110" t="s">
        <v>43</v>
      </c>
      <c r="M93" s="70">
        <f t="shared" si="5"/>
        <v>5.2400000000000002E-2</v>
      </c>
      <c r="N93" s="109">
        <v>486</v>
      </c>
      <c r="O93" s="110" t="s">
        <v>43</v>
      </c>
      <c r="P93" s="70">
        <f t="shared" si="6"/>
        <v>4.8599999999999997E-2</v>
      </c>
    </row>
    <row r="94" spans="2:16">
      <c r="B94" s="109">
        <v>1</v>
      </c>
      <c r="C94" s="119" t="s">
        <v>44</v>
      </c>
      <c r="D94" s="70">
        <f t="shared" ref="D94:D157" si="10">B94/$C$5</f>
        <v>7.575757575757576E-3</v>
      </c>
      <c r="E94" s="111">
        <v>5.1020000000000003</v>
      </c>
      <c r="F94" s="112">
        <v>8.35</v>
      </c>
      <c r="G94" s="108">
        <f t="shared" si="8"/>
        <v>13.452</v>
      </c>
      <c r="H94" s="109">
        <v>5121</v>
      </c>
      <c r="I94" s="110" t="s">
        <v>43</v>
      </c>
      <c r="J94" s="70">
        <f t="shared" si="9"/>
        <v>0.5121</v>
      </c>
      <c r="K94" s="109">
        <v>570</v>
      </c>
      <c r="L94" s="110" t="s">
        <v>43</v>
      </c>
      <c r="M94" s="70">
        <f t="shared" si="5"/>
        <v>5.6999999999999995E-2</v>
      </c>
      <c r="N94" s="109">
        <v>531</v>
      </c>
      <c r="O94" s="110" t="s">
        <v>43</v>
      </c>
      <c r="P94" s="70">
        <f t="shared" si="6"/>
        <v>5.3100000000000001E-2</v>
      </c>
    </row>
    <row r="95" spans="2:16">
      <c r="B95" s="109">
        <v>1.1000000000000001</v>
      </c>
      <c r="C95" s="110" t="s">
        <v>44</v>
      </c>
      <c r="D95" s="70">
        <f t="shared" si="10"/>
        <v>8.3333333333333332E-3</v>
      </c>
      <c r="E95" s="111">
        <v>5.3209999999999997</v>
      </c>
      <c r="F95" s="112">
        <v>8.07</v>
      </c>
      <c r="G95" s="108">
        <f t="shared" si="8"/>
        <v>13.391</v>
      </c>
      <c r="H95" s="109">
        <v>5632</v>
      </c>
      <c r="I95" s="110" t="s">
        <v>43</v>
      </c>
      <c r="J95" s="70">
        <f t="shared" si="9"/>
        <v>0.56319999999999992</v>
      </c>
      <c r="K95" s="109">
        <v>614</v>
      </c>
      <c r="L95" s="110" t="s">
        <v>43</v>
      </c>
      <c r="M95" s="70">
        <f t="shared" si="5"/>
        <v>6.1399999999999996E-2</v>
      </c>
      <c r="N95" s="109">
        <v>577</v>
      </c>
      <c r="O95" s="110" t="s">
        <v>43</v>
      </c>
      <c r="P95" s="70">
        <f t="shared" si="6"/>
        <v>5.7699999999999994E-2</v>
      </c>
    </row>
    <row r="96" spans="2:16">
      <c r="B96" s="109">
        <v>1.2</v>
      </c>
      <c r="C96" s="110" t="s">
        <v>44</v>
      </c>
      <c r="D96" s="70">
        <f t="shared" si="10"/>
        <v>9.0909090909090905E-3</v>
      </c>
      <c r="E96" s="111">
        <v>5.5330000000000004</v>
      </c>
      <c r="F96" s="112">
        <v>7.8120000000000003</v>
      </c>
      <c r="G96" s="108">
        <f t="shared" si="8"/>
        <v>13.345000000000001</v>
      </c>
      <c r="H96" s="109">
        <v>6145</v>
      </c>
      <c r="I96" s="110" t="s">
        <v>43</v>
      </c>
      <c r="J96" s="70">
        <f t="shared" si="9"/>
        <v>0.61449999999999994</v>
      </c>
      <c r="K96" s="109">
        <v>658</v>
      </c>
      <c r="L96" s="110" t="s">
        <v>43</v>
      </c>
      <c r="M96" s="70">
        <f t="shared" si="5"/>
        <v>6.5799999999999997E-2</v>
      </c>
      <c r="N96" s="109">
        <v>621</v>
      </c>
      <c r="O96" s="110" t="s">
        <v>43</v>
      </c>
      <c r="P96" s="70">
        <f t="shared" si="6"/>
        <v>6.2100000000000002E-2</v>
      </c>
    </row>
    <row r="97" spans="2:16">
      <c r="B97" s="109">
        <v>1.3</v>
      </c>
      <c r="C97" s="110" t="s">
        <v>44</v>
      </c>
      <c r="D97" s="70">
        <f t="shared" si="10"/>
        <v>9.8484848484848495E-3</v>
      </c>
      <c r="E97" s="111">
        <v>5.7370000000000001</v>
      </c>
      <c r="F97" s="112">
        <v>7.5709999999999997</v>
      </c>
      <c r="G97" s="108">
        <f t="shared" si="8"/>
        <v>13.308</v>
      </c>
      <c r="H97" s="109">
        <v>6661</v>
      </c>
      <c r="I97" s="110" t="s">
        <v>43</v>
      </c>
      <c r="J97" s="70">
        <f t="shared" si="9"/>
        <v>0.66609999999999991</v>
      </c>
      <c r="K97" s="109">
        <v>700</v>
      </c>
      <c r="L97" s="110" t="s">
        <v>43</v>
      </c>
      <c r="M97" s="70">
        <f t="shared" si="5"/>
        <v>6.9999999999999993E-2</v>
      </c>
      <c r="N97" s="109">
        <v>666</v>
      </c>
      <c r="O97" s="110" t="s">
        <v>43</v>
      </c>
      <c r="P97" s="70">
        <f t="shared" si="6"/>
        <v>6.6600000000000006E-2</v>
      </c>
    </row>
    <row r="98" spans="2:16">
      <c r="B98" s="109">
        <v>1.4</v>
      </c>
      <c r="C98" s="110" t="s">
        <v>44</v>
      </c>
      <c r="D98" s="70">
        <f t="shared" si="10"/>
        <v>1.0606060606060605E-2</v>
      </c>
      <c r="E98" s="111">
        <v>5.9349999999999996</v>
      </c>
      <c r="F98" s="112">
        <v>7.3479999999999999</v>
      </c>
      <c r="G98" s="108">
        <f t="shared" si="8"/>
        <v>13.282999999999999</v>
      </c>
      <c r="H98" s="109">
        <v>7178</v>
      </c>
      <c r="I98" s="110" t="s">
        <v>43</v>
      </c>
      <c r="J98" s="70">
        <f t="shared" si="9"/>
        <v>0.71779999999999999</v>
      </c>
      <c r="K98" s="109">
        <v>741</v>
      </c>
      <c r="L98" s="110" t="s">
        <v>43</v>
      </c>
      <c r="M98" s="70">
        <f t="shared" si="5"/>
        <v>7.4099999999999999E-2</v>
      </c>
      <c r="N98" s="109">
        <v>710</v>
      </c>
      <c r="O98" s="110" t="s">
        <v>43</v>
      </c>
      <c r="P98" s="70">
        <f t="shared" si="6"/>
        <v>7.0999999999999994E-2</v>
      </c>
    </row>
    <row r="99" spans="2:16">
      <c r="B99" s="109">
        <v>1.5</v>
      </c>
      <c r="C99" s="110" t="s">
        <v>44</v>
      </c>
      <c r="D99" s="70">
        <f t="shared" si="10"/>
        <v>1.1363636363636364E-2</v>
      </c>
      <c r="E99" s="111">
        <v>6.1260000000000003</v>
      </c>
      <c r="F99" s="112">
        <v>7.1390000000000002</v>
      </c>
      <c r="G99" s="108">
        <f t="shared" si="8"/>
        <v>13.265000000000001</v>
      </c>
      <c r="H99" s="109">
        <v>7696</v>
      </c>
      <c r="I99" s="110" t="s">
        <v>43</v>
      </c>
      <c r="J99" s="70">
        <f t="shared" si="9"/>
        <v>0.76959999999999995</v>
      </c>
      <c r="K99" s="109">
        <v>781</v>
      </c>
      <c r="L99" s="110" t="s">
        <v>43</v>
      </c>
      <c r="M99" s="70">
        <f t="shared" si="5"/>
        <v>7.8100000000000003E-2</v>
      </c>
      <c r="N99" s="109">
        <v>753</v>
      </c>
      <c r="O99" s="110" t="s">
        <v>43</v>
      </c>
      <c r="P99" s="70">
        <f t="shared" si="6"/>
        <v>7.5300000000000006E-2</v>
      </c>
    </row>
    <row r="100" spans="2:16">
      <c r="B100" s="109">
        <v>1.6</v>
      </c>
      <c r="C100" s="110" t="s">
        <v>44</v>
      </c>
      <c r="D100" s="70">
        <f t="shared" si="10"/>
        <v>1.2121212121212121E-2</v>
      </c>
      <c r="E100" s="111">
        <v>6.3109999999999999</v>
      </c>
      <c r="F100" s="112">
        <v>6.944</v>
      </c>
      <c r="G100" s="108">
        <f t="shared" si="8"/>
        <v>13.254999999999999</v>
      </c>
      <c r="H100" s="109">
        <v>8215</v>
      </c>
      <c r="I100" s="110" t="s">
        <v>43</v>
      </c>
      <c r="J100" s="70">
        <f t="shared" si="9"/>
        <v>0.82150000000000001</v>
      </c>
      <c r="K100" s="109">
        <v>820</v>
      </c>
      <c r="L100" s="110" t="s">
        <v>43</v>
      </c>
      <c r="M100" s="70">
        <f t="shared" si="5"/>
        <v>8.199999999999999E-2</v>
      </c>
      <c r="N100" s="109">
        <v>796</v>
      </c>
      <c r="O100" s="110" t="s">
        <v>43</v>
      </c>
      <c r="P100" s="70">
        <f t="shared" si="6"/>
        <v>7.9600000000000004E-2</v>
      </c>
    </row>
    <row r="101" spans="2:16">
      <c r="B101" s="109">
        <v>1.7</v>
      </c>
      <c r="C101" s="110" t="s">
        <v>44</v>
      </c>
      <c r="D101" s="70">
        <f t="shared" si="10"/>
        <v>1.2878787878787878E-2</v>
      </c>
      <c r="E101" s="111">
        <v>6.4909999999999997</v>
      </c>
      <c r="F101" s="112">
        <v>6.7610000000000001</v>
      </c>
      <c r="G101" s="108">
        <f t="shared" si="8"/>
        <v>13.251999999999999</v>
      </c>
      <c r="H101" s="109">
        <v>8735</v>
      </c>
      <c r="I101" s="110" t="s">
        <v>43</v>
      </c>
      <c r="J101" s="70">
        <f t="shared" si="9"/>
        <v>0.87349999999999994</v>
      </c>
      <c r="K101" s="109">
        <v>858</v>
      </c>
      <c r="L101" s="110" t="s">
        <v>43</v>
      </c>
      <c r="M101" s="70">
        <f t="shared" si="5"/>
        <v>8.5800000000000001E-2</v>
      </c>
      <c r="N101" s="109">
        <v>839</v>
      </c>
      <c r="O101" s="110" t="s">
        <v>43</v>
      </c>
      <c r="P101" s="70">
        <f t="shared" si="6"/>
        <v>8.3900000000000002E-2</v>
      </c>
    </row>
    <row r="102" spans="2:16">
      <c r="B102" s="109">
        <v>1.8</v>
      </c>
      <c r="C102" s="110" t="s">
        <v>44</v>
      </c>
      <c r="D102" s="70">
        <f t="shared" si="10"/>
        <v>1.3636363636363637E-2</v>
      </c>
      <c r="E102" s="111">
        <v>6.6660000000000004</v>
      </c>
      <c r="F102" s="112">
        <v>6.59</v>
      </c>
      <c r="G102" s="108">
        <f t="shared" si="8"/>
        <v>13.256</v>
      </c>
      <c r="H102" s="109">
        <v>9255</v>
      </c>
      <c r="I102" s="110" t="s">
        <v>43</v>
      </c>
      <c r="J102" s="70">
        <f t="shared" si="9"/>
        <v>0.9255000000000001</v>
      </c>
      <c r="K102" s="109">
        <v>896</v>
      </c>
      <c r="L102" s="110" t="s">
        <v>43</v>
      </c>
      <c r="M102" s="70">
        <f t="shared" si="5"/>
        <v>8.9599999999999999E-2</v>
      </c>
      <c r="N102" s="109">
        <v>881</v>
      </c>
      <c r="O102" s="110" t="s">
        <v>43</v>
      </c>
      <c r="P102" s="70">
        <f t="shared" si="6"/>
        <v>8.8099999999999998E-2</v>
      </c>
    </row>
    <row r="103" spans="2:16">
      <c r="B103" s="109">
        <v>2</v>
      </c>
      <c r="C103" s="110" t="s">
        <v>44</v>
      </c>
      <c r="D103" s="70">
        <f t="shared" si="10"/>
        <v>1.5151515151515152E-2</v>
      </c>
      <c r="E103" s="111">
        <v>7.0060000000000002</v>
      </c>
      <c r="F103" s="112">
        <v>6.2750000000000004</v>
      </c>
      <c r="G103" s="108">
        <f t="shared" si="8"/>
        <v>13.281000000000001</v>
      </c>
      <c r="H103" s="109">
        <v>1.03</v>
      </c>
      <c r="I103" s="119" t="s">
        <v>45</v>
      </c>
      <c r="J103" s="71">
        <f t="shared" ref="J103:J166" si="11">H103</f>
        <v>1.03</v>
      </c>
      <c r="K103" s="109">
        <v>973</v>
      </c>
      <c r="L103" s="110" t="s">
        <v>43</v>
      </c>
      <c r="M103" s="70">
        <f t="shared" si="5"/>
        <v>9.7299999999999998E-2</v>
      </c>
      <c r="N103" s="109">
        <v>964</v>
      </c>
      <c r="O103" s="110" t="s">
        <v>43</v>
      </c>
      <c r="P103" s="70">
        <f t="shared" si="6"/>
        <v>9.64E-2</v>
      </c>
    </row>
    <row r="104" spans="2:16">
      <c r="B104" s="109">
        <v>2.25</v>
      </c>
      <c r="C104" s="110" t="s">
        <v>44</v>
      </c>
      <c r="D104" s="70">
        <f t="shared" si="10"/>
        <v>1.7045454545454544E-2</v>
      </c>
      <c r="E104" s="111">
        <v>7.415</v>
      </c>
      <c r="F104" s="112">
        <v>5.9290000000000003</v>
      </c>
      <c r="G104" s="108">
        <f t="shared" si="8"/>
        <v>13.344000000000001</v>
      </c>
      <c r="H104" s="109">
        <v>1.1599999999999999</v>
      </c>
      <c r="I104" s="110" t="s">
        <v>45</v>
      </c>
      <c r="J104" s="71">
        <f t="shared" si="11"/>
        <v>1.1599999999999999</v>
      </c>
      <c r="K104" s="109">
        <v>1067</v>
      </c>
      <c r="L104" s="110" t="s">
        <v>43</v>
      </c>
      <c r="M104" s="70">
        <f t="shared" si="5"/>
        <v>0.10669999999999999</v>
      </c>
      <c r="N104" s="109">
        <v>1065</v>
      </c>
      <c r="O104" s="110" t="s">
        <v>43</v>
      </c>
      <c r="P104" s="70">
        <f t="shared" si="6"/>
        <v>0.1065</v>
      </c>
    </row>
    <row r="105" spans="2:16">
      <c r="B105" s="109">
        <v>2.5</v>
      </c>
      <c r="C105" s="110" t="s">
        <v>44</v>
      </c>
      <c r="D105" s="70">
        <f t="shared" si="10"/>
        <v>1.893939393939394E-2</v>
      </c>
      <c r="E105" s="111">
        <v>7.8109999999999999</v>
      </c>
      <c r="F105" s="112">
        <v>5.6239999999999997</v>
      </c>
      <c r="G105" s="108">
        <f t="shared" si="8"/>
        <v>13.434999999999999</v>
      </c>
      <c r="H105" s="109">
        <v>1.29</v>
      </c>
      <c r="I105" s="110" t="s">
        <v>45</v>
      </c>
      <c r="J105" s="71">
        <f t="shared" si="11"/>
        <v>1.29</v>
      </c>
      <c r="K105" s="109">
        <v>1154</v>
      </c>
      <c r="L105" s="110" t="s">
        <v>43</v>
      </c>
      <c r="M105" s="70">
        <f t="shared" si="5"/>
        <v>0.11539999999999999</v>
      </c>
      <c r="N105" s="109">
        <v>1163</v>
      </c>
      <c r="O105" s="110" t="s">
        <v>43</v>
      </c>
      <c r="P105" s="70">
        <f t="shared" si="6"/>
        <v>0.1163</v>
      </c>
    </row>
    <row r="106" spans="2:16">
      <c r="B106" s="109">
        <v>2.75</v>
      </c>
      <c r="C106" s="110" t="s">
        <v>44</v>
      </c>
      <c r="D106" s="70">
        <f t="shared" si="10"/>
        <v>2.0833333333333332E-2</v>
      </c>
      <c r="E106" s="111">
        <v>8.1969999999999992</v>
      </c>
      <c r="F106" s="112">
        <v>5.3550000000000004</v>
      </c>
      <c r="G106" s="108">
        <f t="shared" si="8"/>
        <v>13.552</v>
      </c>
      <c r="H106" s="109">
        <v>1.42</v>
      </c>
      <c r="I106" s="110" t="s">
        <v>45</v>
      </c>
      <c r="J106" s="71">
        <f t="shared" si="11"/>
        <v>1.42</v>
      </c>
      <c r="K106" s="109">
        <v>1237</v>
      </c>
      <c r="L106" s="110" t="s">
        <v>43</v>
      </c>
      <c r="M106" s="70">
        <f t="shared" si="5"/>
        <v>0.1237</v>
      </c>
      <c r="N106" s="109">
        <v>1258</v>
      </c>
      <c r="O106" s="110" t="s">
        <v>43</v>
      </c>
      <c r="P106" s="70">
        <f t="shared" si="6"/>
        <v>0.1258</v>
      </c>
    </row>
    <row r="107" spans="2:16">
      <c r="B107" s="109">
        <v>3</v>
      </c>
      <c r="C107" s="110" t="s">
        <v>44</v>
      </c>
      <c r="D107" s="70">
        <f t="shared" si="10"/>
        <v>2.2727272727272728E-2</v>
      </c>
      <c r="E107" s="111">
        <v>8.5719999999999992</v>
      </c>
      <c r="F107" s="112">
        <v>5.1139999999999999</v>
      </c>
      <c r="G107" s="108">
        <f t="shared" si="8"/>
        <v>13.686</v>
      </c>
      <c r="H107" s="109">
        <v>1.54</v>
      </c>
      <c r="I107" s="110" t="s">
        <v>45</v>
      </c>
      <c r="J107" s="71">
        <f t="shared" si="11"/>
        <v>1.54</v>
      </c>
      <c r="K107" s="109">
        <v>1315</v>
      </c>
      <c r="L107" s="110" t="s">
        <v>43</v>
      </c>
      <c r="M107" s="70">
        <f t="shared" si="5"/>
        <v>0.13150000000000001</v>
      </c>
      <c r="N107" s="109">
        <v>1349</v>
      </c>
      <c r="O107" s="110" t="s">
        <v>43</v>
      </c>
      <c r="P107" s="70">
        <f t="shared" si="6"/>
        <v>0.13489999999999999</v>
      </c>
    </row>
    <row r="108" spans="2:16">
      <c r="B108" s="109">
        <v>3.25</v>
      </c>
      <c r="C108" s="110" t="s">
        <v>44</v>
      </c>
      <c r="D108" s="70">
        <f t="shared" si="10"/>
        <v>2.462121212121212E-2</v>
      </c>
      <c r="E108" s="111">
        <v>8.9369999999999994</v>
      </c>
      <c r="F108" s="112">
        <v>4.8970000000000002</v>
      </c>
      <c r="G108" s="108">
        <f t="shared" si="8"/>
        <v>13.834</v>
      </c>
      <c r="H108" s="109">
        <v>1.67</v>
      </c>
      <c r="I108" s="110" t="s">
        <v>45</v>
      </c>
      <c r="J108" s="71">
        <f t="shared" si="11"/>
        <v>1.67</v>
      </c>
      <c r="K108" s="109">
        <v>1388</v>
      </c>
      <c r="L108" s="110" t="s">
        <v>43</v>
      </c>
      <c r="M108" s="70">
        <f t="shared" si="5"/>
        <v>0.13879999999999998</v>
      </c>
      <c r="N108" s="109">
        <v>1438</v>
      </c>
      <c r="O108" s="110" t="s">
        <v>43</v>
      </c>
      <c r="P108" s="70">
        <f t="shared" si="6"/>
        <v>0.14379999999999998</v>
      </c>
    </row>
    <row r="109" spans="2:16">
      <c r="B109" s="109">
        <v>3.5</v>
      </c>
      <c r="C109" s="110" t="s">
        <v>44</v>
      </c>
      <c r="D109" s="70">
        <f t="shared" si="10"/>
        <v>2.6515151515151516E-2</v>
      </c>
      <c r="E109" s="111">
        <v>9.2919999999999998</v>
      </c>
      <c r="F109" s="112">
        <v>4.7009999999999996</v>
      </c>
      <c r="G109" s="108">
        <f t="shared" si="8"/>
        <v>13.992999999999999</v>
      </c>
      <c r="H109" s="109">
        <v>1.79</v>
      </c>
      <c r="I109" s="110" t="s">
        <v>45</v>
      </c>
      <c r="J109" s="71">
        <f t="shared" si="11"/>
        <v>1.79</v>
      </c>
      <c r="K109" s="109">
        <v>1457</v>
      </c>
      <c r="L109" s="110" t="s">
        <v>43</v>
      </c>
      <c r="M109" s="70">
        <f t="shared" si="5"/>
        <v>0.1457</v>
      </c>
      <c r="N109" s="109">
        <v>1525</v>
      </c>
      <c r="O109" s="110" t="s">
        <v>43</v>
      </c>
      <c r="P109" s="70">
        <f t="shared" si="6"/>
        <v>0.1525</v>
      </c>
    </row>
    <row r="110" spans="2:16">
      <c r="B110" s="109">
        <v>3.75</v>
      </c>
      <c r="C110" s="110" t="s">
        <v>44</v>
      </c>
      <c r="D110" s="70">
        <f t="shared" si="10"/>
        <v>2.8409090909090908E-2</v>
      </c>
      <c r="E110" s="111">
        <v>9.6379999999999999</v>
      </c>
      <c r="F110" s="112">
        <v>4.5220000000000002</v>
      </c>
      <c r="G110" s="108">
        <f t="shared" si="8"/>
        <v>14.16</v>
      </c>
      <c r="H110" s="109">
        <v>1.92</v>
      </c>
      <c r="I110" s="110" t="s">
        <v>45</v>
      </c>
      <c r="J110" s="71">
        <f t="shared" si="11"/>
        <v>1.92</v>
      </c>
      <c r="K110" s="109">
        <v>1523</v>
      </c>
      <c r="L110" s="110" t="s">
        <v>43</v>
      </c>
      <c r="M110" s="70">
        <f t="shared" si="5"/>
        <v>0.15229999999999999</v>
      </c>
      <c r="N110" s="109">
        <v>1608</v>
      </c>
      <c r="O110" s="110" t="s">
        <v>43</v>
      </c>
      <c r="P110" s="70">
        <f t="shared" si="6"/>
        <v>0.1608</v>
      </c>
    </row>
    <row r="111" spans="2:16">
      <c r="B111" s="109">
        <v>4</v>
      </c>
      <c r="C111" s="110" t="s">
        <v>44</v>
      </c>
      <c r="D111" s="70">
        <f t="shared" si="10"/>
        <v>3.0303030303030304E-2</v>
      </c>
      <c r="E111" s="111">
        <v>9.9740000000000002</v>
      </c>
      <c r="F111" s="112">
        <v>4.3579999999999997</v>
      </c>
      <c r="G111" s="108">
        <f t="shared" si="8"/>
        <v>14.332000000000001</v>
      </c>
      <c r="H111" s="109">
        <v>2.04</v>
      </c>
      <c r="I111" s="110" t="s">
        <v>45</v>
      </c>
      <c r="J111" s="71">
        <f t="shared" si="11"/>
        <v>2.04</v>
      </c>
      <c r="K111" s="109">
        <v>1585</v>
      </c>
      <c r="L111" s="110" t="s">
        <v>43</v>
      </c>
      <c r="M111" s="70">
        <f t="shared" si="5"/>
        <v>0.1585</v>
      </c>
      <c r="N111" s="109">
        <v>1689</v>
      </c>
      <c r="O111" s="110" t="s">
        <v>43</v>
      </c>
      <c r="P111" s="70">
        <f t="shared" si="6"/>
        <v>0.16889999999999999</v>
      </c>
    </row>
    <row r="112" spans="2:16">
      <c r="B112" s="109">
        <v>4.5</v>
      </c>
      <c r="C112" s="110" t="s">
        <v>44</v>
      </c>
      <c r="D112" s="70">
        <f t="shared" si="10"/>
        <v>3.4090909090909088E-2</v>
      </c>
      <c r="E112" s="111">
        <v>10.62</v>
      </c>
      <c r="F112" s="112">
        <v>4.069</v>
      </c>
      <c r="G112" s="108">
        <f t="shared" si="8"/>
        <v>14.689</v>
      </c>
      <c r="H112" s="109">
        <v>2.2799999999999998</v>
      </c>
      <c r="I112" s="110" t="s">
        <v>45</v>
      </c>
      <c r="J112" s="71">
        <f t="shared" si="11"/>
        <v>2.2799999999999998</v>
      </c>
      <c r="K112" s="109">
        <v>1717</v>
      </c>
      <c r="L112" s="110" t="s">
        <v>43</v>
      </c>
      <c r="M112" s="70">
        <f t="shared" si="5"/>
        <v>0.17170000000000002</v>
      </c>
      <c r="N112" s="109">
        <v>1843</v>
      </c>
      <c r="O112" s="110" t="s">
        <v>43</v>
      </c>
      <c r="P112" s="70">
        <f t="shared" si="6"/>
        <v>0.18429999999999999</v>
      </c>
    </row>
    <row r="113" spans="1:16">
      <c r="B113" s="109">
        <v>5</v>
      </c>
      <c r="C113" s="110" t="s">
        <v>44</v>
      </c>
      <c r="D113" s="70">
        <f t="shared" si="10"/>
        <v>3.787878787878788E-2</v>
      </c>
      <c r="E113" s="111">
        <v>11.24</v>
      </c>
      <c r="F113" s="112">
        <v>3.8220000000000001</v>
      </c>
      <c r="G113" s="108">
        <f t="shared" si="8"/>
        <v>15.062000000000001</v>
      </c>
      <c r="H113" s="109">
        <v>2.5099999999999998</v>
      </c>
      <c r="I113" s="110" t="s">
        <v>45</v>
      </c>
      <c r="J113" s="71">
        <f t="shared" si="11"/>
        <v>2.5099999999999998</v>
      </c>
      <c r="K113" s="109">
        <v>1836</v>
      </c>
      <c r="L113" s="110" t="s">
        <v>43</v>
      </c>
      <c r="M113" s="70">
        <f t="shared" si="5"/>
        <v>0.18360000000000001</v>
      </c>
      <c r="N113" s="109">
        <v>1987</v>
      </c>
      <c r="O113" s="110" t="s">
        <v>43</v>
      </c>
      <c r="P113" s="70">
        <f t="shared" si="6"/>
        <v>0.19870000000000002</v>
      </c>
    </row>
    <row r="114" spans="1:16">
      <c r="B114" s="109">
        <v>5.5</v>
      </c>
      <c r="C114" s="110" t="s">
        <v>44</v>
      </c>
      <c r="D114" s="70">
        <f t="shared" si="10"/>
        <v>4.1666666666666664E-2</v>
      </c>
      <c r="E114" s="111">
        <v>11.83</v>
      </c>
      <c r="F114" s="112">
        <v>3.6059999999999999</v>
      </c>
      <c r="G114" s="108">
        <f t="shared" si="8"/>
        <v>15.436</v>
      </c>
      <c r="H114" s="109">
        <v>2.74</v>
      </c>
      <c r="I114" s="110" t="s">
        <v>45</v>
      </c>
      <c r="J114" s="71">
        <f t="shared" si="11"/>
        <v>2.74</v>
      </c>
      <c r="K114" s="109">
        <v>1944</v>
      </c>
      <c r="L114" s="110" t="s">
        <v>43</v>
      </c>
      <c r="M114" s="70">
        <f t="shared" si="5"/>
        <v>0.19439999999999999</v>
      </c>
      <c r="N114" s="109">
        <v>2123</v>
      </c>
      <c r="O114" s="110" t="s">
        <v>43</v>
      </c>
      <c r="P114" s="70">
        <f t="shared" si="6"/>
        <v>0.21230000000000002</v>
      </c>
    </row>
    <row r="115" spans="1:16">
      <c r="B115" s="109">
        <v>6</v>
      </c>
      <c r="C115" s="110" t="s">
        <v>44</v>
      </c>
      <c r="D115" s="70">
        <f t="shared" si="10"/>
        <v>4.5454545454545456E-2</v>
      </c>
      <c r="E115" s="111">
        <v>12.4</v>
      </c>
      <c r="F115" s="112">
        <v>3.4169999999999998</v>
      </c>
      <c r="G115" s="108">
        <f t="shared" si="8"/>
        <v>15.817</v>
      </c>
      <c r="H115" s="109">
        <v>2.96</v>
      </c>
      <c r="I115" s="110" t="s">
        <v>45</v>
      </c>
      <c r="J115" s="71">
        <f t="shared" si="11"/>
        <v>2.96</v>
      </c>
      <c r="K115" s="109">
        <v>2043</v>
      </c>
      <c r="L115" s="110" t="s">
        <v>43</v>
      </c>
      <c r="M115" s="70">
        <f t="shared" si="5"/>
        <v>0.20430000000000001</v>
      </c>
      <c r="N115" s="109">
        <v>2250</v>
      </c>
      <c r="O115" s="110" t="s">
        <v>43</v>
      </c>
      <c r="P115" s="70">
        <f t="shared" si="6"/>
        <v>0.22500000000000001</v>
      </c>
    </row>
    <row r="116" spans="1:16">
      <c r="B116" s="109">
        <v>6.5</v>
      </c>
      <c r="C116" s="110" t="s">
        <v>44</v>
      </c>
      <c r="D116" s="70">
        <f t="shared" si="10"/>
        <v>4.924242424242424E-2</v>
      </c>
      <c r="E116" s="111">
        <v>12.97</v>
      </c>
      <c r="F116" s="112">
        <v>3.25</v>
      </c>
      <c r="G116" s="108">
        <f t="shared" si="8"/>
        <v>16.22</v>
      </c>
      <c r="H116" s="109">
        <v>3.18</v>
      </c>
      <c r="I116" s="110" t="s">
        <v>45</v>
      </c>
      <c r="J116" s="71">
        <f t="shared" si="11"/>
        <v>3.18</v>
      </c>
      <c r="K116" s="109">
        <v>2133</v>
      </c>
      <c r="L116" s="110" t="s">
        <v>43</v>
      </c>
      <c r="M116" s="70">
        <f t="shared" si="5"/>
        <v>0.21329999999999999</v>
      </c>
      <c r="N116" s="109">
        <v>2371</v>
      </c>
      <c r="O116" s="110" t="s">
        <v>43</v>
      </c>
      <c r="P116" s="70">
        <f t="shared" si="6"/>
        <v>0.23710000000000001</v>
      </c>
    </row>
    <row r="117" spans="1:16">
      <c r="B117" s="109">
        <v>7</v>
      </c>
      <c r="C117" s="110" t="s">
        <v>44</v>
      </c>
      <c r="D117" s="70">
        <f t="shared" si="10"/>
        <v>5.3030303030303032E-2</v>
      </c>
      <c r="E117" s="111">
        <v>13.52</v>
      </c>
      <c r="F117" s="112">
        <v>3.1</v>
      </c>
      <c r="G117" s="108">
        <f t="shared" si="8"/>
        <v>16.62</v>
      </c>
      <c r="H117" s="109">
        <v>3.39</v>
      </c>
      <c r="I117" s="110" t="s">
        <v>45</v>
      </c>
      <c r="J117" s="71">
        <f t="shared" si="11"/>
        <v>3.39</v>
      </c>
      <c r="K117" s="109">
        <v>2217</v>
      </c>
      <c r="L117" s="110" t="s">
        <v>43</v>
      </c>
      <c r="M117" s="70">
        <f t="shared" si="5"/>
        <v>0.22170000000000001</v>
      </c>
      <c r="N117" s="109">
        <v>2485</v>
      </c>
      <c r="O117" s="110" t="s">
        <v>43</v>
      </c>
      <c r="P117" s="70">
        <f t="shared" si="6"/>
        <v>0.2485</v>
      </c>
    </row>
    <row r="118" spans="1:16">
      <c r="B118" s="109">
        <v>8</v>
      </c>
      <c r="C118" s="110" t="s">
        <v>44</v>
      </c>
      <c r="D118" s="70">
        <f t="shared" si="10"/>
        <v>6.0606060606060608E-2</v>
      </c>
      <c r="E118" s="111">
        <v>14.6</v>
      </c>
      <c r="F118" s="112">
        <v>2.8439999999999999</v>
      </c>
      <c r="G118" s="108">
        <f t="shared" si="8"/>
        <v>17.443999999999999</v>
      </c>
      <c r="H118" s="109">
        <v>3.8</v>
      </c>
      <c r="I118" s="110" t="s">
        <v>45</v>
      </c>
      <c r="J118" s="71">
        <f t="shared" si="11"/>
        <v>3.8</v>
      </c>
      <c r="K118" s="109">
        <v>2400</v>
      </c>
      <c r="L118" s="110" t="s">
        <v>43</v>
      </c>
      <c r="M118" s="70">
        <f t="shared" si="5"/>
        <v>0.24</v>
      </c>
      <c r="N118" s="109">
        <v>2694</v>
      </c>
      <c r="O118" s="110" t="s">
        <v>43</v>
      </c>
      <c r="P118" s="70">
        <f t="shared" si="6"/>
        <v>0.26939999999999997</v>
      </c>
    </row>
    <row r="119" spans="1:16">
      <c r="B119" s="109">
        <v>9</v>
      </c>
      <c r="C119" s="110" t="s">
        <v>44</v>
      </c>
      <c r="D119" s="70">
        <f t="shared" si="10"/>
        <v>6.8181818181818177E-2</v>
      </c>
      <c r="E119" s="111">
        <v>15.68</v>
      </c>
      <c r="F119" s="112">
        <v>2.6309999999999998</v>
      </c>
      <c r="G119" s="108">
        <f t="shared" si="8"/>
        <v>18.311</v>
      </c>
      <c r="H119" s="109">
        <v>4.1900000000000004</v>
      </c>
      <c r="I119" s="110" t="s">
        <v>45</v>
      </c>
      <c r="J119" s="71">
        <f t="shared" si="11"/>
        <v>4.1900000000000004</v>
      </c>
      <c r="K119" s="109">
        <v>2556</v>
      </c>
      <c r="L119" s="110" t="s">
        <v>43</v>
      </c>
      <c r="M119" s="70">
        <f t="shared" si="5"/>
        <v>0.25559999999999999</v>
      </c>
      <c r="N119" s="109">
        <v>2882</v>
      </c>
      <c r="O119" s="110" t="s">
        <v>43</v>
      </c>
      <c r="P119" s="70">
        <f t="shared" si="6"/>
        <v>0.28820000000000001</v>
      </c>
    </row>
    <row r="120" spans="1:16">
      <c r="B120" s="109">
        <v>10</v>
      </c>
      <c r="C120" s="110" t="s">
        <v>44</v>
      </c>
      <c r="D120" s="70">
        <f t="shared" si="10"/>
        <v>7.575757575757576E-2</v>
      </c>
      <c r="E120" s="111">
        <v>16.75</v>
      </c>
      <c r="F120" s="112">
        <v>2.452</v>
      </c>
      <c r="G120" s="108">
        <f t="shared" si="8"/>
        <v>19.201999999999998</v>
      </c>
      <c r="H120" s="109">
        <v>4.57</v>
      </c>
      <c r="I120" s="110" t="s">
        <v>45</v>
      </c>
      <c r="J120" s="71">
        <f t="shared" si="11"/>
        <v>4.57</v>
      </c>
      <c r="K120" s="109">
        <v>2691</v>
      </c>
      <c r="L120" s="110" t="s">
        <v>43</v>
      </c>
      <c r="M120" s="70">
        <f t="shared" si="5"/>
        <v>0.26910000000000001</v>
      </c>
      <c r="N120" s="109">
        <v>3052</v>
      </c>
      <c r="O120" s="110" t="s">
        <v>43</v>
      </c>
      <c r="P120" s="70">
        <f t="shared" si="6"/>
        <v>0.30520000000000003</v>
      </c>
    </row>
    <row r="121" spans="1:16">
      <c r="B121" s="109">
        <v>11</v>
      </c>
      <c r="C121" s="110" t="s">
        <v>44</v>
      </c>
      <c r="D121" s="70">
        <f t="shared" si="10"/>
        <v>8.3333333333333329E-2</v>
      </c>
      <c r="E121" s="111">
        <v>17.84</v>
      </c>
      <c r="F121" s="112">
        <v>2.298</v>
      </c>
      <c r="G121" s="108">
        <f t="shared" si="8"/>
        <v>20.137999999999998</v>
      </c>
      <c r="H121" s="109">
        <v>4.92</v>
      </c>
      <c r="I121" s="110" t="s">
        <v>45</v>
      </c>
      <c r="J121" s="71">
        <f t="shared" si="11"/>
        <v>4.92</v>
      </c>
      <c r="K121" s="109">
        <v>2809</v>
      </c>
      <c r="L121" s="110" t="s">
        <v>43</v>
      </c>
      <c r="M121" s="70">
        <f t="shared" si="5"/>
        <v>0.28090000000000004</v>
      </c>
      <c r="N121" s="109">
        <v>3205</v>
      </c>
      <c r="O121" s="110" t="s">
        <v>43</v>
      </c>
      <c r="P121" s="70">
        <f t="shared" si="6"/>
        <v>0.32050000000000001</v>
      </c>
    </row>
    <row r="122" spans="1:16">
      <c r="B122" s="109">
        <v>12</v>
      </c>
      <c r="C122" s="110" t="s">
        <v>44</v>
      </c>
      <c r="D122" s="70">
        <f t="shared" si="10"/>
        <v>9.0909090909090912E-2</v>
      </c>
      <c r="E122" s="111">
        <v>18.93</v>
      </c>
      <c r="F122" s="112">
        <v>2.165</v>
      </c>
      <c r="G122" s="108">
        <f t="shared" si="8"/>
        <v>21.094999999999999</v>
      </c>
      <c r="H122" s="109">
        <v>5.26</v>
      </c>
      <c r="I122" s="110" t="s">
        <v>45</v>
      </c>
      <c r="J122" s="71">
        <f t="shared" si="11"/>
        <v>5.26</v>
      </c>
      <c r="K122" s="109">
        <v>2913</v>
      </c>
      <c r="L122" s="110" t="s">
        <v>43</v>
      </c>
      <c r="M122" s="70">
        <f t="shared" si="5"/>
        <v>0.2913</v>
      </c>
      <c r="N122" s="109">
        <v>3344</v>
      </c>
      <c r="O122" s="110" t="s">
        <v>43</v>
      </c>
      <c r="P122" s="70">
        <f t="shared" si="6"/>
        <v>0.33439999999999998</v>
      </c>
    </row>
    <row r="123" spans="1:16">
      <c r="B123" s="109">
        <v>13</v>
      </c>
      <c r="C123" s="110" t="s">
        <v>44</v>
      </c>
      <c r="D123" s="70">
        <f t="shared" si="10"/>
        <v>9.8484848484848481E-2</v>
      </c>
      <c r="E123" s="111">
        <v>20.03</v>
      </c>
      <c r="F123" s="112">
        <v>2.048</v>
      </c>
      <c r="G123" s="108">
        <f t="shared" si="8"/>
        <v>22.078000000000003</v>
      </c>
      <c r="H123" s="109">
        <v>5.59</v>
      </c>
      <c r="I123" s="110" t="s">
        <v>45</v>
      </c>
      <c r="J123" s="71">
        <f t="shared" si="11"/>
        <v>5.59</v>
      </c>
      <c r="K123" s="109">
        <v>3004</v>
      </c>
      <c r="L123" s="110" t="s">
        <v>43</v>
      </c>
      <c r="M123" s="70">
        <f t="shared" si="5"/>
        <v>0.3004</v>
      </c>
      <c r="N123" s="109">
        <v>3471</v>
      </c>
      <c r="O123" s="110" t="s">
        <v>43</v>
      </c>
      <c r="P123" s="70">
        <f t="shared" si="6"/>
        <v>0.34710000000000002</v>
      </c>
    </row>
    <row r="124" spans="1:16">
      <c r="B124" s="109">
        <v>14</v>
      </c>
      <c r="C124" s="110" t="s">
        <v>44</v>
      </c>
      <c r="D124" s="70">
        <f t="shared" si="10"/>
        <v>0.10606060606060606</v>
      </c>
      <c r="E124" s="111">
        <v>21.14</v>
      </c>
      <c r="F124" s="112">
        <v>1.944</v>
      </c>
      <c r="G124" s="108">
        <f t="shared" si="8"/>
        <v>23.084</v>
      </c>
      <c r="H124" s="109">
        <v>5.9</v>
      </c>
      <c r="I124" s="110" t="s">
        <v>45</v>
      </c>
      <c r="J124" s="71">
        <f t="shared" si="11"/>
        <v>5.9</v>
      </c>
      <c r="K124" s="109">
        <v>3086</v>
      </c>
      <c r="L124" s="110" t="s">
        <v>43</v>
      </c>
      <c r="M124" s="70">
        <f t="shared" si="5"/>
        <v>0.30859999999999999</v>
      </c>
      <c r="N124" s="109">
        <v>3587</v>
      </c>
      <c r="O124" s="110" t="s">
        <v>43</v>
      </c>
      <c r="P124" s="70">
        <f t="shared" si="6"/>
        <v>0.35870000000000002</v>
      </c>
    </row>
    <row r="125" spans="1:16">
      <c r="B125" s="72">
        <v>15</v>
      </c>
      <c r="C125" s="74" t="s">
        <v>44</v>
      </c>
      <c r="D125" s="70">
        <f t="shared" si="10"/>
        <v>0.11363636363636363</v>
      </c>
      <c r="E125" s="111">
        <v>22.25</v>
      </c>
      <c r="F125" s="112">
        <v>1.8520000000000001</v>
      </c>
      <c r="G125" s="108">
        <f t="shared" si="8"/>
        <v>24.102</v>
      </c>
      <c r="H125" s="109">
        <v>6.19</v>
      </c>
      <c r="I125" s="110" t="s">
        <v>45</v>
      </c>
      <c r="J125" s="71">
        <f t="shared" si="11"/>
        <v>6.19</v>
      </c>
      <c r="K125" s="109">
        <v>3159</v>
      </c>
      <c r="L125" s="110" t="s">
        <v>43</v>
      </c>
      <c r="M125" s="70">
        <f t="shared" si="5"/>
        <v>0.31589999999999996</v>
      </c>
      <c r="N125" s="109">
        <v>3692</v>
      </c>
      <c r="O125" s="110" t="s">
        <v>43</v>
      </c>
      <c r="P125" s="70">
        <f t="shared" si="6"/>
        <v>0.36920000000000003</v>
      </c>
    </row>
    <row r="126" spans="1:16">
      <c r="B126" s="72">
        <v>16</v>
      </c>
      <c r="C126" s="74" t="s">
        <v>44</v>
      </c>
      <c r="D126" s="70">
        <f t="shared" si="10"/>
        <v>0.12121212121212122</v>
      </c>
      <c r="E126" s="111">
        <v>23.37</v>
      </c>
      <c r="F126" s="112">
        <v>1.7689999999999999</v>
      </c>
      <c r="G126" s="108">
        <f t="shared" si="8"/>
        <v>25.138999999999999</v>
      </c>
      <c r="H126" s="72">
        <v>6.48</v>
      </c>
      <c r="I126" s="74" t="s">
        <v>45</v>
      </c>
      <c r="J126" s="71">
        <f t="shared" si="11"/>
        <v>6.48</v>
      </c>
      <c r="K126" s="72">
        <v>3225</v>
      </c>
      <c r="L126" s="74" t="s">
        <v>43</v>
      </c>
      <c r="M126" s="70">
        <f t="shared" si="5"/>
        <v>0.32250000000000001</v>
      </c>
      <c r="N126" s="72">
        <v>3790</v>
      </c>
      <c r="O126" s="74" t="s">
        <v>43</v>
      </c>
      <c r="P126" s="70">
        <f t="shared" si="6"/>
        <v>0.379</v>
      </c>
    </row>
    <row r="127" spans="1:16">
      <c r="B127" s="72">
        <v>17</v>
      </c>
      <c r="C127" s="74" t="s">
        <v>44</v>
      </c>
      <c r="D127" s="70">
        <f t="shared" si="10"/>
        <v>0.12878787878787878</v>
      </c>
      <c r="E127" s="111">
        <v>24.48</v>
      </c>
      <c r="F127" s="112">
        <v>1.694</v>
      </c>
      <c r="G127" s="108">
        <f t="shared" si="8"/>
        <v>26.173999999999999</v>
      </c>
      <c r="H127" s="72">
        <v>6.75</v>
      </c>
      <c r="I127" s="74" t="s">
        <v>45</v>
      </c>
      <c r="J127" s="71">
        <f t="shared" si="11"/>
        <v>6.75</v>
      </c>
      <c r="K127" s="72">
        <v>3284</v>
      </c>
      <c r="L127" s="74" t="s">
        <v>43</v>
      </c>
      <c r="M127" s="70">
        <f t="shared" si="5"/>
        <v>0.32839999999999997</v>
      </c>
      <c r="N127" s="72">
        <v>3879</v>
      </c>
      <c r="O127" s="74" t="s">
        <v>43</v>
      </c>
      <c r="P127" s="70">
        <f t="shared" si="6"/>
        <v>0.38790000000000002</v>
      </c>
    </row>
    <row r="128" spans="1:16">
      <c r="A128" s="113"/>
      <c r="B128" s="109">
        <v>18</v>
      </c>
      <c r="C128" s="110" t="s">
        <v>44</v>
      </c>
      <c r="D128" s="70">
        <f t="shared" si="10"/>
        <v>0.13636363636363635</v>
      </c>
      <c r="E128" s="111">
        <v>25.6</v>
      </c>
      <c r="F128" s="112">
        <v>1.6259999999999999</v>
      </c>
      <c r="G128" s="108">
        <f t="shared" si="8"/>
        <v>27.226000000000003</v>
      </c>
      <c r="H128" s="109">
        <v>7.01</v>
      </c>
      <c r="I128" s="110" t="s">
        <v>45</v>
      </c>
      <c r="J128" s="71">
        <f t="shared" si="11"/>
        <v>7.01</v>
      </c>
      <c r="K128" s="72">
        <v>3338</v>
      </c>
      <c r="L128" s="74" t="s">
        <v>43</v>
      </c>
      <c r="M128" s="70">
        <f t="shared" si="5"/>
        <v>0.33379999999999999</v>
      </c>
      <c r="N128" s="72">
        <v>3962</v>
      </c>
      <c r="O128" s="74" t="s">
        <v>43</v>
      </c>
      <c r="P128" s="70">
        <f t="shared" si="6"/>
        <v>0.3962</v>
      </c>
    </row>
    <row r="129" spans="1:16">
      <c r="A129" s="113"/>
      <c r="B129" s="109">
        <v>20</v>
      </c>
      <c r="C129" s="110" t="s">
        <v>44</v>
      </c>
      <c r="D129" s="70">
        <f t="shared" si="10"/>
        <v>0.15151515151515152</v>
      </c>
      <c r="E129" s="111">
        <v>27.8</v>
      </c>
      <c r="F129" s="112">
        <v>1.506</v>
      </c>
      <c r="G129" s="108">
        <f t="shared" si="8"/>
        <v>29.306000000000001</v>
      </c>
      <c r="H129" s="109">
        <v>7.51</v>
      </c>
      <c r="I129" s="110" t="s">
        <v>45</v>
      </c>
      <c r="J129" s="71">
        <f t="shared" si="11"/>
        <v>7.51</v>
      </c>
      <c r="K129" s="72">
        <v>3467</v>
      </c>
      <c r="L129" s="74" t="s">
        <v>43</v>
      </c>
      <c r="M129" s="70">
        <f t="shared" si="5"/>
        <v>0.34670000000000001</v>
      </c>
      <c r="N129" s="72">
        <v>4109</v>
      </c>
      <c r="O129" s="74" t="s">
        <v>43</v>
      </c>
      <c r="P129" s="70">
        <f t="shared" si="6"/>
        <v>0.41089999999999999</v>
      </c>
    </row>
    <row r="130" spans="1:16">
      <c r="A130" s="113"/>
      <c r="B130" s="109">
        <v>22.5</v>
      </c>
      <c r="C130" s="110" t="s">
        <v>44</v>
      </c>
      <c r="D130" s="70">
        <f t="shared" si="10"/>
        <v>0.17045454545454544</v>
      </c>
      <c r="E130" s="111">
        <v>30.5</v>
      </c>
      <c r="F130" s="112">
        <v>1.3819999999999999</v>
      </c>
      <c r="G130" s="108">
        <f t="shared" si="8"/>
        <v>31.882000000000001</v>
      </c>
      <c r="H130" s="109">
        <v>8.08</v>
      </c>
      <c r="I130" s="110" t="s">
        <v>45</v>
      </c>
      <c r="J130" s="71">
        <f t="shared" si="11"/>
        <v>8.08</v>
      </c>
      <c r="K130" s="72">
        <v>3618</v>
      </c>
      <c r="L130" s="74" t="s">
        <v>43</v>
      </c>
      <c r="M130" s="70">
        <f t="shared" si="5"/>
        <v>0.36180000000000001</v>
      </c>
      <c r="N130" s="72">
        <v>4266</v>
      </c>
      <c r="O130" s="74" t="s">
        <v>43</v>
      </c>
      <c r="P130" s="70">
        <f t="shared" si="6"/>
        <v>0.42659999999999998</v>
      </c>
    </row>
    <row r="131" spans="1:16">
      <c r="A131" s="113"/>
      <c r="B131" s="109">
        <v>25</v>
      </c>
      <c r="C131" s="110" t="s">
        <v>44</v>
      </c>
      <c r="D131" s="70">
        <f t="shared" si="10"/>
        <v>0.18939393939393939</v>
      </c>
      <c r="E131" s="111">
        <v>33.11</v>
      </c>
      <c r="F131" s="112">
        <v>1.278</v>
      </c>
      <c r="G131" s="108">
        <f t="shared" si="8"/>
        <v>34.387999999999998</v>
      </c>
      <c r="H131" s="109">
        <v>8.61</v>
      </c>
      <c r="I131" s="110" t="s">
        <v>45</v>
      </c>
      <c r="J131" s="71">
        <f t="shared" si="11"/>
        <v>8.61</v>
      </c>
      <c r="K131" s="72">
        <v>3742</v>
      </c>
      <c r="L131" s="74" t="s">
        <v>43</v>
      </c>
      <c r="M131" s="70">
        <f t="shared" si="5"/>
        <v>0.37419999999999998</v>
      </c>
      <c r="N131" s="72">
        <v>4399</v>
      </c>
      <c r="O131" s="74" t="s">
        <v>43</v>
      </c>
      <c r="P131" s="70">
        <f t="shared" si="6"/>
        <v>0.43990000000000001</v>
      </c>
    </row>
    <row r="132" spans="1:16">
      <c r="A132" s="113"/>
      <c r="B132" s="109">
        <v>27.5</v>
      </c>
      <c r="C132" s="110" t="s">
        <v>44</v>
      </c>
      <c r="D132" s="70">
        <f t="shared" si="10"/>
        <v>0.20833333333333334</v>
      </c>
      <c r="E132" s="111">
        <v>35.619999999999997</v>
      </c>
      <c r="F132" s="112">
        <v>1.19</v>
      </c>
      <c r="G132" s="108">
        <f t="shared" si="8"/>
        <v>36.809999999999995</v>
      </c>
      <c r="H132" s="109">
        <v>9.1</v>
      </c>
      <c r="I132" s="110" t="s">
        <v>45</v>
      </c>
      <c r="J132" s="71">
        <f t="shared" si="11"/>
        <v>9.1</v>
      </c>
      <c r="K132" s="72">
        <v>3845</v>
      </c>
      <c r="L132" s="74" t="s">
        <v>43</v>
      </c>
      <c r="M132" s="70">
        <f t="shared" si="5"/>
        <v>0.38450000000000001</v>
      </c>
      <c r="N132" s="72">
        <v>4514</v>
      </c>
      <c r="O132" s="74" t="s">
        <v>43</v>
      </c>
      <c r="P132" s="70">
        <f t="shared" si="6"/>
        <v>0.45140000000000002</v>
      </c>
    </row>
    <row r="133" spans="1:16">
      <c r="A133" s="113"/>
      <c r="B133" s="109">
        <v>30</v>
      </c>
      <c r="C133" s="110" t="s">
        <v>44</v>
      </c>
      <c r="D133" s="70">
        <f t="shared" si="10"/>
        <v>0.22727272727272727</v>
      </c>
      <c r="E133" s="111">
        <v>38.01</v>
      </c>
      <c r="F133" s="112">
        <v>1.115</v>
      </c>
      <c r="G133" s="108">
        <f t="shared" si="8"/>
        <v>39.125</v>
      </c>
      <c r="H133" s="109">
        <v>9.57</v>
      </c>
      <c r="I133" s="110" t="s">
        <v>45</v>
      </c>
      <c r="J133" s="71">
        <f t="shared" si="11"/>
        <v>9.57</v>
      </c>
      <c r="K133" s="72">
        <v>3933</v>
      </c>
      <c r="L133" s="74" t="s">
        <v>43</v>
      </c>
      <c r="M133" s="70">
        <f t="shared" si="5"/>
        <v>0.39329999999999998</v>
      </c>
      <c r="N133" s="72">
        <v>4613</v>
      </c>
      <c r="O133" s="74" t="s">
        <v>43</v>
      </c>
      <c r="P133" s="70">
        <f t="shared" si="6"/>
        <v>0.46130000000000004</v>
      </c>
    </row>
    <row r="134" spans="1:16">
      <c r="A134" s="113"/>
      <c r="B134" s="109">
        <v>32.5</v>
      </c>
      <c r="C134" s="110" t="s">
        <v>44</v>
      </c>
      <c r="D134" s="70">
        <f t="shared" si="10"/>
        <v>0.24621212121212122</v>
      </c>
      <c r="E134" s="111">
        <v>40.28</v>
      </c>
      <c r="F134" s="112">
        <v>1.05</v>
      </c>
      <c r="G134" s="108">
        <f t="shared" si="8"/>
        <v>41.33</v>
      </c>
      <c r="H134" s="109">
        <v>10</v>
      </c>
      <c r="I134" s="110" t="s">
        <v>45</v>
      </c>
      <c r="J134" s="71">
        <f t="shared" si="11"/>
        <v>10</v>
      </c>
      <c r="K134" s="72">
        <v>4009</v>
      </c>
      <c r="L134" s="74" t="s">
        <v>43</v>
      </c>
      <c r="M134" s="70">
        <f t="shared" si="5"/>
        <v>0.40090000000000003</v>
      </c>
      <c r="N134" s="72">
        <v>4701</v>
      </c>
      <c r="O134" s="74" t="s">
        <v>43</v>
      </c>
      <c r="P134" s="70">
        <f t="shared" si="6"/>
        <v>0.47009999999999996</v>
      </c>
    </row>
    <row r="135" spans="1:16">
      <c r="A135" s="113"/>
      <c r="B135" s="109">
        <v>35</v>
      </c>
      <c r="C135" s="110" t="s">
        <v>44</v>
      </c>
      <c r="D135" s="70">
        <f t="shared" si="10"/>
        <v>0.26515151515151514</v>
      </c>
      <c r="E135" s="111">
        <v>42.44</v>
      </c>
      <c r="F135" s="112">
        <v>0.99199999999999999</v>
      </c>
      <c r="G135" s="108">
        <f t="shared" si="8"/>
        <v>43.431999999999995</v>
      </c>
      <c r="H135" s="109">
        <v>10.42</v>
      </c>
      <c r="I135" s="110" t="s">
        <v>45</v>
      </c>
      <c r="J135" s="71">
        <f t="shared" si="11"/>
        <v>10.42</v>
      </c>
      <c r="K135" s="72">
        <v>4076</v>
      </c>
      <c r="L135" s="74" t="s">
        <v>43</v>
      </c>
      <c r="M135" s="70">
        <f t="shared" si="5"/>
        <v>0.40759999999999996</v>
      </c>
      <c r="N135" s="72">
        <v>4779</v>
      </c>
      <c r="O135" s="74" t="s">
        <v>43</v>
      </c>
      <c r="P135" s="70">
        <f t="shared" si="6"/>
        <v>0.47789999999999999</v>
      </c>
    </row>
    <row r="136" spans="1:16">
      <c r="A136" s="113"/>
      <c r="B136" s="109">
        <v>37.5</v>
      </c>
      <c r="C136" s="110" t="s">
        <v>44</v>
      </c>
      <c r="D136" s="70">
        <f t="shared" si="10"/>
        <v>0.28409090909090912</v>
      </c>
      <c r="E136" s="111">
        <v>44.5</v>
      </c>
      <c r="F136" s="112">
        <v>0.94110000000000005</v>
      </c>
      <c r="G136" s="108">
        <f t="shared" si="8"/>
        <v>45.441099999999999</v>
      </c>
      <c r="H136" s="109">
        <v>10.81</v>
      </c>
      <c r="I136" s="110" t="s">
        <v>45</v>
      </c>
      <c r="J136" s="71">
        <f t="shared" si="11"/>
        <v>10.81</v>
      </c>
      <c r="K136" s="72">
        <v>4136</v>
      </c>
      <c r="L136" s="74" t="s">
        <v>43</v>
      </c>
      <c r="M136" s="70">
        <f t="shared" si="5"/>
        <v>0.41360000000000002</v>
      </c>
      <c r="N136" s="72">
        <v>4849</v>
      </c>
      <c r="O136" s="74" t="s">
        <v>43</v>
      </c>
      <c r="P136" s="70">
        <f t="shared" si="6"/>
        <v>0.4849</v>
      </c>
    </row>
    <row r="137" spans="1:16">
      <c r="A137" s="113"/>
      <c r="B137" s="109">
        <v>40</v>
      </c>
      <c r="C137" s="110" t="s">
        <v>44</v>
      </c>
      <c r="D137" s="70">
        <f t="shared" si="10"/>
        <v>0.30303030303030304</v>
      </c>
      <c r="E137" s="111">
        <v>46.44</v>
      </c>
      <c r="F137" s="112">
        <v>0.89559999999999995</v>
      </c>
      <c r="G137" s="108">
        <f t="shared" si="8"/>
        <v>47.335599999999999</v>
      </c>
      <c r="H137" s="109">
        <v>11.19</v>
      </c>
      <c r="I137" s="110" t="s">
        <v>45</v>
      </c>
      <c r="J137" s="71">
        <f t="shared" si="11"/>
        <v>11.19</v>
      </c>
      <c r="K137" s="72">
        <v>4190</v>
      </c>
      <c r="L137" s="74" t="s">
        <v>43</v>
      </c>
      <c r="M137" s="70">
        <f t="shared" si="5"/>
        <v>0.41900000000000004</v>
      </c>
      <c r="N137" s="72">
        <v>4913</v>
      </c>
      <c r="O137" s="74" t="s">
        <v>43</v>
      </c>
      <c r="P137" s="70">
        <f t="shared" si="6"/>
        <v>0.49130000000000001</v>
      </c>
    </row>
    <row r="138" spans="1:16">
      <c r="A138" s="113"/>
      <c r="B138" s="109">
        <v>45</v>
      </c>
      <c r="C138" s="110" t="s">
        <v>44</v>
      </c>
      <c r="D138" s="70">
        <f t="shared" si="10"/>
        <v>0.34090909090909088</v>
      </c>
      <c r="E138" s="111">
        <v>50.03</v>
      </c>
      <c r="F138" s="112">
        <v>0.81769999999999998</v>
      </c>
      <c r="G138" s="108">
        <f t="shared" si="8"/>
        <v>50.847700000000003</v>
      </c>
      <c r="H138" s="109">
        <v>11.91</v>
      </c>
      <c r="I138" s="110" t="s">
        <v>45</v>
      </c>
      <c r="J138" s="71">
        <f t="shared" si="11"/>
        <v>11.91</v>
      </c>
      <c r="K138" s="72">
        <v>4342</v>
      </c>
      <c r="L138" s="74" t="s">
        <v>43</v>
      </c>
      <c r="M138" s="70">
        <f t="shared" si="5"/>
        <v>0.43419999999999997</v>
      </c>
      <c r="N138" s="72">
        <v>5023</v>
      </c>
      <c r="O138" s="74" t="s">
        <v>43</v>
      </c>
      <c r="P138" s="70">
        <f t="shared" si="6"/>
        <v>0.50229999999999997</v>
      </c>
    </row>
    <row r="139" spans="1:16">
      <c r="A139" s="113"/>
      <c r="B139" s="109">
        <v>50</v>
      </c>
      <c r="C139" s="110" t="s">
        <v>44</v>
      </c>
      <c r="D139" s="70">
        <f t="shared" si="10"/>
        <v>0.37878787878787878</v>
      </c>
      <c r="E139" s="111">
        <v>53.27</v>
      </c>
      <c r="F139" s="112">
        <v>0.75329999999999997</v>
      </c>
      <c r="G139" s="108">
        <f t="shared" si="8"/>
        <v>54.023300000000006</v>
      </c>
      <c r="H139" s="109">
        <v>12.58</v>
      </c>
      <c r="I139" s="110" t="s">
        <v>45</v>
      </c>
      <c r="J139" s="71">
        <f t="shared" si="11"/>
        <v>12.58</v>
      </c>
      <c r="K139" s="72">
        <v>4471</v>
      </c>
      <c r="L139" s="74" t="s">
        <v>43</v>
      </c>
      <c r="M139" s="70">
        <f t="shared" si="5"/>
        <v>0.4471</v>
      </c>
      <c r="N139" s="72">
        <v>5117</v>
      </c>
      <c r="O139" s="74" t="s">
        <v>43</v>
      </c>
      <c r="P139" s="70">
        <f t="shared" si="6"/>
        <v>0.51170000000000004</v>
      </c>
    </row>
    <row r="140" spans="1:16">
      <c r="A140" s="113"/>
      <c r="B140" s="109">
        <v>55</v>
      </c>
      <c r="C140" s="114" t="s">
        <v>44</v>
      </c>
      <c r="D140" s="70">
        <f t="shared" si="10"/>
        <v>0.41666666666666669</v>
      </c>
      <c r="E140" s="111">
        <v>56.19</v>
      </c>
      <c r="F140" s="112">
        <v>0.69920000000000004</v>
      </c>
      <c r="G140" s="108">
        <f t="shared" si="8"/>
        <v>56.889199999999995</v>
      </c>
      <c r="H140" s="109">
        <v>13.21</v>
      </c>
      <c r="I140" s="110" t="s">
        <v>45</v>
      </c>
      <c r="J140" s="71">
        <f t="shared" si="11"/>
        <v>13.21</v>
      </c>
      <c r="K140" s="72">
        <v>4581</v>
      </c>
      <c r="L140" s="74" t="s">
        <v>43</v>
      </c>
      <c r="M140" s="70">
        <f t="shared" si="5"/>
        <v>0.45810000000000006</v>
      </c>
      <c r="N140" s="72">
        <v>5198</v>
      </c>
      <c r="O140" s="74" t="s">
        <v>43</v>
      </c>
      <c r="P140" s="70">
        <f t="shared" si="6"/>
        <v>0.51980000000000004</v>
      </c>
    </row>
    <row r="141" spans="1:16">
      <c r="B141" s="109">
        <v>60</v>
      </c>
      <c r="C141" s="74" t="s">
        <v>44</v>
      </c>
      <c r="D141" s="70">
        <f t="shared" si="10"/>
        <v>0.45454545454545453</v>
      </c>
      <c r="E141" s="111">
        <v>58.82</v>
      </c>
      <c r="F141" s="112">
        <v>0.65290000000000004</v>
      </c>
      <c r="G141" s="108">
        <f t="shared" si="8"/>
        <v>59.472900000000003</v>
      </c>
      <c r="H141" s="72">
        <v>13.82</v>
      </c>
      <c r="I141" s="74" t="s">
        <v>45</v>
      </c>
      <c r="J141" s="71">
        <f t="shared" si="11"/>
        <v>13.82</v>
      </c>
      <c r="K141" s="72">
        <v>4679</v>
      </c>
      <c r="L141" s="74" t="s">
        <v>43</v>
      </c>
      <c r="M141" s="70">
        <f t="shared" si="5"/>
        <v>0.46790000000000004</v>
      </c>
      <c r="N141" s="72">
        <v>5270</v>
      </c>
      <c r="O141" s="74" t="s">
        <v>43</v>
      </c>
      <c r="P141" s="70">
        <f t="shared" si="6"/>
        <v>0.52699999999999991</v>
      </c>
    </row>
    <row r="142" spans="1:16">
      <c r="B142" s="109">
        <v>65</v>
      </c>
      <c r="C142" s="74" t="s">
        <v>44</v>
      </c>
      <c r="D142" s="70">
        <f t="shared" si="10"/>
        <v>0.49242424242424243</v>
      </c>
      <c r="E142" s="111">
        <v>61.19</v>
      </c>
      <c r="F142" s="112">
        <v>0.6129</v>
      </c>
      <c r="G142" s="108">
        <f t="shared" si="8"/>
        <v>61.802900000000001</v>
      </c>
      <c r="H142" s="72">
        <v>14.4</v>
      </c>
      <c r="I142" s="74" t="s">
        <v>45</v>
      </c>
      <c r="J142" s="71">
        <f t="shared" si="11"/>
        <v>14.4</v>
      </c>
      <c r="K142" s="72">
        <v>4766</v>
      </c>
      <c r="L142" s="74" t="s">
        <v>43</v>
      </c>
      <c r="M142" s="70">
        <f t="shared" si="5"/>
        <v>0.47660000000000002</v>
      </c>
      <c r="N142" s="72">
        <v>5333</v>
      </c>
      <c r="O142" s="74" t="s">
        <v>43</v>
      </c>
      <c r="P142" s="70">
        <f t="shared" si="6"/>
        <v>0.5333</v>
      </c>
    </row>
    <row r="143" spans="1:16">
      <c r="B143" s="109">
        <v>70</v>
      </c>
      <c r="C143" s="74" t="s">
        <v>44</v>
      </c>
      <c r="D143" s="70">
        <f t="shared" si="10"/>
        <v>0.53030303030303028</v>
      </c>
      <c r="E143" s="111">
        <v>63.32</v>
      </c>
      <c r="F143" s="112">
        <v>0.57789999999999997</v>
      </c>
      <c r="G143" s="108">
        <f t="shared" si="8"/>
        <v>63.8979</v>
      </c>
      <c r="H143" s="72">
        <v>14.96</v>
      </c>
      <c r="I143" s="74" t="s">
        <v>45</v>
      </c>
      <c r="J143" s="71">
        <f t="shared" si="11"/>
        <v>14.96</v>
      </c>
      <c r="K143" s="72">
        <v>4846</v>
      </c>
      <c r="L143" s="74" t="s">
        <v>43</v>
      </c>
      <c r="M143" s="70">
        <f t="shared" si="5"/>
        <v>0.48460000000000003</v>
      </c>
      <c r="N143" s="72">
        <v>5391</v>
      </c>
      <c r="O143" s="74" t="s">
        <v>43</v>
      </c>
      <c r="P143" s="70">
        <f t="shared" si="6"/>
        <v>0.53910000000000002</v>
      </c>
    </row>
    <row r="144" spans="1:16">
      <c r="B144" s="109">
        <v>80</v>
      </c>
      <c r="C144" s="74" t="s">
        <v>44</v>
      </c>
      <c r="D144" s="70">
        <f t="shared" si="10"/>
        <v>0.60606060606060608</v>
      </c>
      <c r="E144" s="111">
        <v>66.959999999999994</v>
      </c>
      <c r="F144" s="112">
        <v>0.51949999999999996</v>
      </c>
      <c r="G144" s="108">
        <f t="shared" si="8"/>
        <v>67.479499999999987</v>
      </c>
      <c r="H144" s="72">
        <v>16.03</v>
      </c>
      <c r="I144" s="74" t="s">
        <v>45</v>
      </c>
      <c r="J144" s="71">
        <f t="shared" si="11"/>
        <v>16.03</v>
      </c>
      <c r="K144" s="72">
        <v>5100</v>
      </c>
      <c r="L144" s="74" t="s">
        <v>43</v>
      </c>
      <c r="M144" s="70">
        <f t="shared" si="5"/>
        <v>0.51</v>
      </c>
      <c r="N144" s="72">
        <v>5490</v>
      </c>
      <c r="O144" s="74" t="s">
        <v>43</v>
      </c>
      <c r="P144" s="70">
        <f t="shared" si="6"/>
        <v>0.54900000000000004</v>
      </c>
    </row>
    <row r="145" spans="2:16">
      <c r="B145" s="109">
        <v>90</v>
      </c>
      <c r="C145" s="74" t="s">
        <v>44</v>
      </c>
      <c r="D145" s="70">
        <f t="shared" si="10"/>
        <v>0.68181818181818177</v>
      </c>
      <c r="E145" s="111">
        <v>69.900000000000006</v>
      </c>
      <c r="F145" s="112">
        <v>0.47260000000000002</v>
      </c>
      <c r="G145" s="108">
        <f t="shared" si="8"/>
        <v>70.372600000000006</v>
      </c>
      <c r="H145" s="72">
        <v>17.05</v>
      </c>
      <c r="I145" s="74" t="s">
        <v>45</v>
      </c>
      <c r="J145" s="71">
        <f t="shared" si="11"/>
        <v>17.05</v>
      </c>
      <c r="K145" s="72">
        <v>5320</v>
      </c>
      <c r="L145" s="74" t="s">
        <v>43</v>
      </c>
      <c r="M145" s="70">
        <f t="shared" si="5"/>
        <v>0.53200000000000003</v>
      </c>
      <c r="N145" s="72">
        <v>5576</v>
      </c>
      <c r="O145" s="74" t="s">
        <v>43</v>
      </c>
      <c r="P145" s="70">
        <f t="shared" si="6"/>
        <v>0.55759999999999998</v>
      </c>
    </row>
    <row r="146" spans="2:16">
      <c r="B146" s="109">
        <v>100</v>
      </c>
      <c r="C146" s="74" t="s">
        <v>44</v>
      </c>
      <c r="D146" s="70">
        <f t="shared" si="10"/>
        <v>0.75757575757575757</v>
      </c>
      <c r="E146" s="111">
        <v>72.3</v>
      </c>
      <c r="F146" s="112">
        <v>0.434</v>
      </c>
      <c r="G146" s="108">
        <f t="shared" si="8"/>
        <v>72.733999999999995</v>
      </c>
      <c r="H146" s="72">
        <v>18.03</v>
      </c>
      <c r="I146" s="74" t="s">
        <v>45</v>
      </c>
      <c r="J146" s="71">
        <f t="shared" si="11"/>
        <v>18.03</v>
      </c>
      <c r="K146" s="72">
        <v>5514</v>
      </c>
      <c r="L146" s="74" t="s">
        <v>43</v>
      </c>
      <c r="M146" s="70">
        <f t="shared" si="5"/>
        <v>0.5514</v>
      </c>
      <c r="N146" s="72">
        <v>5650</v>
      </c>
      <c r="O146" s="74" t="s">
        <v>43</v>
      </c>
      <c r="P146" s="70">
        <f t="shared" si="6"/>
        <v>0.56500000000000006</v>
      </c>
    </row>
    <row r="147" spans="2:16">
      <c r="B147" s="109">
        <v>110</v>
      </c>
      <c r="C147" s="74" t="s">
        <v>44</v>
      </c>
      <c r="D147" s="70">
        <f t="shared" si="10"/>
        <v>0.83333333333333337</v>
      </c>
      <c r="E147" s="111">
        <v>74.27</v>
      </c>
      <c r="F147" s="112">
        <v>0.40179999999999999</v>
      </c>
      <c r="G147" s="108">
        <f t="shared" si="8"/>
        <v>74.67179999999999</v>
      </c>
      <c r="H147" s="72">
        <v>18.989999999999998</v>
      </c>
      <c r="I147" s="74" t="s">
        <v>45</v>
      </c>
      <c r="J147" s="71">
        <f t="shared" si="11"/>
        <v>18.989999999999998</v>
      </c>
      <c r="K147" s="72">
        <v>5691</v>
      </c>
      <c r="L147" s="74" t="s">
        <v>43</v>
      </c>
      <c r="M147" s="70">
        <f t="shared" si="5"/>
        <v>0.56909999999999994</v>
      </c>
      <c r="N147" s="72">
        <v>5717</v>
      </c>
      <c r="O147" s="74" t="s">
        <v>43</v>
      </c>
      <c r="P147" s="70">
        <f t="shared" si="6"/>
        <v>0.57169999999999999</v>
      </c>
    </row>
    <row r="148" spans="2:16">
      <c r="B148" s="109">
        <v>120</v>
      </c>
      <c r="C148" s="74" t="s">
        <v>44</v>
      </c>
      <c r="D148" s="70">
        <f t="shared" si="10"/>
        <v>0.90909090909090906</v>
      </c>
      <c r="E148" s="111">
        <v>75.900000000000006</v>
      </c>
      <c r="F148" s="112">
        <v>0.37430000000000002</v>
      </c>
      <c r="G148" s="108">
        <f t="shared" si="8"/>
        <v>76.274300000000011</v>
      </c>
      <c r="H148" s="72">
        <v>19.920000000000002</v>
      </c>
      <c r="I148" s="74" t="s">
        <v>45</v>
      </c>
      <c r="J148" s="71">
        <f t="shared" si="11"/>
        <v>19.920000000000002</v>
      </c>
      <c r="K148" s="72">
        <v>5854</v>
      </c>
      <c r="L148" s="74" t="s">
        <v>43</v>
      </c>
      <c r="M148" s="70">
        <f t="shared" ref="M148:M160" si="12">K148/1000/10</f>
        <v>0.58540000000000003</v>
      </c>
      <c r="N148" s="72">
        <v>5777</v>
      </c>
      <c r="O148" s="74" t="s">
        <v>43</v>
      </c>
      <c r="P148" s="70">
        <f t="shared" ref="P148:P181" si="13">N148/1000/10</f>
        <v>0.57769999999999999</v>
      </c>
    </row>
    <row r="149" spans="2:16">
      <c r="B149" s="109">
        <v>130</v>
      </c>
      <c r="C149" s="74" t="s">
        <v>44</v>
      </c>
      <c r="D149" s="70">
        <f t="shared" si="10"/>
        <v>0.98484848484848486</v>
      </c>
      <c r="E149" s="111">
        <v>77.260000000000005</v>
      </c>
      <c r="F149" s="112">
        <v>0.35060000000000002</v>
      </c>
      <c r="G149" s="108">
        <f t="shared" ref="G149:G212" si="14">E149+F149</f>
        <v>77.610600000000005</v>
      </c>
      <c r="H149" s="72">
        <v>20.83</v>
      </c>
      <c r="I149" s="74" t="s">
        <v>45</v>
      </c>
      <c r="J149" s="71">
        <f t="shared" si="11"/>
        <v>20.83</v>
      </c>
      <c r="K149" s="72">
        <v>6006</v>
      </c>
      <c r="L149" s="74" t="s">
        <v>43</v>
      </c>
      <c r="M149" s="70">
        <f t="shared" si="12"/>
        <v>0.60060000000000002</v>
      </c>
      <c r="N149" s="72">
        <v>5832</v>
      </c>
      <c r="O149" s="74" t="s">
        <v>43</v>
      </c>
      <c r="P149" s="70">
        <f t="shared" si="13"/>
        <v>0.58319999999999994</v>
      </c>
    </row>
    <row r="150" spans="2:16">
      <c r="B150" s="109">
        <v>140</v>
      </c>
      <c r="C150" s="74" t="s">
        <v>44</v>
      </c>
      <c r="D150" s="70">
        <f t="shared" si="10"/>
        <v>1.0606060606060606</v>
      </c>
      <c r="E150" s="111">
        <v>78.41</v>
      </c>
      <c r="F150" s="112">
        <v>0.32990000000000003</v>
      </c>
      <c r="G150" s="108">
        <f t="shared" si="14"/>
        <v>78.739899999999992</v>
      </c>
      <c r="H150" s="72">
        <v>21.73</v>
      </c>
      <c r="I150" s="74" t="s">
        <v>45</v>
      </c>
      <c r="J150" s="71">
        <f t="shared" si="11"/>
        <v>21.73</v>
      </c>
      <c r="K150" s="72">
        <v>6149</v>
      </c>
      <c r="L150" s="74" t="s">
        <v>43</v>
      </c>
      <c r="M150" s="70">
        <f t="shared" si="12"/>
        <v>0.6149</v>
      </c>
      <c r="N150" s="72">
        <v>5884</v>
      </c>
      <c r="O150" s="74" t="s">
        <v>43</v>
      </c>
      <c r="P150" s="70">
        <f t="shared" si="13"/>
        <v>0.58840000000000003</v>
      </c>
    </row>
    <row r="151" spans="2:16">
      <c r="B151" s="109">
        <v>150</v>
      </c>
      <c r="C151" s="74" t="s">
        <v>44</v>
      </c>
      <c r="D151" s="70">
        <f t="shared" si="10"/>
        <v>1.1363636363636365</v>
      </c>
      <c r="E151" s="111">
        <v>79.39</v>
      </c>
      <c r="F151" s="112">
        <v>0.31169999999999998</v>
      </c>
      <c r="G151" s="108">
        <f t="shared" si="14"/>
        <v>79.701700000000002</v>
      </c>
      <c r="H151" s="72">
        <v>22.62</v>
      </c>
      <c r="I151" s="74" t="s">
        <v>45</v>
      </c>
      <c r="J151" s="71">
        <f t="shared" si="11"/>
        <v>22.62</v>
      </c>
      <c r="K151" s="72">
        <v>6285</v>
      </c>
      <c r="L151" s="74" t="s">
        <v>43</v>
      </c>
      <c r="M151" s="70">
        <f t="shared" si="12"/>
        <v>0.62850000000000006</v>
      </c>
      <c r="N151" s="72">
        <v>5931</v>
      </c>
      <c r="O151" s="74" t="s">
        <v>43</v>
      </c>
      <c r="P151" s="70">
        <f t="shared" si="13"/>
        <v>0.59309999999999996</v>
      </c>
    </row>
    <row r="152" spans="2:16">
      <c r="B152" s="109">
        <v>160</v>
      </c>
      <c r="C152" s="74" t="s">
        <v>44</v>
      </c>
      <c r="D152" s="70">
        <f t="shared" si="10"/>
        <v>1.2121212121212122</v>
      </c>
      <c r="E152" s="111">
        <v>80.22</v>
      </c>
      <c r="F152" s="112">
        <v>0.29559999999999997</v>
      </c>
      <c r="G152" s="108">
        <f t="shared" si="14"/>
        <v>80.515599999999992</v>
      </c>
      <c r="H152" s="72">
        <v>23.5</v>
      </c>
      <c r="I152" s="74" t="s">
        <v>45</v>
      </c>
      <c r="J152" s="71">
        <f t="shared" si="11"/>
        <v>23.5</v>
      </c>
      <c r="K152" s="72">
        <v>6414</v>
      </c>
      <c r="L152" s="74" t="s">
        <v>43</v>
      </c>
      <c r="M152" s="70">
        <f t="shared" si="12"/>
        <v>0.64139999999999997</v>
      </c>
      <c r="N152" s="72">
        <v>5976</v>
      </c>
      <c r="O152" s="74" t="s">
        <v>43</v>
      </c>
      <c r="P152" s="70">
        <f t="shared" si="13"/>
        <v>0.59760000000000002</v>
      </c>
    </row>
    <row r="153" spans="2:16">
      <c r="B153" s="109">
        <v>170</v>
      </c>
      <c r="C153" s="74" t="s">
        <v>44</v>
      </c>
      <c r="D153" s="70">
        <f t="shared" si="10"/>
        <v>1.2878787878787878</v>
      </c>
      <c r="E153" s="111">
        <v>80.94</v>
      </c>
      <c r="F153" s="112">
        <v>0.28120000000000001</v>
      </c>
      <c r="G153" s="108">
        <f t="shared" si="14"/>
        <v>81.221199999999996</v>
      </c>
      <c r="H153" s="72">
        <v>24.37</v>
      </c>
      <c r="I153" s="74" t="s">
        <v>45</v>
      </c>
      <c r="J153" s="71">
        <f t="shared" si="11"/>
        <v>24.37</v>
      </c>
      <c r="K153" s="72">
        <v>6539</v>
      </c>
      <c r="L153" s="74" t="s">
        <v>43</v>
      </c>
      <c r="M153" s="70">
        <f t="shared" si="12"/>
        <v>0.65389999999999993</v>
      </c>
      <c r="N153" s="72">
        <v>6019</v>
      </c>
      <c r="O153" s="74" t="s">
        <v>43</v>
      </c>
      <c r="P153" s="70">
        <f t="shared" si="13"/>
        <v>0.60189999999999999</v>
      </c>
    </row>
    <row r="154" spans="2:16">
      <c r="B154" s="109">
        <v>180</v>
      </c>
      <c r="C154" s="74" t="s">
        <v>44</v>
      </c>
      <c r="D154" s="70">
        <f t="shared" si="10"/>
        <v>1.3636363636363635</v>
      </c>
      <c r="E154" s="111">
        <v>81.55</v>
      </c>
      <c r="F154" s="112">
        <v>0.26819999999999999</v>
      </c>
      <c r="G154" s="108">
        <f t="shared" si="14"/>
        <v>81.81819999999999</v>
      </c>
      <c r="H154" s="72">
        <v>25.24</v>
      </c>
      <c r="I154" s="74" t="s">
        <v>45</v>
      </c>
      <c r="J154" s="71">
        <f t="shared" si="11"/>
        <v>25.24</v>
      </c>
      <c r="K154" s="72">
        <v>6659</v>
      </c>
      <c r="L154" s="74" t="s">
        <v>43</v>
      </c>
      <c r="M154" s="70">
        <f t="shared" si="12"/>
        <v>0.66589999999999994</v>
      </c>
      <c r="N154" s="72">
        <v>6059</v>
      </c>
      <c r="O154" s="74" t="s">
        <v>43</v>
      </c>
      <c r="P154" s="70">
        <f t="shared" si="13"/>
        <v>0.60589999999999999</v>
      </c>
    </row>
    <row r="155" spans="2:16">
      <c r="B155" s="109">
        <v>200</v>
      </c>
      <c r="C155" s="74" t="s">
        <v>44</v>
      </c>
      <c r="D155" s="70">
        <f t="shared" si="10"/>
        <v>1.5151515151515151</v>
      </c>
      <c r="E155" s="111">
        <v>82.54</v>
      </c>
      <c r="F155" s="112">
        <v>0.2457</v>
      </c>
      <c r="G155" s="108">
        <f t="shared" si="14"/>
        <v>82.785700000000006</v>
      </c>
      <c r="H155" s="72">
        <v>26.95</v>
      </c>
      <c r="I155" s="74" t="s">
        <v>45</v>
      </c>
      <c r="J155" s="71">
        <f t="shared" si="11"/>
        <v>26.95</v>
      </c>
      <c r="K155" s="72">
        <v>7097</v>
      </c>
      <c r="L155" s="74" t="s">
        <v>43</v>
      </c>
      <c r="M155" s="70">
        <f t="shared" si="12"/>
        <v>0.7097</v>
      </c>
      <c r="N155" s="72">
        <v>6134</v>
      </c>
      <c r="O155" s="74" t="s">
        <v>43</v>
      </c>
      <c r="P155" s="70">
        <f t="shared" si="13"/>
        <v>0.61340000000000006</v>
      </c>
    </row>
    <row r="156" spans="2:16">
      <c r="B156" s="109">
        <v>225</v>
      </c>
      <c r="C156" s="74" t="s">
        <v>44</v>
      </c>
      <c r="D156" s="70">
        <f t="shared" si="10"/>
        <v>1.7045454545454546</v>
      </c>
      <c r="E156" s="111">
        <v>83.42</v>
      </c>
      <c r="F156" s="112">
        <v>0.22270000000000001</v>
      </c>
      <c r="G156" s="108">
        <f t="shared" si="14"/>
        <v>83.642700000000005</v>
      </c>
      <c r="H156" s="72">
        <v>29.06</v>
      </c>
      <c r="I156" s="74" t="s">
        <v>45</v>
      </c>
      <c r="J156" s="71">
        <f t="shared" si="11"/>
        <v>29.06</v>
      </c>
      <c r="K156" s="72">
        <v>7714</v>
      </c>
      <c r="L156" s="74" t="s">
        <v>43</v>
      </c>
      <c r="M156" s="70">
        <f t="shared" si="12"/>
        <v>0.77140000000000009</v>
      </c>
      <c r="N156" s="72">
        <v>6221</v>
      </c>
      <c r="O156" s="74" t="s">
        <v>43</v>
      </c>
      <c r="P156" s="70">
        <f t="shared" si="13"/>
        <v>0.62209999999999999</v>
      </c>
    </row>
    <row r="157" spans="2:16">
      <c r="B157" s="109">
        <v>250</v>
      </c>
      <c r="C157" s="74" t="s">
        <v>44</v>
      </c>
      <c r="D157" s="70">
        <f t="shared" si="10"/>
        <v>1.893939393939394</v>
      </c>
      <c r="E157" s="111">
        <v>84.01</v>
      </c>
      <c r="F157" s="112">
        <v>0.2039</v>
      </c>
      <c r="G157" s="108">
        <f t="shared" si="14"/>
        <v>84.21390000000001</v>
      </c>
      <c r="H157" s="72">
        <v>31.16</v>
      </c>
      <c r="I157" s="74" t="s">
        <v>45</v>
      </c>
      <c r="J157" s="71">
        <f t="shared" si="11"/>
        <v>31.16</v>
      </c>
      <c r="K157" s="72">
        <v>8276</v>
      </c>
      <c r="L157" s="74" t="s">
        <v>43</v>
      </c>
      <c r="M157" s="70">
        <f t="shared" si="12"/>
        <v>0.8276</v>
      </c>
      <c r="N157" s="72">
        <v>6300</v>
      </c>
      <c r="O157" s="74" t="s">
        <v>43</v>
      </c>
      <c r="P157" s="70">
        <f t="shared" si="13"/>
        <v>0.63</v>
      </c>
    </row>
    <row r="158" spans="2:16">
      <c r="B158" s="109">
        <v>275</v>
      </c>
      <c r="C158" s="74" t="s">
        <v>44</v>
      </c>
      <c r="D158" s="70">
        <f t="shared" ref="D158:D171" si="15">B158/$C$5</f>
        <v>2.0833333333333335</v>
      </c>
      <c r="E158" s="111">
        <v>84.91</v>
      </c>
      <c r="F158" s="112">
        <v>0.1883</v>
      </c>
      <c r="G158" s="108">
        <f t="shared" si="14"/>
        <v>85.098299999999995</v>
      </c>
      <c r="H158" s="72">
        <v>33.24</v>
      </c>
      <c r="I158" s="74" t="s">
        <v>45</v>
      </c>
      <c r="J158" s="71">
        <f t="shared" si="11"/>
        <v>33.24</v>
      </c>
      <c r="K158" s="72">
        <v>8792</v>
      </c>
      <c r="L158" s="74" t="s">
        <v>43</v>
      </c>
      <c r="M158" s="70">
        <f t="shared" si="12"/>
        <v>0.87919999999999998</v>
      </c>
      <c r="N158" s="72">
        <v>6375</v>
      </c>
      <c r="O158" s="74" t="s">
        <v>43</v>
      </c>
      <c r="P158" s="70">
        <f t="shared" si="13"/>
        <v>0.63749999999999996</v>
      </c>
    </row>
    <row r="159" spans="2:16">
      <c r="B159" s="109">
        <v>300</v>
      </c>
      <c r="C159" s="74" t="s">
        <v>44</v>
      </c>
      <c r="D159" s="70">
        <f t="shared" si="15"/>
        <v>2.2727272727272729</v>
      </c>
      <c r="E159" s="111">
        <v>85.76</v>
      </c>
      <c r="F159" s="112">
        <v>0.17499999999999999</v>
      </c>
      <c r="G159" s="108">
        <f t="shared" si="14"/>
        <v>85.935000000000002</v>
      </c>
      <c r="H159" s="72">
        <v>35.299999999999997</v>
      </c>
      <c r="I159" s="74" t="s">
        <v>45</v>
      </c>
      <c r="J159" s="71">
        <f t="shared" si="11"/>
        <v>35.299999999999997</v>
      </c>
      <c r="K159" s="72">
        <v>9270</v>
      </c>
      <c r="L159" s="74" t="s">
        <v>43</v>
      </c>
      <c r="M159" s="70">
        <f t="shared" si="12"/>
        <v>0.92699999999999994</v>
      </c>
      <c r="N159" s="72">
        <v>6444</v>
      </c>
      <c r="O159" s="74" t="s">
        <v>43</v>
      </c>
      <c r="P159" s="70">
        <f t="shared" si="13"/>
        <v>0.64439999999999997</v>
      </c>
    </row>
    <row r="160" spans="2:16">
      <c r="B160" s="109">
        <v>325</v>
      </c>
      <c r="C160" s="74" t="s">
        <v>44</v>
      </c>
      <c r="D160" s="70">
        <f t="shared" si="15"/>
        <v>2.4621212121212119</v>
      </c>
      <c r="E160" s="111">
        <v>85.89</v>
      </c>
      <c r="F160" s="112">
        <v>0.1636</v>
      </c>
      <c r="G160" s="108">
        <f t="shared" si="14"/>
        <v>86.053600000000003</v>
      </c>
      <c r="H160" s="72">
        <v>37.340000000000003</v>
      </c>
      <c r="I160" s="74" t="s">
        <v>45</v>
      </c>
      <c r="J160" s="71">
        <f t="shared" si="11"/>
        <v>37.340000000000003</v>
      </c>
      <c r="K160" s="72">
        <v>9719</v>
      </c>
      <c r="L160" s="74" t="s">
        <v>43</v>
      </c>
      <c r="M160" s="70">
        <f t="shared" si="12"/>
        <v>0.97189999999999999</v>
      </c>
      <c r="N160" s="72">
        <v>6510</v>
      </c>
      <c r="O160" s="74" t="s">
        <v>43</v>
      </c>
      <c r="P160" s="70">
        <f t="shared" si="13"/>
        <v>0.65100000000000002</v>
      </c>
    </row>
    <row r="161" spans="2:16">
      <c r="B161" s="109">
        <v>350</v>
      </c>
      <c r="C161" s="74" t="s">
        <v>44</v>
      </c>
      <c r="D161" s="70">
        <f t="shared" si="15"/>
        <v>2.6515151515151514</v>
      </c>
      <c r="E161" s="111">
        <v>85.96</v>
      </c>
      <c r="F161" s="112">
        <v>0.15359999999999999</v>
      </c>
      <c r="G161" s="108">
        <f t="shared" si="14"/>
        <v>86.113599999999991</v>
      </c>
      <c r="H161" s="72">
        <v>39.39</v>
      </c>
      <c r="I161" s="74" t="s">
        <v>45</v>
      </c>
      <c r="J161" s="71">
        <f t="shared" si="11"/>
        <v>39.39</v>
      </c>
      <c r="K161" s="72">
        <v>1.01</v>
      </c>
      <c r="L161" s="73" t="s">
        <v>45</v>
      </c>
      <c r="M161" s="71">
        <f t="shared" ref="M161:M216" si="16">K161</f>
        <v>1.01</v>
      </c>
      <c r="N161" s="72">
        <v>6574</v>
      </c>
      <c r="O161" s="74" t="s">
        <v>43</v>
      </c>
      <c r="P161" s="70">
        <f t="shared" si="13"/>
        <v>0.65739999999999998</v>
      </c>
    </row>
    <row r="162" spans="2:16">
      <c r="B162" s="109">
        <v>375</v>
      </c>
      <c r="C162" s="74" t="s">
        <v>44</v>
      </c>
      <c r="D162" s="70">
        <f t="shared" si="15"/>
        <v>2.8409090909090908</v>
      </c>
      <c r="E162" s="111">
        <v>85.96</v>
      </c>
      <c r="F162" s="112">
        <v>0.1449</v>
      </c>
      <c r="G162" s="108">
        <f t="shared" si="14"/>
        <v>86.104900000000001</v>
      </c>
      <c r="H162" s="72">
        <v>41.43</v>
      </c>
      <c r="I162" s="74" t="s">
        <v>45</v>
      </c>
      <c r="J162" s="71">
        <f t="shared" si="11"/>
        <v>41.43</v>
      </c>
      <c r="K162" s="72">
        <v>1.06</v>
      </c>
      <c r="L162" s="74" t="s">
        <v>45</v>
      </c>
      <c r="M162" s="71">
        <f t="shared" si="16"/>
        <v>1.06</v>
      </c>
      <c r="N162" s="72">
        <v>6635</v>
      </c>
      <c r="O162" s="74" t="s">
        <v>43</v>
      </c>
      <c r="P162" s="70">
        <f t="shared" si="13"/>
        <v>0.66349999999999998</v>
      </c>
    </row>
    <row r="163" spans="2:16">
      <c r="B163" s="109">
        <v>400</v>
      </c>
      <c r="C163" s="74" t="s">
        <v>44</v>
      </c>
      <c r="D163" s="70">
        <f t="shared" si="15"/>
        <v>3.0303030303030303</v>
      </c>
      <c r="E163" s="111">
        <v>85.89</v>
      </c>
      <c r="F163" s="112">
        <v>0.13719999999999999</v>
      </c>
      <c r="G163" s="108">
        <f t="shared" si="14"/>
        <v>86.027199999999993</v>
      </c>
      <c r="H163" s="72">
        <v>43.48</v>
      </c>
      <c r="I163" s="74" t="s">
        <v>45</v>
      </c>
      <c r="J163" s="71">
        <f t="shared" si="11"/>
        <v>43.48</v>
      </c>
      <c r="K163" s="72">
        <v>1.1000000000000001</v>
      </c>
      <c r="L163" s="74" t="s">
        <v>45</v>
      </c>
      <c r="M163" s="71">
        <f t="shared" si="16"/>
        <v>1.1000000000000001</v>
      </c>
      <c r="N163" s="72">
        <v>6694</v>
      </c>
      <c r="O163" s="74" t="s">
        <v>43</v>
      </c>
      <c r="P163" s="70">
        <f t="shared" si="13"/>
        <v>0.6694</v>
      </c>
    </row>
    <row r="164" spans="2:16">
      <c r="B164" s="109">
        <v>450</v>
      </c>
      <c r="C164" s="74" t="s">
        <v>44</v>
      </c>
      <c r="D164" s="70">
        <f t="shared" si="15"/>
        <v>3.4090909090909092</v>
      </c>
      <c r="E164" s="111">
        <v>85.6</v>
      </c>
      <c r="F164" s="112">
        <v>0.1241</v>
      </c>
      <c r="G164" s="108">
        <f t="shared" si="14"/>
        <v>85.724099999999993</v>
      </c>
      <c r="H164" s="72">
        <v>47.58</v>
      </c>
      <c r="I164" s="74" t="s">
        <v>45</v>
      </c>
      <c r="J164" s="71">
        <f t="shared" si="11"/>
        <v>47.58</v>
      </c>
      <c r="K164" s="72">
        <v>1.24</v>
      </c>
      <c r="L164" s="74" t="s">
        <v>45</v>
      </c>
      <c r="M164" s="71">
        <f t="shared" si="16"/>
        <v>1.24</v>
      </c>
      <c r="N164" s="72">
        <v>6807</v>
      </c>
      <c r="O164" s="74" t="s">
        <v>43</v>
      </c>
      <c r="P164" s="70">
        <f t="shared" si="13"/>
        <v>0.68070000000000008</v>
      </c>
    </row>
    <row r="165" spans="2:16">
      <c r="B165" s="109">
        <v>500</v>
      </c>
      <c r="C165" s="74" t="s">
        <v>44</v>
      </c>
      <c r="D165" s="70">
        <f t="shared" si="15"/>
        <v>3.7878787878787881</v>
      </c>
      <c r="E165" s="111">
        <v>85.13</v>
      </c>
      <c r="F165" s="112">
        <v>0.1134</v>
      </c>
      <c r="G165" s="108">
        <f t="shared" si="14"/>
        <v>85.243399999999994</v>
      </c>
      <c r="H165" s="72">
        <v>51.7</v>
      </c>
      <c r="I165" s="74" t="s">
        <v>45</v>
      </c>
      <c r="J165" s="71">
        <f t="shared" si="11"/>
        <v>51.7</v>
      </c>
      <c r="K165" s="72">
        <v>1.37</v>
      </c>
      <c r="L165" s="74" t="s">
        <v>45</v>
      </c>
      <c r="M165" s="71">
        <f t="shared" si="16"/>
        <v>1.37</v>
      </c>
      <c r="N165" s="72">
        <v>6915</v>
      </c>
      <c r="O165" s="74" t="s">
        <v>43</v>
      </c>
      <c r="P165" s="70">
        <f t="shared" si="13"/>
        <v>0.6915</v>
      </c>
    </row>
    <row r="166" spans="2:16">
      <c r="B166" s="109">
        <v>550</v>
      </c>
      <c r="C166" s="74" t="s">
        <v>44</v>
      </c>
      <c r="D166" s="70">
        <f t="shared" si="15"/>
        <v>4.166666666666667</v>
      </c>
      <c r="E166" s="111">
        <v>84.53</v>
      </c>
      <c r="F166" s="112">
        <v>0.1045</v>
      </c>
      <c r="G166" s="108">
        <f t="shared" si="14"/>
        <v>84.634500000000003</v>
      </c>
      <c r="H166" s="72">
        <v>55.84</v>
      </c>
      <c r="I166" s="74" t="s">
        <v>45</v>
      </c>
      <c r="J166" s="71">
        <f t="shared" si="11"/>
        <v>55.84</v>
      </c>
      <c r="K166" s="72">
        <v>1.49</v>
      </c>
      <c r="L166" s="74" t="s">
        <v>45</v>
      </c>
      <c r="M166" s="71">
        <f t="shared" si="16"/>
        <v>1.49</v>
      </c>
      <c r="N166" s="72">
        <v>7020</v>
      </c>
      <c r="O166" s="74" t="s">
        <v>43</v>
      </c>
      <c r="P166" s="70">
        <f t="shared" si="13"/>
        <v>0.70199999999999996</v>
      </c>
    </row>
    <row r="167" spans="2:16">
      <c r="B167" s="109">
        <v>600</v>
      </c>
      <c r="C167" s="74" t="s">
        <v>44</v>
      </c>
      <c r="D167" s="70">
        <f t="shared" si="15"/>
        <v>4.5454545454545459</v>
      </c>
      <c r="E167" s="111">
        <v>83.83</v>
      </c>
      <c r="F167" s="112">
        <v>9.7019999999999995E-2</v>
      </c>
      <c r="G167" s="108">
        <f t="shared" si="14"/>
        <v>83.927019999999999</v>
      </c>
      <c r="H167" s="72">
        <v>60.02</v>
      </c>
      <c r="I167" s="74" t="s">
        <v>45</v>
      </c>
      <c r="J167" s="71">
        <f t="shared" ref="J167:J194" si="17">H167</f>
        <v>60.02</v>
      </c>
      <c r="K167" s="72">
        <v>1.61</v>
      </c>
      <c r="L167" s="74" t="s">
        <v>45</v>
      </c>
      <c r="M167" s="71">
        <f t="shared" si="16"/>
        <v>1.61</v>
      </c>
      <c r="N167" s="72">
        <v>7122</v>
      </c>
      <c r="O167" s="74" t="s">
        <v>43</v>
      </c>
      <c r="P167" s="70">
        <f t="shared" si="13"/>
        <v>0.71219999999999994</v>
      </c>
    </row>
    <row r="168" spans="2:16">
      <c r="B168" s="109">
        <v>650</v>
      </c>
      <c r="C168" s="74" t="s">
        <v>44</v>
      </c>
      <c r="D168" s="70">
        <f t="shared" si="15"/>
        <v>4.9242424242424239</v>
      </c>
      <c r="E168" s="111">
        <v>83.05</v>
      </c>
      <c r="F168" s="112">
        <v>9.0569999999999998E-2</v>
      </c>
      <c r="G168" s="108">
        <f t="shared" si="14"/>
        <v>83.140569999999997</v>
      </c>
      <c r="H168" s="72">
        <v>64.239999999999995</v>
      </c>
      <c r="I168" s="74" t="s">
        <v>45</v>
      </c>
      <c r="J168" s="71">
        <f t="shared" si="17"/>
        <v>64.239999999999995</v>
      </c>
      <c r="K168" s="72">
        <v>1.71</v>
      </c>
      <c r="L168" s="74" t="s">
        <v>45</v>
      </c>
      <c r="M168" s="71">
        <f t="shared" si="16"/>
        <v>1.71</v>
      </c>
      <c r="N168" s="72">
        <v>7222</v>
      </c>
      <c r="O168" s="74" t="s">
        <v>43</v>
      </c>
      <c r="P168" s="70">
        <f t="shared" si="13"/>
        <v>0.72220000000000006</v>
      </c>
    </row>
    <row r="169" spans="2:16">
      <c r="B169" s="109">
        <v>700</v>
      </c>
      <c r="C169" s="74" t="s">
        <v>44</v>
      </c>
      <c r="D169" s="70">
        <f t="shared" si="15"/>
        <v>5.3030303030303028</v>
      </c>
      <c r="E169" s="111">
        <v>82.22</v>
      </c>
      <c r="F169" s="112">
        <v>8.498E-2</v>
      </c>
      <c r="G169" s="108">
        <f t="shared" si="14"/>
        <v>82.30498</v>
      </c>
      <c r="H169" s="72">
        <v>68.489999999999995</v>
      </c>
      <c r="I169" s="74" t="s">
        <v>45</v>
      </c>
      <c r="J169" s="71">
        <f t="shared" si="17"/>
        <v>68.489999999999995</v>
      </c>
      <c r="K169" s="72">
        <v>1.82</v>
      </c>
      <c r="L169" s="74" t="s">
        <v>45</v>
      </c>
      <c r="M169" s="71">
        <f t="shared" si="16"/>
        <v>1.82</v>
      </c>
      <c r="N169" s="72">
        <v>7320</v>
      </c>
      <c r="O169" s="74" t="s">
        <v>43</v>
      </c>
      <c r="P169" s="70">
        <f t="shared" si="13"/>
        <v>0.73199999999999998</v>
      </c>
    </row>
    <row r="170" spans="2:16">
      <c r="B170" s="109">
        <v>800</v>
      </c>
      <c r="C170" s="74" t="s">
        <v>44</v>
      </c>
      <c r="D170" s="70">
        <f t="shared" si="15"/>
        <v>6.0606060606060606</v>
      </c>
      <c r="E170" s="111">
        <v>80.42</v>
      </c>
      <c r="F170" s="112">
        <v>7.5730000000000006E-2</v>
      </c>
      <c r="G170" s="108">
        <f t="shared" si="14"/>
        <v>80.495729999999995</v>
      </c>
      <c r="H170" s="72">
        <v>77.150000000000006</v>
      </c>
      <c r="I170" s="74" t="s">
        <v>45</v>
      </c>
      <c r="J170" s="71">
        <f t="shared" si="17"/>
        <v>77.150000000000006</v>
      </c>
      <c r="K170" s="72">
        <v>2.19</v>
      </c>
      <c r="L170" s="74" t="s">
        <v>45</v>
      </c>
      <c r="M170" s="71">
        <f t="shared" si="16"/>
        <v>2.19</v>
      </c>
      <c r="N170" s="72">
        <v>7514</v>
      </c>
      <c r="O170" s="74" t="s">
        <v>43</v>
      </c>
      <c r="P170" s="70">
        <f t="shared" si="13"/>
        <v>0.75140000000000007</v>
      </c>
    </row>
    <row r="171" spans="2:16">
      <c r="B171" s="109">
        <v>900</v>
      </c>
      <c r="C171" s="74" t="s">
        <v>44</v>
      </c>
      <c r="D171" s="70">
        <f t="shared" si="15"/>
        <v>6.8181818181818183</v>
      </c>
      <c r="E171" s="111">
        <v>78.540000000000006</v>
      </c>
      <c r="F171" s="112">
        <v>6.8390000000000006E-2</v>
      </c>
      <c r="G171" s="108">
        <f t="shared" si="14"/>
        <v>78.60839</v>
      </c>
      <c r="H171" s="72">
        <v>86</v>
      </c>
      <c r="I171" s="74" t="s">
        <v>45</v>
      </c>
      <c r="J171" s="71">
        <f t="shared" si="17"/>
        <v>86</v>
      </c>
      <c r="K171" s="72">
        <v>2.52</v>
      </c>
      <c r="L171" s="74" t="s">
        <v>45</v>
      </c>
      <c r="M171" s="71">
        <f t="shared" si="16"/>
        <v>2.52</v>
      </c>
      <c r="N171" s="72">
        <v>7706</v>
      </c>
      <c r="O171" s="74" t="s">
        <v>43</v>
      </c>
      <c r="P171" s="70">
        <f t="shared" si="13"/>
        <v>0.77060000000000006</v>
      </c>
    </row>
    <row r="172" spans="2:16">
      <c r="B172" s="109">
        <v>1</v>
      </c>
      <c r="C172" s="73" t="s">
        <v>46</v>
      </c>
      <c r="D172" s="70">
        <f t="shared" ref="D172:D228" si="18">B172*1000/$C$5</f>
        <v>7.5757575757575761</v>
      </c>
      <c r="E172" s="111">
        <v>76.62</v>
      </c>
      <c r="F172" s="112">
        <v>6.2420000000000003E-2</v>
      </c>
      <c r="G172" s="108">
        <f t="shared" si="14"/>
        <v>76.682420000000008</v>
      </c>
      <c r="H172" s="72">
        <v>95.07</v>
      </c>
      <c r="I172" s="74" t="s">
        <v>45</v>
      </c>
      <c r="J172" s="71">
        <f t="shared" si="17"/>
        <v>95.07</v>
      </c>
      <c r="K172" s="72">
        <v>2.83</v>
      </c>
      <c r="L172" s="74" t="s">
        <v>45</v>
      </c>
      <c r="M172" s="71">
        <f t="shared" si="16"/>
        <v>2.83</v>
      </c>
      <c r="N172" s="72">
        <v>7898</v>
      </c>
      <c r="O172" s="74" t="s">
        <v>43</v>
      </c>
      <c r="P172" s="70">
        <f t="shared" si="13"/>
        <v>0.78979999999999995</v>
      </c>
    </row>
    <row r="173" spans="2:16">
      <c r="B173" s="109">
        <v>1.1000000000000001</v>
      </c>
      <c r="C173" s="74" t="s">
        <v>46</v>
      </c>
      <c r="D173" s="70">
        <f t="shared" si="18"/>
        <v>8.3333333333333339</v>
      </c>
      <c r="E173" s="111">
        <v>74.709999999999994</v>
      </c>
      <c r="F173" s="112">
        <v>5.7459999999999997E-2</v>
      </c>
      <c r="G173" s="108">
        <f t="shared" si="14"/>
        <v>74.76746</v>
      </c>
      <c r="H173" s="72">
        <v>104.37</v>
      </c>
      <c r="I173" s="74" t="s">
        <v>45</v>
      </c>
      <c r="J173" s="71">
        <f t="shared" si="17"/>
        <v>104.37</v>
      </c>
      <c r="K173" s="72">
        <v>3.12</v>
      </c>
      <c r="L173" s="74" t="s">
        <v>45</v>
      </c>
      <c r="M173" s="71">
        <f t="shared" si="16"/>
        <v>3.12</v>
      </c>
      <c r="N173" s="72">
        <v>8092</v>
      </c>
      <c r="O173" s="74" t="s">
        <v>43</v>
      </c>
      <c r="P173" s="70">
        <f t="shared" si="13"/>
        <v>0.80920000000000003</v>
      </c>
    </row>
    <row r="174" spans="2:16">
      <c r="B174" s="109">
        <v>1.2</v>
      </c>
      <c r="C174" s="74" t="s">
        <v>46</v>
      </c>
      <c r="D174" s="70">
        <f t="shared" si="18"/>
        <v>9.0909090909090917</v>
      </c>
      <c r="E174" s="111">
        <v>72.83</v>
      </c>
      <c r="F174" s="112">
        <v>5.3269999999999998E-2</v>
      </c>
      <c r="G174" s="108">
        <f t="shared" si="14"/>
        <v>72.883269999999996</v>
      </c>
      <c r="H174" s="72">
        <v>113.91</v>
      </c>
      <c r="I174" s="74" t="s">
        <v>45</v>
      </c>
      <c r="J174" s="71">
        <f t="shared" si="17"/>
        <v>113.91</v>
      </c>
      <c r="K174" s="72">
        <v>3.4</v>
      </c>
      <c r="L174" s="74" t="s">
        <v>45</v>
      </c>
      <c r="M174" s="71">
        <f t="shared" si="16"/>
        <v>3.4</v>
      </c>
      <c r="N174" s="72">
        <v>8288</v>
      </c>
      <c r="O174" s="74" t="s">
        <v>43</v>
      </c>
      <c r="P174" s="70">
        <f t="shared" si="13"/>
        <v>0.82879999999999998</v>
      </c>
    </row>
    <row r="175" spans="2:16">
      <c r="B175" s="109">
        <v>1.3</v>
      </c>
      <c r="C175" s="74" t="s">
        <v>46</v>
      </c>
      <c r="D175" s="70">
        <f t="shared" si="18"/>
        <v>9.8484848484848477</v>
      </c>
      <c r="E175" s="111">
        <v>71</v>
      </c>
      <c r="F175" s="112">
        <v>4.9669999999999999E-2</v>
      </c>
      <c r="G175" s="108">
        <f t="shared" si="14"/>
        <v>71.049670000000006</v>
      </c>
      <c r="H175" s="72">
        <v>123.7</v>
      </c>
      <c r="I175" s="74" t="s">
        <v>45</v>
      </c>
      <c r="J175" s="71">
        <f t="shared" si="17"/>
        <v>123.7</v>
      </c>
      <c r="K175" s="72">
        <v>3.68</v>
      </c>
      <c r="L175" s="74" t="s">
        <v>45</v>
      </c>
      <c r="M175" s="71">
        <f t="shared" si="16"/>
        <v>3.68</v>
      </c>
      <c r="N175" s="72">
        <v>8487</v>
      </c>
      <c r="O175" s="74" t="s">
        <v>43</v>
      </c>
      <c r="P175" s="70">
        <f t="shared" si="13"/>
        <v>0.84870000000000001</v>
      </c>
    </row>
    <row r="176" spans="2:16">
      <c r="B176" s="109">
        <v>1.4</v>
      </c>
      <c r="C176" s="74" t="s">
        <v>46</v>
      </c>
      <c r="D176" s="70">
        <f t="shared" si="18"/>
        <v>10.606060606060606</v>
      </c>
      <c r="E176" s="111">
        <v>69.22</v>
      </c>
      <c r="F176" s="112">
        <v>4.6559999999999997E-2</v>
      </c>
      <c r="G176" s="108">
        <f t="shared" si="14"/>
        <v>69.266559999999998</v>
      </c>
      <c r="H176" s="72">
        <v>133.74</v>
      </c>
      <c r="I176" s="74" t="s">
        <v>45</v>
      </c>
      <c r="J176" s="71">
        <f t="shared" si="17"/>
        <v>133.74</v>
      </c>
      <c r="K176" s="72">
        <v>3.94</v>
      </c>
      <c r="L176" s="74" t="s">
        <v>45</v>
      </c>
      <c r="M176" s="71">
        <f t="shared" si="16"/>
        <v>3.94</v>
      </c>
      <c r="N176" s="72">
        <v>8689</v>
      </c>
      <c r="O176" s="74" t="s">
        <v>43</v>
      </c>
      <c r="P176" s="70">
        <f t="shared" si="13"/>
        <v>0.86890000000000001</v>
      </c>
    </row>
    <row r="177" spans="1:16">
      <c r="A177" s="4"/>
      <c r="B177" s="109">
        <v>1.5</v>
      </c>
      <c r="C177" s="74" t="s">
        <v>46</v>
      </c>
      <c r="D177" s="70">
        <f t="shared" si="18"/>
        <v>11.363636363636363</v>
      </c>
      <c r="E177" s="111">
        <v>67.510000000000005</v>
      </c>
      <c r="F177" s="112">
        <v>4.3830000000000001E-2</v>
      </c>
      <c r="G177" s="108">
        <f t="shared" si="14"/>
        <v>67.553830000000005</v>
      </c>
      <c r="H177" s="72">
        <v>144.04</v>
      </c>
      <c r="I177" s="74" t="s">
        <v>45</v>
      </c>
      <c r="J177" s="71">
        <f t="shared" si="17"/>
        <v>144.04</v>
      </c>
      <c r="K177" s="72">
        <v>4.2</v>
      </c>
      <c r="L177" s="74" t="s">
        <v>45</v>
      </c>
      <c r="M177" s="71">
        <f t="shared" si="16"/>
        <v>4.2</v>
      </c>
      <c r="N177" s="72">
        <v>8895</v>
      </c>
      <c r="O177" s="74" t="s">
        <v>43</v>
      </c>
      <c r="P177" s="70">
        <f t="shared" si="13"/>
        <v>0.88949999999999996</v>
      </c>
    </row>
    <row r="178" spans="1:16">
      <c r="B178" s="72">
        <v>1.6</v>
      </c>
      <c r="C178" s="74" t="s">
        <v>46</v>
      </c>
      <c r="D178" s="70">
        <f t="shared" si="18"/>
        <v>12.121212121212121</v>
      </c>
      <c r="E178" s="111">
        <v>65.86</v>
      </c>
      <c r="F178" s="112">
        <v>4.1430000000000002E-2</v>
      </c>
      <c r="G178" s="108">
        <f t="shared" si="14"/>
        <v>65.901430000000005</v>
      </c>
      <c r="H178" s="72">
        <v>154.6</v>
      </c>
      <c r="I178" s="74" t="s">
        <v>45</v>
      </c>
      <c r="J178" s="71">
        <f t="shared" si="17"/>
        <v>154.6</v>
      </c>
      <c r="K178" s="72">
        <v>4.46</v>
      </c>
      <c r="L178" s="74" t="s">
        <v>45</v>
      </c>
      <c r="M178" s="71">
        <f t="shared" si="16"/>
        <v>4.46</v>
      </c>
      <c r="N178" s="72">
        <v>9106</v>
      </c>
      <c r="O178" s="74" t="s">
        <v>43</v>
      </c>
      <c r="P178" s="70">
        <f t="shared" si="13"/>
        <v>0.91059999999999997</v>
      </c>
    </row>
    <row r="179" spans="1:16">
      <c r="B179" s="109">
        <v>1.7</v>
      </c>
      <c r="C179" s="110" t="s">
        <v>46</v>
      </c>
      <c r="D179" s="70">
        <f t="shared" si="18"/>
        <v>12.878787878787879</v>
      </c>
      <c r="E179" s="111">
        <v>64.27</v>
      </c>
      <c r="F179" s="112">
        <v>3.9280000000000002E-2</v>
      </c>
      <c r="G179" s="108">
        <f t="shared" si="14"/>
        <v>64.309280000000001</v>
      </c>
      <c r="H179" s="72">
        <v>165.42</v>
      </c>
      <c r="I179" s="74" t="s">
        <v>45</v>
      </c>
      <c r="J179" s="71">
        <f t="shared" si="17"/>
        <v>165.42</v>
      </c>
      <c r="K179" s="72">
        <v>4.72</v>
      </c>
      <c r="L179" s="74" t="s">
        <v>45</v>
      </c>
      <c r="M179" s="71">
        <f t="shared" si="16"/>
        <v>4.72</v>
      </c>
      <c r="N179" s="72">
        <v>9322</v>
      </c>
      <c r="O179" s="74" t="s">
        <v>43</v>
      </c>
      <c r="P179" s="70">
        <f t="shared" si="13"/>
        <v>0.93219999999999992</v>
      </c>
    </row>
    <row r="180" spans="1:16">
      <c r="B180" s="109">
        <v>1.8</v>
      </c>
      <c r="C180" s="110" t="s">
        <v>46</v>
      </c>
      <c r="D180" s="70">
        <f t="shared" si="18"/>
        <v>13.636363636363637</v>
      </c>
      <c r="E180" s="111">
        <v>62.75</v>
      </c>
      <c r="F180" s="112">
        <v>3.7359999999999997E-2</v>
      </c>
      <c r="G180" s="108">
        <f t="shared" si="14"/>
        <v>62.78736</v>
      </c>
      <c r="H180" s="72">
        <v>176.5</v>
      </c>
      <c r="I180" s="74" t="s">
        <v>45</v>
      </c>
      <c r="J180" s="71">
        <f t="shared" si="17"/>
        <v>176.5</v>
      </c>
      <c r="K180" s="72">
        <v>4.97</v>
      </c>
      <c r="L180" s="74" t="s">
        <v>45</v>
      </c>
      <c r="M180" s="71">
        <f t="shared" si="16"/>
        <v>4.97</v>
      </c>
      <c r="N180" s="72">
        <v>9542</v>
      </c>
      <c r="O180" s="74" t="s">
        <v>43</v>
      </c>
      <c r="P180" s="70">
        <f t="shared" si="13"/>
        <v>0.95419999999999994</v>
      </c>
    </row>
    <row r="181" spans="1:16">
      <c r="B181" s="109">
        <v>2</v>
      </c>
      <c r="C181" s="110" t="s">
        <v>46</v>
      </c>
      <c r="D181" s="70">
        <f t="shared" si="18"/>
        <v>15.151515151515152</v>
      </c>
      <c r="E181" s="111">
        <v>59.9</v>
      </c>
      <c r="F181" s="112">
        <v>3.406E-2</v>
      </c>
      <c r="G181" s="108">
        <f t="shared" si="14"/>
        <v>59.934059999999995</v>
      </c>
      <c r="H181" s="72">
        <v>199.47</v>
      </c>
      <c r="I181" s="74" t="s">
        <v>45</v>
      </c>
      <c r="J181" s="71">
        <f t="shared" si="17"/>
        <v>199.47</v>
      </c>
      <c r="K181" s="72">
        <v>5.94</v>
      </c>
      <c r="L181" s="74" t="s">
        <v>45</v>
      </c>
      <c r="M181" s="71">
        <f t="shared" si="16"/>
        <v>5.94</v>
      </c>
      <c r="N181" s="72">
        <v>9999</v>
      </c>
      <c r="O181" s="74" t="s">
        <v>43</v>
      </c>
      <c r="P181" s="70">
        <f t="shared" si="13"/>
        <v>0.99990000000000001</v>
      </c>
    </row>
    <row r="182" spans="1:16">
      <c r="B182" s="109">
        <v>2.25</v>
      </c>
      <c r="C182" s="110" t="s">
        <v>46</v>
      </c>
      <c r="D182" s="70">
        <f t="shared" si="18"/>
        <v>17.045454545454547</v>
      </c>
      <c r="E182" s="111">
        <v>56.66</v>
      </c>
      <c r="F182" s="112">
        <v>3.0700000000000002E-2</v>
      </c>
      <c r="G182" s="108">
        <f t="shared" si="14"/>
        <v>56.6907</v>
      </c>
      <c r="H182" s="72">
        <v>229.69</v>
      </c>
      <c r="I182" s="74" t="s">
        <v>45</v>
      </c>
      <c r="J182" s="71">
        <f t="shared" si="17"/>
        <v>229.69</v>
      </c>
      <c r="K182" s="72">
        <v>7.32</v>
      </c>
      <c r="L182" s="74" t="s">
        <v>45</v>
      </c>
      <c r="M182" s="71">
        <f t="shared" si="16"/>
        <v>7.32</v>
      </c>
      <c r="N182" s="72">
        <v>1.06</v>
      </c>
      <c r="O182" s="73" t="s">
        <v>45</v>
      </c>
      <c r="P182" s="71">
        <f t="shared" ref="P182:P228" si="19">N182</f>
        <v>1.06</v>
      </c>
    </row>
    <row r="183" spans="1:16">
      <c r="B183" s="109">
        <v>2.5</v>
      </c>
      <c r="C183" s="110" t="s">
        <v>46</v>
      </c>
      <c r="D183" s="70">
        <f t="shared" si="18"/>
        <v>18.939393939393938</v>
      </c>
      <c r="E183" s="111">
        <v>53.75</v>
      </c>
      <c r="F183" s="112">
        <v>2.7980000000000001E-2</v>
      </c>
      <c r="G183" s="108">
        <f t="shared" si="14"/>
        <v>53.777979999999999</v>
      </c>
      <c r="H183" s="72">
        <v>261.58</v>
      </c>
      <c r="I183" s="74" t="s">
        <v>45</v>
      </c>
      <c r="J183" s="71">
        <f t="shared" si="17"/>
        <v>261.58</v>
      </c>
      <c r="K183" s="72">
        <v>8.6</v>
      </c>
      <c r="L183" s="74" t="s">
        <v>45</v>
      </c>
      <c r="M183" s="71">
        <f t="shared" si="16"/>
        <v>8.6</v>
      </c>
      <c r="N183" s="72">
        <v>1.1200000000000001</v>
      </c>
      <c r="O183" s="74" t="s">
        <v>45</v>
      </c>
      <c r="P183" s="71">
        <f t="shared" si="19"/>
        <v>1.1200000000000001</v>
      </c>
    </row>
    <row r="184" spans="1:16">
      <c r="B184" s="109">
        <v>2.75</v>
      </c>
      <c r="C184" s="110" t="s">
        <v>46</v>
      </c>
      <c r="D184" s="70">
        <f t="shared" si="18"/>
        <v>20.833333333333332</v>
      </c>
      <c r="E184" s="111">
        <v>51.12</v>
      </c>
      <c r="F184" s="112">
        <v>2.572E-2</v>
      </c>
      <c r="G184" s="108">
        <f t="shared" si="14"/>
        <v>51.145719999999997</v>
      </c>
      <c r="H184" s="72">
        <v>295.16000000000003</v>
      </c>
      <c r="I184" s="74" t="s">
        <v>45</v>
      </c>
      <c r="J184" s="71">
        <f t="shared" si="17"/>
        <v>295.16000000000003</v>
      </c>
      <c r="K184" s="72">
        <v>9.82</v>
      </c>
      <c r="L184" s="74" t="s">
        <v>45</v>
      </c>
      <c r="M184" s="71">
        <f t="shared" si="16"/>
        <v>9.82</v>
      </c>
      <c r="N184" s="72">
        <v>1.19</v>
      </c>
      <c r="O184" s="74" t="s">
        <v>45</v>
      </c>
      <c r="P184" s="71">
        <f t="shared" si="19"/>
        <v>1.19</v>
      </c>
    </row>
    <row r="185" spans="1:16">
      <c r="B185" s="109">
        <v>3</v>
      </c>
      <c r="C185" s="110" t="s">
        <v>46</v>
      </c>
      <c r="D185" s="70">
        <f t="shared" si="18"/>
        <v>22.727272727272727</v>
      </c>
      <c r="E185" s="111">
        <v>48.75</v>
      </c>
      <c r="F185" s="112">
        <v>2.3810000000000001E-2</v>
      </c>
      <c r="G185" s="108">
        <f t="shared" si="14"/>
        <v>48.773809999999997</v>
      </c>
      <c r="H185" s="72">
        <v>330.43</v>
      </c>
      <c r="I185" s="74" t="s">
        <v>45</v>
      </c>
      <c r="J185" s="71">
        <f t="shared" si="17"/>
        <v>330.43</v>
      </c>
      <c r="K185" s="72">
        <v>11.02</v>
      </c>
      <c r="L185" s="74" t="s">
        <v>45</v>
      </c>
      <c r="M185" s="71">
        <f t="shared" si="16"/>
        <v>11.02</v>
      </c>
      <c r="N185" s="72">
        <v>1.26</v>
      </c>
      <c r="O185" s="74" t="s">
        <v>45</v>
      </c>
      <c r="P185" s="71">
        <f t="shared" si="19"/>
        <v>1.26</v>
      </c>
    </row>
    <row r="186" spans="1:16">
      <c r="B186" s="109">
        <v>3.25</v>
      </c>
      <c r="C186" s="110" t="s">
        <v>46</v>
      </c>
      <c r="D186" s="70">
        <f t="shared" si="18"/>
        <v>24.621212121212121</v>
      </c>
      <c r="E186" s="111">
        <v>46.58</v>
      </c>
      <c r="F186" s="112">
        <v>2.2179999999999998E-2</v>
      </c>
      <c r="G186" s="108">
        <f t="shared" si="14"/>
        <v>46.602179999999997</v>
      </c>
      <c r="H186" s="72">
        <v>367.37</v>
      </c>
      <c r="I186" s="74" t="s">
        <v>45</v>
      </c>
      <c r="J186" s="71">
        <f t="shared" si="17"/>
        <v>367.37</v>
      </c>
      <c r="K186" s="72">
        <v>12.2</v>
      </c>
      <c r="L186" s="74" t="s">
        <v>45</v>
      </c>
      <c r="M186" s="71">
        <f t="shared" si="16"/>
        <v>12.2</v>
      </c>
      <c r="N186" s="72">
        <v>1.34</v>
      </c>
      <c r="O186" s="74" t="s">
        <v>45</v>
      </c>
      <c r="P186" s="71">
        <f t="shared" si="19"/>
        <v>1.34</v>
      </c>
    </row>
    <row r="187" spans="1:16">
      <c r="B187" s="109">
        <v>3.5</v>
      </c>
      <c r="C187" s="110" t="s">
        <v>46</v>
      </c>
      <c r="D187" s="70">
        <f t="shared" si="18"/>
        <v>26.515151515151516</v>
      </c>
      <c r="E187" s="111">
        <v>44.6</v>
      </c>
      <c r="F187" s="112">
        <v>2.077E-2</v>
      </c>
      <c r="G187" s="108">
        <f t="shared" si="14"/>
        <v>44.62077</v>
      </c>
      <c r="H187" s="72">
        <v>405.99</v>
      </c>
      <c r="I187" s="74" t="s">
        <v>45</v>
      </c>
      <c r="J187" s="71">
        <f t="shared" si="17"/>
        <v>405.99</v>
      </c>
      <c r="K187" s="72">
        <v>13.36</v>
      </c>
      <c r="L187" s="74" t="s">
        <v>45</v>
      </c>
      <c r="M187" s="71">
        <f t="shared" si="16"/>
        <v>13.36</v>
      </c>
      <c r="N187" s="72">
        <v>1.41</v>
      </c>
      <c r="O187" s="74" t="s">
        <v>45</v>
      </c>
      <c r="P187" s="71">
        <f t="shared" si="19"/>
        <v>1.41</v>
      </c>
    </row>
    <row r="188" spans="1:16">
      <c r="B188" s="109">
        <v>3.75</v>
      </c>
      <c r="C188" s="110" t="s">
        <v>46</v>
      </c>
      <c r="D188" s="70">
        <f t="shared" si="18"/>
        <v>28.40909090909091</v>
      </c>
      <c r="E188" s="111">
        <v>42.78</v>
      </c>
      <c r="F188" s="112">
        <v>1.9539999999999998E-2</v>
      </c>
      <c r="G188" s="108">
        <f t="shared" si="14"/>
        <v>42.79954</v>
      </c>
      <c r="H188" s="72">
        <v>446.29</v>
      </c>
      <c r="I188" s="74" t="s">
        <v>45</v>
      </c>
      <c r="J188" s="71">
        <f t="shared" si="17"/>
        <v>446.29</v>
      </c>
      <c r="K188" s="72">
        <v>14.53</v>
      </c>
      <c r="L188" s="74" t="s">
        <v>45</v>
      </c>
      <c r="M188" s="71">
        <f t="shared" si="16"/>
        <v>14.53</v>
      </c>
      <c r="N188" s="72">
        <v>1.5</v>
      </c>
      <c r="O188" s="74" t="s">
        <v>45</v>
      </c>
      <c r="P188" s="71">
        <f t="shared" si="19"/>
        <v>1.5</v>
      </c>
    </row>
    <row r="189" spans="1:16">
      <c r="B189" s="109">
        <v>4</v>
      </c>
      <c r="C189" s="110" t="s">
        <v>46</v>
      </c>
      <c r="D189" s="70">
        <f t="shared" si="18"/>
        <v>30.303030303030305</v>
      </c>
      <c r="E189" s="111">
        <v>41.1</v>
      </c>
      <c r="F189" s="112">
        <v>1.8450000000000001E-2</v>
      </c>
      <c r="G189" s="108">
        <f t="shared" si="14"/>
        <v>41.118450000000003</v>
      </c>
      <c r="H189" s="72">
        <v>488.27</v>
      </c>
      <c r="I189" s="74" t="s">
        <v>45</v>
      </c>
      <c r="J189" s="71">
        <f t="shared" si="17"/>
        <v>488.27</v>
      </c>
      <c r="K189" s="72">
        <v>15.7</v>
      </c>
      <c r="L189" s="74" t="s">
        <v>45</v>
      </c>
      <c r="M189" s="71">
        <f t="shared" si="16"/>
        <v>15.7</v>
      </c>
      <c r="N189" s="72">
        <v>1.58</v>
      </c>
      <c r="O189" s="74" t="s">
        <v>45</v>
      </c>
      <c r="P189" s="71">
        <f t="shared" si="19"/>
        <v>1.58</v>
      </c>
    </row>
    <row r="190" spans="1:16">
      <c r="B190" s="109">
        <v>4.5</v>
      </c>
      <c r="C190" s="110" t="s">
        <v>46</v>
      </c>
      <c r="D190" s="70">
        <f t="shared" si="18"/>
        <v>34.090909090909093</v>
      </c>
      <c r="E190" s="111">
        <v>38.229999999999997</v>
      </c>
      <c r="F190" s="112">
        <v>1.661E-2</v>
      </c>
      <c r="G190" s="108">
        <f t="shared" si="14"/>
        <v>38.246609999999997</v>
      </c>
      <c r="H190" s="72">
        <v>577.1</v>
      </c>
      <c r="I190" s="74" t="s">
        <v>45</v>
      </c>
      <c r="J190" s="71">
        <f t="shared" si="17"/>
        <v>577.1</v>
      </c>
      <c r="K190" s="72">
        <v>20.11</v>
      </c>
      <c r="L190" s="74" t="s">
        <v>45</v>
      </c>
      <c r="M190" s="71">
        <f t="shared" si="16"/>
        <v>20.11</v>
      </c>
      <c r="N190" s="72">
        <v>1.76</v>
      </c>
      <c r="O190" s="74" t="s">
        <v>45</v>
      </c>
      <c r="P190" s="71">
        <f t="shared" si="19"/>
        <v>1.76</v>
      </c>
    </row>
    <row r="191" spans="1:16">
      <c r="B191" s="109">
        <v>5</v>
      </c>
      <c r="C191" s="110" t="s">
        <v>46</v>
      </c>
      <c r="D191" s="70">
        <f t="shared" si="18"/>
        <v>37.878787878787875</v>
      </c>
      <c r="E191" s="111">
        <v>35.770000000000003</v>
      </c>
      <c r="F191" s="112">
        <v>1.512E-2</v>
      </c>
      <c r="G191" s="108">
        <f t="shared" si="14"/>
        <v>35.785120000000006</v>
      </c>
      <c r="H191" s="72">
        <v>672.34</v>
      </c>
      <c r="I191" s="74" t="s">
        <v>45</v>
      </c>
      <c r="J191" s="71">
        <f t="shared" si="17"/>
        <v>672.34</v>
      </c>
      <c r="K191" s="72">
        <v>24.21</v>
      </c>
      <c r="L191" s="74" t="s">
        <v>45</v>
      </c>
      <c r="M191" s="71">
        <f t="shared" si="16"/>
        <v>24.21</v>
      </c>
      <c r="N191" s="72">
        <v>1.96</v>
      </c>
      <c r="O191" s="74" t="s">
        <v>45</v>
      </c>
      <c r="P191" s="71">
        <f t="shared" si="19"/>
        <v>1.96</v>
      </c>
    </row>
    <row r="192" spans="1:16">
      <c r="B192" s="109">
        <v>5.5</v>
      </c>
      <c r="C192" s="110" t="s">
        <v>46</v>
      </c>
      <c r="D192" s="70">
        <f t="shared" si="18"/>
        <v>41.666666666666664</v>
      </c>
      <c r="E192" s="111">
        <v>33.64</v>
      </c>
      <c r="F192" s="112">
        <v>1.389E-2</v>
      </c>
      <c r="G192" s="108">
        <f t="shared" si="14"/>
        <v>33.653890000000004</v>
      </c>
      <c r="H192" s="72">
        <v>773.85</v>
      </c>
      <c r="I192" s="74" t="s">
        <v>45</v>
      </c>
      <c r="J192" s="71">
        <f t="shared" si="17"/>
        <v>773.85</v>
      </c>
      <c r="K192" s="72">
        <v>28.15</v>
      </c>
      <c r="L192" s="74" t="s">
        <v>45</v>
      </c>
      <c r="M192" s="71">
        <f t="shared" si="16"/>
        <v>28.15</v>
      </c>
      <c r="N192" s="72">
        <v>2.17</v>
      </c>
      <c r="O192" s="74" t="s">
        <v>45</v>
      </c>
      <c r="P192" s="71">
        <f t="shared" si="19"/>
        <v>2.17</v>
      </c>
    </row>
    <row r="193" spans="2:16">
      <c r="B193" s="109">
        <v>6</v>
      </c>
      <c r="C193" s="110" t="s">
        <v>46</v>
      </c>
      <c r="D193" s="70">
        <f t="shared" si="18"/>
        <v>45.454545454545453</v>
      </c>
      <c r="E193" s="111">
        <v>31.78</v>
      </c>
      <c r="F193" s="112">
        <v>1.285E-2</v>
      </c>
      <c r="G193" s="108">
        <f t="shared" si="14"/>
        <v>31.792850000000001</v>
      </c>
      <c r="H193" s="72">
        <v>881.54</v>
      </c>
      <c r="I193" s="74" t="s">
        <v>45</v>
      </c>
      <c r="J193" s="71">
        <f t="shared" si="17"/>
        <v>881.54</v>
      </c>
      <c r="K193" s="72">
        <v>32.01</v>
      </c>
      <c r="L193" s="74" t="s">
        <v>45</v>
      </c>
      <c r="M193" s="71">
        <f t="shared" si="16"/>
        <v>32.01</v>
      </c>
      <c r="N193" s="72">
        <v>2.39</v>
      </c>
      <c r="O193" s="74" t="s">
        <v>45</v>
      </c>
      <c r="P193" s="71">
        <f t="shared" si="19"/>
        <v>2.39</v>
      </c>
    </row>
    <row r="194" spans="2:16">
      <c r="B194" s="109">
        <v>6.5</v>
      </c>
      <c r="C194" s="110" t="s">
        <v>46</v>
      </c>
      <c r="D194" s="70">
        <f t="shared" si="18"/>
        <v>49.242424242424242</v>
      </c>
      <c r="E194" s="111">
        <v>30.15</v>
      </c>
      <c r="F194" s="112">
        <v>1.196E-2</v>
      </c>
      <c r="G194" s="108">
        <f t="shared" si="14"/>
        <v>30.161959999999997</v>
      </c>
      <c r="H194" s="72">
        <v>995.29</v>
      </c>
      <c r="I194" s="74" t="s">
        <v>45</v>
      </c>
      <c r="J194" s="71">
        <f t="shared" si="17"/>
        <v>995.29</v>
      </c>
      <c r="K194" s="72">
        <v>35.82</v>
      </c>
      <c r="L194" s="74" t="s">
        <v>45</v>
      </c>
      <c r="M194" s="71">
        <f t="shared" si="16"/>
        <v>35.82</v>
      </c>
      <c r="N194" s="72">
        <v>2.62</v>
      </c>
      <c r="O194" s="74" t="s">
        <v>45</v>
      </c>
      <c r="P194" s="71">
        <f t="shared" si="19"/>
        <v>2.62</v>
      </c>
    </row>
    <row r="195" spans="2:16">
      <c r="B195" s="109">
        <v>7</v>
      </c>
      <c r="C195" s="110" t="s">
        <v>46</v>
      </c>
      <c r="D195" s="70">
        <f t="shared" si="18"/>
        <v>53.030303030303031</v>
      </c>
      <c r="E195" s="111">
        <v>28.7</v>
      </c>
      <c r="F195" s="112">
        <v>1.12E-2</v>
      </c>
      <c r="G195" s="108">
        <f t="shared" si="14"/>
        <v>28.711199999999998</v>
      </c>
      <c r="H195" s="72">
        <v>1.1200000000000001</v>
      </c>
      <c r="I195" s="73" t="s">
        <v>12</v>
      </c>
      <c r="J195" s="75">
        <f t="shared" ref="J195:J228" si="20">H195*1000</f>
        <v>1120</v>
      </c>
      <c r="K195" s="72">
        <v>39.630000000000003</v>
      </c>
      <c r="L195" s="74" t="s">
        <v>45</v>
      </c>
      <c r="M195" s="71">
        <f t="shared" si="16"/>
        <v>39.630000000000003</v>
      </c>
      <c r="N195" s="72">
        <v>2.86</v>
      </c>
      <c r="O195" s="74" t="s">
        <v>45</v>
      </c>
      <c r="P195" s="71">
        <f t="shared" si="19"/>
        <v>2.86</v>
      </c>
    </row>
    <row r="196" spans="2:16">
      <c r="B196" s="109">
        <v>8</v>
      </c>
      <c r="C196" s="110" t="s">
        <v>46</v>
      </c>
      <c r="D196" s="70">
        <f t="shared" si="18"/>
        <v>60.606060606060609</v>
      </c>
      <c r="E196" s="111">
        <v>26.24</v>
      </c>
      <c r="F196" s="112">
        <v>9.9330000000000009E-3</v>
      </c>
      <c r="G196" s="108">
        <f t="shared" si="14"/>
        <v>26.249932999999999</v>
      </c>
      <c r="H196" s="72">
        <v>1.37</v>
      </c>
      <c r="I196" s="74" t="s">
        <v>12</v>
      </c>
      <c r="J196" s="75">
        <f t="shared" si="20"/>
        <v>1370</v>
      </c>
      <c r="K196" s="72">
        <v>53.75</v>
      </c>
      <c r="L196" s="74" t="s">
        <v>45</v>
      </c>
      <c r="M196" s="71">
        <f t="shared" si="16"/>
        <v>53.75</v>
      </c>
      <c r="N196" s="72">
        <v>3.38</v>
      </c>
      <c r="O196" s="74" t="s">
        <v>45</v>
      </c>
      <c r="P196" s="71">
        <f t="shared" si="19"/>
        <v>3.38</v>
      </c>
    </row>
    <row r="197" spans="2:16">
      <c r="B197" s="109">
        <v>9</v>
      </c>
      <c r="C197" s="110" t="s">
        <v>46</v>
      </c>
      <c r="D197" s="70">
        <f t="shared" si="18"/>
        <v>68.181818181818187</v>
      </c>
      <c r="E197" s="111">
        <v>24.23</v>
      </c>
      <c r="F197" s="112">
        <v>8.9370000000000005E-3</v>
      </c>
      <c r="G197" s="108">
        <f t="shared" si="14"/>
        <v>24.238937</v>
      </c>
      <c r="H197" s="72">
        <v>1.65</v>
      </c>
      <c r="I197" s="74" t="s">
        <v>12</v>
      </c>
      <c r="J197" s="75">
        <f t="shared" si="20"/>
        <v>1650</v>
      </c>
      <c r="K197" s="72">
        <v>66.72</v>
      </c>
      <c r="L197" s="74" t="s">
        <v>45</v>
      </c>
      <c r="M197" s="71">
        <f t="shared" si="16"/>
        <v>66.72</v>
      </c>
      <c r="N197" s="72">
        <v>3.95</v>
      </c>
      <c r="O197" s="74" t="s">
        <v>45</v>
      </c>
      <c r="P197" s="71">
        <f t="shared" si="19"/>
        <v>3.95</v>
      </c>
    </row>
    <row r="198" spans="2:16">
      <c r="B198" s="109">
        <v>10</v>
      </c>
      <c r="C198" s="110" t="s">
        <v>46</v>
      </c>
      <c r="D198" s="70">
        <f t="shared" si="18"/>
        <v>75.757575757575751</v>
      </c>
      <c r="E198" s="111">
        <v>22.55</v>
      </c>
      <c r="F198" s="112">
        <v>8.1290000000000008E-3</v>
      </c>
      <c r="G198" s="108">
        <f t="shared" si="14"/>
        <v>22.558129000000001</v>
      </c>
      <c r="H198" s="72">
        <v>1.95</v>
      </c>
      <c r="I198" s="74" t="s">
        <v>12</v>
      </c>
      <c r="J198" s="75">
        <f t="shared" si="20"/>
        <v>1950</v>
      </c>
      <c r="K198" s="72">
        <v>79.180000000000007</v>
      </c>
      <c r="L198" s="74" t="s">
        <v>45</v>
      </c>
      <c r="M198" s="71">
        <f t="shared" si="16"/>
        <v>79.180000000000007</v>
      </c>
      <c r="N198" s="72">
        <v>4.55</v>
      </c>
      <c r="O198" s="74" t="s">
        <v>45</v>
      </c>
      <c r="P198" s="71">
        <f t="shared" si="19"/>
        <v>4.55</v>
      </c>
    </row>
    <row r="199" spans="2:16">
      <c r="B199" s="109">
        <v>11</v>
      </c>
      <c r="C199" s="110" t="s">
        <v>46</v>
      </c>
      <c r="D199" s="70">
        <f t="shared" si="18"/>
        <v>83.333333333333329</v>
      </c>
      <c r="E199" s="111">
        <v>21.14</v>
      </c>
      <c r="F199" s="112">
        <v>7.4609999999999998E-3</v>
      </c>
      <c r="G199" s="108">
        <f t="shared" si="14"/>
        <v>21.147461</v>
      </c>
      <c r="H199" s="72">
        <v>2.27</v>
      </c>
      <c r="I199" s="74" t="s">
        <v>12</v>
      </c>
      <c r="J199" s="75">
        <f t="shared" si="20"/>
        <v>2270</v>
      </c>
      <c r="K199" s="72">
        <v>91.39</v>
      </c>
      <c r="L199" s="74" t="s">
        <v>45</v>
      </c>
      <c r="M199" s="71">
        <f t="shared" si="16"/>
        <v>91.39</v>
      </c>
      <c r="N199" s="72">
        <v>5.2</v>
      </c>
      <c r="O199" s="74" t="s">
        <v>45</v>
      </c>
      <c r="P199" s="71">
        <f t="shared" si="19"/>
        <v>5.2</v>
      </c>
    </row>
    <row r="200" spans="2:16">
      <c r="B200" s="109">
        <v>12</v>
      </c>
      <c r="C200" s="110" t="s">
        <v>46</v>
      </c>
      <c r="D200" s="70">
        <f t="shared" si="18"/>
        <v>90.909090909090907</v>
      </c>
      <c r="E200" s="111">
        <v>19.920000000000002</v>
      </c>
      <c r="F200" s="112">
        <v>6.8979999999999996E-3</v>
      </c>
      <c r="G200" s="108">
        <f t="shared" si="14"/>
        <v>19.926898000000001</v>
      </c>
      <c r="H200" s="72">
        <v>2.62</v>
      </c>
      <c r="I200" s="74" t="s">
        <v>12</v>
      </c>
      <c r="J200" s="75">
        <f t="shared" si="20"/>
        <v>2620</v>
      </c>
      <c r="K200" s="72">
        <v>103.49</v>
      </c>
      <c r="L200" s="74" t="s">
        <v>45</v>
      </c>
      <c r="M200" s="71">
        <f t="shared" si="16"/>
        <v>103.49</v>
      </c>
      <c r="N200" s="72">
        <v>5.87</v>
      </c>
      <c r="O200" s="74" t="s">
        <v>45</v>
      </c>
      <c r="P200" s="71">
        <f t="shared" si="19"/>
        <v>5.87</v>
      </c>
    </row>
    <row r="201" spans="2:16">
      <c r="B201" s="109">
        <v>13</v>
      </c>
      <c r="C201" s="110" t="s">
        <v>46</v>
      </c>
      <c r="D201" s="70">
        <f t="shared" si="18"/>
        <v>98.484848484848484</v>
      </c>
      <c r="E201" s="111">
        <v>18.87</v>
      </c>
      <c r="F201" s="112">
        <v>6.4180000000000001E-3</v>
      </c>
      <c r="G201" s="108">
        <f t="shared" si="14"/>
        <v>18.876418000000001</v>
      </c>
      <c r="H201" s="72">
        <v>2.98</v>
      </c>
      <c r="I201" s="74" t="s">
        <v>12</v>
      </c>
      <c r="J201" s="75">
        <f t="shared" si="20"/>
        <v>2980</v>
      </c>
      <c r="K201" s="72">
        <v>115.54</v>
      </c>
      <c r="L201" s="74" t="s">
        <v>45</v>
      </c>
      <c r="M201" s="71">
        <f t="shared" si="16"/>
        <v>115.54</v>
      </c>
      <c r="N201" s="72">
        <v>6.59</v>
      </c>
      <c r="O201" s="74" t="s">
        <v>45</v>
      </c>
      <c r="P201" s="71">
        <f t="shared" si="19"/>
        <v>6.59</v>
      </c>
    </row>
    <row r="202" spans="2:16">
      <c r="B202" s="109">
        <v>14</v>
      </c>
      <c r="C202" s="110" t="s">
        <v>46</v>
      </c>
      <c r="D202" s="70">
        <f t="shared" si="18"/>
        <v>106.06060606060606</v>
      </c>
      <c r="E202" s="111">
        <v>17.95</v>
      </c>
      <c r="F202" s="112">
        <v>6.0029999999999997E-3</v>
      </c>
      <c r="G202" s="108">
        <f t="shared" si="14"/>
        <v>17.956002999999999</v>
      </c>
      <c r="H202" s="72">
        <v>3.36</v>
      </c>
      <c r="I202" s="74" t="s">
        <v>12</v>
      </c>
      <c r="J202" s="75">
        <f t="shared" si="20"/>
        <v>3360</v>
      </c>
      <c r="K202" s="72">
        <v>127.59</v>
      </c>
      <c r="L202" s="74" t="s">
        <v>45</v>
      </c>
      <c r="M202" s="71">
        <f t="shared" si="16"/>
        <v>127.59</v>
      </c>
      <c r="N202" s="72">
        <v>7.33</v>
      </c>
      <c r="O202" s="74" t="s">
        <v>45</v>
      </c>
      <c r="P202" s="71">
        <f t="shared" si="19"/>
        <v>7.33</v>
      </c>
    </row>
    <row r="203" spans="2:16">
      <c r="B203" s="109">
        <v>15</v>
      </c>
      <c r="C203" s="110" t="s">
        <v>46</v>
      </c>
      <c r="D203" s="70">
        <f t="shared" si="18"/>
        <v>113.63636363636364</v>
      </c>
      <c r="E203" s="111">
        <v>17.14</v>
      </c>
      <c r="F203" s="112">
        <v>5.64E-3</v>
      </c>
      <c r="G203" s="108">
        <f t="shared" si="14"/>
        <v>17.14564</v>
      </c>
      <c r="H203" s="72">
        <v>3.77</v>
      </c>
      <c r="I203" s="74" t="s">
        <v>12</v>
      </c>
      <c r="J203" s="75">
        <f t="shared" si="20"/>
        <v>3770</v>
      </c>
      <c r="K203" s="72">
        <v>139.66</v>
      </c>
      <c r="L203" s="74" t="s">
        <v>45</v>
      </c>
      <c r="M203" s="71">
        <f t="shared" si="16"/>
        <v>139.66</v>
      </c>
      <c r="N203" s="72">
        <v>8.11</v>
      </c>
      <c r="O203" s="74" t="s">
        <v>45</v>
      </c>
      <c r="P203" s="71">
        <f t="shared" si="19"/>
        <v>8.11</v>
      </c>
    </row>
    <row r="204" spans="2:16">
      <c r="B204" s="109">
        <v>16</v>
      </c>
      <c r="C204" s="110" t="s">
        <v>46</v>
      </c>
      <c r="D204" s="70">
        <f t="shared" si="18"/>
        <v>121.21212121212122</v>
      </c>
      <c r="E204" s="111">
        <v>16.420000000000002</v>
      </c>
      <c r="F204" s="112">
        <v>5.3210000000000002E-3</v>
      </c>
      <c r="G204" s="108">
        <f t="shared" si="14"/>
        <v>16.425321</v>
      </c>
      <c r="H204" s="72">
        <v>4.1900000000000004</v>
      </c>
      <c r="I204" s="74" t="s">
        <v>12</v>
      </c>
      <c r="J204" s="75">
        <f t="shared" si="20"/>
        <v>4190</v>
      </c>
      <c r="K204" s="72">
        <v>151.76</v>
      </c>
      <c r="L204" s="74" t="s">
        <v>45</v>
      </c>
      <c r="M204" s="71">
        <f t="shared" si="16"/>
        <v>151.76</v>
      </c>
      <c r="N204" s="72">
        <v>8.92</v>
      </c>
      <c r="O204" s="74" t="s">
        <v>45</v>
      </c>
      <c r="P204" s="71">
        <f t="shared" si="19"/>
        <v>8.92</v>
      </c>
    </row>
    <row r="205" spans="2:16">
      <c r="B205" s="109">
        <v>17</v>
      </c>
      <c r="C205" s="110" t="s">
        <v>46</v>
      </c>
      <c r="D205" s="70">
        <f t="shared" si="18"/>
        <v>128.78787878787878</v>
      </c>
      <c r="E205" s="111">
        <v>15.77</v>
      </c>
      <c r="F205" s="112">
        <v>5.0369999999999998E-3</v>
      </c>
      <c r="G205" s="108">
        <f t="shared" si="14"/>
        <v>15.775036999999999</v>
      </c>
      <c r="H205" s="72">
        <v>4.62</v>
      </c>
      <c r="I205" s="74" t="s">
        <v>12</v>
      </c>
      <c r="J205" s="75">
        <f t="shared" si="20"/>
        <v>4620</v>
      </c>
      <c r="K205" s="72">
        <v>163.9</v>
      </c>
      <c r="L205" s="74" t="s">
        <v>45</v>
      </c>
      <c r="M205" s="71">
        <f t="shared" si="16"/>
        <v>163.9</v>
      </c>
      <c r="N205" s="72">
        <v>9.76</v>
      </c>
      <c r="O205" s="74" t="s">
        <v>45</v>
      </c>
      <c r="P205" s="71">
        <f t="shared" si="19"/>
        <v>9.76</v>
      </c>
    </row>
    <row r="206" spans="2:16">
      <c r="B206" s="109">
        <v>18</v>
      </c>
      <c r="C206" s="110" t="s">
        <v>46</v>
      </c>
      <c r="D206" s="70">
        <f t="shared" si="18"/>
        <v>136.36363636363637</v>
      </c>
      <c r="E206" s="111">
        <v>15.19</v>
      </c>
      <c r="F206" s="112">
        <v>4.7829999999999999E-3</v>
      </c>
      <c r="G206" s="108">
        <f t="shared" si="14"/>
        <v>15.194782999999999</v>
      </c>
      <c r="H206" s="72">
        <v>5.08</v>
      </c>
      <c r="I206" s="74" t="s">
        <v>12</v>
      </c>
      <c r="J206" s="75">
        <f t="shared" si="20"/>
        <v>5080</v>
      </c>
      <c r="K206" s="72">
        <v>176.08</v>
      </c>
      <c r="L206" s="74" t="s">
        <v>45</v>
      </c>
      <c r="M206" s="71">
        <f t="shared" si="16"/>
        <v>176.08</v>
      </c>
      <c r="N206" s="72">
        <v>10.63</v>
      </c>
      <c r="O206" s="74" t="s">
        <v>45</v>
      </c>
      <c r="P206" s="71">
        <f t="shared" si="19"/>
        <v>10.63</v>
      </c>
    </row>
    <row r="207" spans="2:16">
      <c r="B207" s="109">
        <v>20</v>
      </c>
      <c r="C207" s="110" t="s">
        <v>46</v>
      </c>
      <c r="D207" s="70">
        <f t="shared" si="18"/>
        <v>151.5151515151515</v>
      </c>
      <c r="E207" s="111">
        <v>14.19</v>
      </c>
      <c r="F207" s="112">
        <v>4.3480000000000003E-3</v>
      </c>
      <c r="G207" s="108">
        <f t="shared" si="14"/>
        <v>14.194348</v>
      </c>
      <c r="H207" s="72">
        <v>6.04</v>
      </c>
      <c r="I207" s="74" t="s">
        <v>12</v>
      </c>
      <c r="J207" s="75">
        <f t="shared" si="20"/>
        <v>6040</v>
      </c>
      <c r="K207" s="72">
        <v>222.32</v>
      </c>
      <c r="L207" s="74" t="s">
        <v>45</v>
      </c>
      <c r="M207" s="71">
        <f t="shared" si="16"/>
        <v>222.32</v>
      </c>
      <c r="N207" s="72">
        <v>12.44</v>
      </c>
      <c r="O207" s="74" t="s">
        <v>45</v>
      </c>
      <c r="P207" s="71">
        <f t="shared" si="19"/>
        <v>12.44</v>
      </c>
    </row>
    <row r="208" spans="2:16">
      <c r="B208" s="109">
        <v>22.5</v>
      </c>
      <c r="C208" s="110" t="s">
        <v>46</v>
      </c>
      <c r="D208" s="70">
        <f t="shared" si="18"/>
        <v>170.45454545454547</v>
      </c>
      <c r="E208" s="111">
        <v>13.15</v>
      </c>
      <c r="F208" s="112">
        <v>3.9069999999999999E-3</v>
      </c>
      <c r="G208" s="108">
        <f t="shared" si="14"/>
        <v>13.153907</v>
      </c>
      <c r="H208" s="72">
        <v>7.33</v>
      </c>
      <c r="I208" s="74" t="s">
        <v>12</v>
      </c>
      <c r="J208" s="75">
        <f t="shared" si="20"/>
        <v>7330</v>
      </c>
      <c r="K208" s="72">
        <v>287.54000000000002</v>
      </c>
      <c r="L208" s="74" t="s">
        <v>45</v>
      </c>
      <c r="M208" s="71">
        <f t="shared" si="16"/>
        <v>287.54000000000002</v>
      </c>
      <c r="N208" s="72">
        <v>14.84</v>
      </c>
      <c r="O208" s="74" t="s">
        <v>45</v>
      </c>
      <c r="P208" s="71">
        <f t="shared" si="19"/>
        <v>14.84</v>
      </c>
    </row>
    <row r="209" spans="2:16">
      <c r="B209" s="109">
        <v>25</v>
      </c>
      <c r="C209" s="110" t="s">
        <v>46</v>
      </c>
      <c r="D209" s="70">
        <f t="shared" si="18"/>
        <v>189.39393939393941</v>
      </c>
      <c r="E209" s="111">
        <v>12.31</v>
      </c>
      <c r="F209" s="112">
        <v>3.5509999999999999E-3</v>
      </c>
      <c r="G209" s="108">
        <f t="shared" si="14"/>
        <v>12.313551</v>
      </c>
      <c r="H209" s="72">
        <v>8.7100000000000009</v>
      </c>
      <c r="I209" s="74" t="s">
        <v>12</v>
      </c>
      <c r="J209" s="75">
        <f t="shared" si="20"/>
        <v>8710</v>
      </c>
      <c r="K209" s="72">
        <v>347.87</v>
      </c>
      <c r="L209" s="74" t="s">
        <v>45</v>
      </c>
      <c r="M209" s="71">
        <f t="shared" si="16"/>
        <v>347.87</v>
      </c>
      <c r="N209" s="72">
        <v>17.39</v>
      </c>
      <c r="O209" s="74" t="s">
        <v>45</v>
      </c>
      <c r="P209" s="71">
        <f t="shared" si="19"/>
        <v>17.39</v>
      </c>
    </row>
    <row r="210" spans="2:16">
      <c r="B210" s="109">
        <v>27.5</v>
      </c>
      <c r="C210" s="110" t="s">
        <v>46</v>
      </c>
      <c r="D210" s="70">
        <f t="shared" si="18"/>
        <v>208.33333333333334</v>
      </c>
      <c r="E210" s="111">
        <v>11.6</v>
      </c>
      <c r="F210" s="112">
        <v>3.2560000000000002E-3</v>
      </c>
      <c r="G210" s="108">
        <f t="shared" si="14"/>
        <v>11.603256</v>
      </c>
      <c r="H210" s="72">
        <v>10.18</v>
      </c>
      <c r="I210" s="74" t="s">
        <v>12</v>
      </c>
      <c r="J210" s="75">
        <f t="shared" si="20"/>
        <v>10180</v>
      </c>
      <c r="K210" s="72">
        <v>405.54</v>
      </c>
      <c r="L210" s="74" t="s">
        <v>45</v>
      </c>
      <c r="M210" s="71">
        <f t="shared" si="16"/>
        <v>405.54</v>
      </c>
      <c r="N210" s="72">
        <v>20.07</v>
      </c>
      <c r="O210" s="74" t="s">
        <v>45</v>
      </c>
      <c r="P210" s="71">
        <f t="shared" si="19"/>
        <v>20.07</v>
      </c>
    </row>
    <row r="211" spans="2:16">
      <c r="B211" s="109">
        <v>30</v>
      </c>
      <c r="C211" s="110" t="s">
        <v>46</v>
      </c>
      <c r="D211" s="70">
        <f t="shared" si="18"/>
        <v>227.27272727272728</v>
      </c>
      <c r="E211" s="111">
        <v>11.01</v>
      </c>
      <c r="F211" s="112">
        <v>3.009E-3</v>
      </c>
      <c r="G211" s="108">
        <f t="shared" si="14"/>
        <v>11.013009</v>
      </c>
      <c r="H211" s="72">
        <v>11.74</v>
      </c>
      <c r="I211" s="74" t="s">
        <v>12</v>
      </c>
      <c r="J211" s="75">
        <f t="shared" si="20"/>
        <v>11740</v>
      </c>
      <c r="K211" s="72">
        <v>461.54</v>
      </c>
      <c r="L211" s="74" t="s">
        <v>45</v>
      </c>
      <c r="M211" s="71">
        <f t="shared" si="16"/>
        <v>461.54</v>
      </c>
      <c r="N211" s="72">
        <v>22.87</v>
      </c>
      <c r="O211" s="74" t="s">
        <v>45</v>
      </c>
      <c r="P211" s="71">
        <f t="shared" si="19"/>
        <v>22.87</v>
      </c>
    </row>
    <row r="212" spans="2:16">
      <c r="B212" s="109">
        <v>32.5</v>
      </c>
      <c r="C212" s="110" t="s">
        <v>46</v>
      </c>
      <c r="D212" s="70">
        <f t="shared" si="18"/>
        <v>246.21212121212122</v>
      </c>
      <c r="E212" s="111">
        <v>10.5</v>
      </c>
      <c r="F212" s="112">
        <v>2.797E-3</v>
      </c>
      <c r="G212" s="108">
        <f t="shared" si="14"/>
        <v>10.502796999999999</v>
      </c>
      <c r="H212" s="72">
        <v>13.38</v>
      </c>
      <c r="I212" s="74" t="s">
        <v>12</v>
      </c>
      <c r="J212" s="75">
        <f t="shared" si="20"/>
        <v>13380</v>
      </c>
      <c r="K212" s="72">
        <v>516.39</v>
      </c>
      <c r="L212" s="74" t="s">
        <v>45</v>
      </c>
      <c r="M212" s="71">
        <f t="shared" si="16"/>
        <v>516.39</v>
      </c>
      <c r="N212" s="72">
        <v>25.79</v>
      </c>
      <c r="O212" s="74" t="s">
        <v>45</v>
      </c>
      <c r="P212" s="71">
        <f t="shared" si="19"/>
        <v>25.79</v>
      </c>
    </row>
    <row r="213" spans="2:16">
      <c r="B213" s="109">
        <v>35</v>
      </c>
      <c r="C213" s="110" t="s">
        <v>46</v>
      </c>
      <c r="D213" s="70">
        <f t="shared" si="18"/>
        <v>265.15151515151513</v>
      </c>
      <c r="E213" s="111">
        <v>10.07</v>
      </c>
      <c r="F213" s="112">
        <v>2.6150000000000001E-3</v>
      </c>
      <c r="G213" s="108">
        <f t="shared" ref="G213:G228" si="21">E213+F213</f>
        <v>10.072615000000001</v>
      </c>
      <c r="H213" s="72">
        <v>15.09</v>
      </c>
      <c r="I213" s="74" t="s">
        <v>12</v>
      </c>
      <c r="J213" s="75">
        <f t="shared" si="20"/>
        <v>15090</v>
      </c>
      <c r="K213" s="72">
        <v>570.36</v>
      </c>
      <c r="L213" s="74" t="s">
        <v>45</v>
      </c>
      <c r="M213" s="71">
        <f t="shared" si="16"/>
        <v>570.36</v>
      </c>
      <c r="N213" s="72">
        <v>28.8</v>
      </c>
      <c r="O213" s="74" t="s">
        <v>45</v>
      </c>
      <c r="P213" s="71">
        <f t="shared" si="19"/>
        <v>28.8</v>
      </c>
    </row>
    <row r="214" spans="2:16">
      <c r="B214" s="109">
        <v>37.5</v>
      </c>
      <c r="C214" s="110" t="s">
        <v>46</v>
      </c>
      <c r="D214" s="70">
        <f t="shared" si="18"/>
        <v>284.09090909090907</v>
      </c>
      <c r="E214" s="111">
        <v>9.6859999999999999</v>
      </c>
      <c r="F214" s="112">
        <v>2.4550000000000002E-3</v>
      </c>
      <c r="G214" s="108">
        <f t="shared" si="21"/>
        <v>9.6884549999999994</v>
      </c>
      <c r="H214" s="72">
        <v>16.87</v>
      </c>
      <c r="I214" s="74" t="s">
        <v>12</v>
      </c>
      <c r="J214" s="75">
        <f t="shared" si="20"/>
        <v>16870</v>
      </c>
      <c r="K214" s="72">
        <v>623.64</v>
      </c>
      <c r="L214" s="74" t="s">
        <v>45</v>
      </c>
      <c r="M214" s="71">
        <f t="shared" si="16"/>
        <v>623.64</v>
      </c>
      <c r="N214" s="72">
        <v>31.9</v>
      </c>
      <c r="O214" s="74" t="s">
        <v>45</v>
      </c>
      <c r="P214" s="71">
        <f t="shared" si="19"/>
        <v>31.9</v>
      </c>
    </row>
    <row r="215" spans="2:16">
      <c r="B215" s="109">
        <v>40</v>
      </c>
      <c r="C215" s="110" t="s">
        <v>46</v>
      </c>
      <c r="D215" s="70">
        <f t="shared" si="18"/>
        <v>303.030303030303</v>
      </c>
      <c r="E215" s="111">
        <v>9.3510000000000009</v>
      </c>
      <c r="F215" s="112">
        <v>2.3149999999999998E-3</v>
      </c>
      <c r="G215" s="108">
        <f t="shared" si="21"/>
        <v>9.3533150000000003</v>
      </c>
      <c r="H215" s="72">
        <v>18.72</v>
      </c>
      <c r="I215" s="74" t="s">
        <v>12</v>
      </c>
      <c r="J215" s="75">
        <f t="shared" si="20"/>
        <v>18720</v>
      </c>
      <c r="K215" s="72">
        <v>676.31</v>
      </c>
      <c r="L215" s="74" t="s">
        <v>45</v>
      </c>
      <c r="M215" s="71">
        <f t="shared" si="16"/>
        <v>676.31</v>
      </c>
      <c r="N215" s="72">
        <v>35.090000000000003</v>
      </c>
      <c r="O215" s="74" t="s">
        <v>45</v>
      </c>
      <c r="P215" s="71">
        <f t="shared" si="19"/>
        <v>35.090000000000003</v>
      </c>
    </row>
    <row r="216" spans="2:16">
      <c r="B216" s="109">
        <v>45</v>
      </c>
      <c r="C216" s="110" t="s">
        <v>46</v>
      </c>
      <c r="D216" s="70">
        <f t="shared" si="18"/>
        <v>340.90909090909093</v>
      </c>
      <c r="E216" s="111">
        <v>8.7910000000000004</v>
      </c>
      <c r="F216" s="112">
        <v>2.0790000000000001E-3</v>
      </c>
      <c r="G216" s="108">
        <f t="shared" si="21"/>
        <v>8.7930790000000005</v>
      </c>
      <c r="H216" s="72">
        <v>22.61</v>
      </c>
      <c r="I216" s="74" t="s">
        <v>12</v>
      </c>
      <c r="J216" s="75">
        <f t="shared" si="20"/>
        <v>22610</v>
      </c>
      <c r="K216" s="72">
        <v>871.38</v>
      </c>
      <c r="L216" s="74" t="s">
        <v>45</v>
      </c>
      <c r="M216" s="71">
        <f t="shared" si="16"/>
        <v>871.38</v>
      </c>
      <c r="N216" s="72">
        <v>41.69</v>
      </c>
      <c r="O216" s="74" t="s">
        <v>45</v>
      </c>
      <c r="P216" s="71">
        <f t="shared" si="19"/>
        <v>41.69</v>
      </c>
    </row>
    <row r="217" spans="2:16">
      <c r="B217" s="109">
        <v>50</v>
      </c>
      <c r="C217" s="110" t="s">
        <v>46</v>
      </c>
      <c r="D217" s="70">
        <f t="shared" si="18"/>
        <v>378.78787878787881</v>
      </c>
      <c r="E217" s="111">
        <v>8.3409999999999993</v>
      </c>
      <c r="F217" s="112">
        <v>1.8879999999999999E-3</v>
      </c>
      <c r="G217" s="108">
        <f t="shared" si="21"/>
        <v>8.3428879999999985</v>
      </c>
      <c r="H217" s="72">
        <v>26.72</v>
      </c>
      <c r="I217" s="74" t="s">
        <v>12</v>
      </c>
      <c r="J217" s="75">
        <f t="shared" si="20"/>
        <v>26720</v>
      </c>
      <c r="K217" s="72">
        <v>1.05</v>
      </c>
      <c r="L217" s="73" t="s">
        <v>12</v>
      </c>
      <c r="M217" s="75">
        <f t="shared" ref="M217:M228" si="22">K217*1000</f>
        <v>1050</v>
      </c>
      <c r="N217" s="72">
        <v>48.55</v>
      </c>
      <c r="O217" s="74" t="s">
        <v>45</v>
      </c>
      <c r="P217" s="71">
        <f t="shared" si="19"/>
        <v>48.55</v>
      </c>
    </row>
    <row r="218" spans="2:16">
      <c r="B218" s="109">
        <v>55</v>
      </c>
      <c r="C218" s="110" t="s">
        <v>46</v>
      </c>
      <c r="D218" s="70">
        <f t="shared" si="18"/>
        <v>416.66666666666669</v>
      </c>
      <c r="E218" s="111">
        <v>7.9729999999999999</v>
      </c>
      <c r="F218" s="112">
        <v>1.7309999999999999E-3</v>
      </c>
      <c r="G218" s="108">
        <f t="shared" si="21"/>
        <v>7.9747310000000002</v>
      </c>
      <c r="H218" s="72">
        <v>31.04</v>
      </c>
      <c r="I218" s="74" t="s">
        <v>12</v>
      </c>
      <c r="J218" s="75">
        <f t="shared" si="20"/>
        <v>31040</v>
      </c>
      <c r="K218" s="72">
        <v>1.21</v>
      </c>
      <c r="L218" s="74" t="s">
        <v>12</v>
      </c>
      <c r="M218" s="75">
        <f t="shared" si="22"/>
        <v>1210</v>
      </c>
      <c r="N218" s="72">
        <v>55.62</v>
      </c>
      <c r="O218" s="74" t="s">
        <v>45</v>
      </c>
      <c r="P218" s="71">
        <f t="shared" si="19"/>
        <v>55.62</v>
      </c>
    </row>
    <row r="219" spans="2:16">
      <c r="B219" s="109">
        <v>60</v>
      </c>
      <c r="C219" s="110" t="s">
        <v>46</v>
      </c>
      <c r="D219" s="70">
        <f t="shared" si="18"/>
        <v>454.54545454545456</v>
      </c>
      <c r="E219" s="111">
        <v>7.6669999999999998</v>
      </c>
      <c r="F219" s="112">
        <v>1.598E-3</v>
      </c>
      <c r="G219" s="108">
        <f t="shared" si="21"/>
        <v>7.6685980000000002</v>
      </c>
      <c r="H219" s="72">
        <v>35.54</v>
      </c>
      <c r="I219" s="74" t="s">
        <v>12</v>
      </c>
      <c r="J219" s="75">
        <f t="shared" si="20"/>
        <v>35540</v>
      </c>
      <c r="K219" s="72">
        <v>1.37</v>
      </c>
      <c r="L219" s="74" t="s">
        <v>12</v>
      </c>
      <c r="M219" s="75">
        <f t="shared" si="22"/>
        <v>1370</v>
      </c>
      <c r="N219" s="72">
        <v>62.86</v>
      </c>
      <c r="O219" s="74" t="s">
        <v>45</v>
      </c>
      <c r="P219" s="71">
        <f t="shared" si="19"/>
        <v>62.86</v>
      </c>
    </row>
    <row r="220" spans="2:16">
      <c r="B220" s="109">
        <v>65</v>
      </c>
      <c r="C220" s="110" t="s">
        <v>46</v>
      </c>
      <c r="D220" s="70">
        <f t="shared" si="18"/>
        <v>492.42424242424244</v>
      </c>
      <c r="E220" s="111">
        <v>7.41</v>
      </c>
      <c r="F220" s="112">
        <v>1.4859999999999999E-3</v>
      </c>
      <c r="G220" s="108">
        <f t="shared" si="21"/>
        <v>7.411486</v>
      </c>
      <c r="H220" s="72">
        <v>40.21</v>
      </c>
      <c r="I220" s="74" t="s">
        <v>12</v>
      </c>
      <c r="J220" s="75">
        <f t="shared" si="20"/>
        <v>40210</v>
      </c>
      <c r="K220" s="72">
        <v>1.52</v>
      </c>
      <c r="L220" s="74" t="s">
        <v>12</v>
      </c>
      <c r="M220" s="75">
        <f t="shared" si="22"/>
        <v>1520</v>
      </c>
      <c r="N220" s="72">
        <v>70.25</v>
      </c>
      <c r="O220" s="74" t="s">
        <v>45</v>
      </c>
      <c r="P220" s="71">
        <f t="shared" si="19"/>
        <v>70.25</v>
      </c>
    </row>
    <row r="221" spans="2:16">
      <c r="B221" s="109">
        <v>70</v>
      </c>
      <c r="C221" s="110" t="s">
        <v>46</v>
      </c>
      <c r="D221" s="70">
        <f t="shared" si="18"/>
        <v>530.30303030303025</v>
      </c>
      <c r="E221" s="111">
        <v>7.19</v>
      </c>
      <c r="F221" s="112">
        <v>1.3879999999999999E-3</v>
      </c>
      <c r="G221" s="108">
        <f t="shared" si="21"/>
        <v>7.1913880000000008</v>
      </c>
      <c r="H221" s="72">
        <v>45.04</v>
      </c>
      <c r="I221" s="74" t="s">
        <v>12</v>
      </c>
      <c r="J221" s="75">
        <f t="shared" si="20"/>
        <v>45040</v>
      </c>
      <c r="K221" s="72">
        <v>1.67</v>
      </c>
      <c r="L221" s="74" t="s">
        <v>12</v>
      </c>
      <c r="M221" s="75">
        <f t="shared" si="22"/>
        <v>1670</v>
      </c>
      <c r="N221" s="72">
        <v>77.760000000000005</v>
      </c>
      <c r="O221" s="74" t="s">
        <v>45</v>
      </c>
      <c r="P221" s="71">
        <f t="shared" si="19"/>
        <v>77.760000000000005</v>
      </c>
    </row>
    <row r="222" spans="2:16">
      <c r="B222" s="109">
        <v>80</v>
      </c>
      <c r="C222" s="110" t="s">
        <v>46</v>
      </c>
      <c r="D222" s="70">
        <f t="shared" si="18"/>
        <v>606.06060606060601</v>
      </c>
      <c r="E222" s="111">
        <v>6.8380000000000001</v>
      </c>
      <c r="F222" s="112">
        <v>1.2279999999999999E-3</v>
      </c>
      <c r="G222" s="108">
        <f t="shared" si="21"/>
        <v>6.8392280000000003</v>
      </c>
      <c r="H222" s="72">
        <v>55.08</v>
      </c>
      <c r="I222" s="74" t="s">
        <v>12</v>
      </c>
      <c r="J222" s="75">
        <f t="shared" si="20"/>
        <v>55080</v>
      </c>
      <c r="K222" s="72">
        <v>2.19</v>
      </c>
      <c r="L222" s="74" t="s">
        <v>12</v>
      </c>
      <c r="M222" s="75">
        <f t="shared" si="22"/>
        <v>2190</v>
      </c>
      <c r="N222" s="72">
        <v>93.04</v>
      </c>
      <c r="O222" s="74" t="s">
        <v>45</v>
      </c>
      <c r="P222" s="71">
        <f t="shared" si="19"/>
        <v>93.04</v>
      </c>
    </row>
    <row r="223" spans="2:16">
      <c r="B223" s="109">
        <v>90</v>
      </c>
      <c r="C223" s="110" t="s">
        <v>46</v>
      </c>
      <c r="D223" s="70">
        <f t="shared" si="18"/>
        <v>681.81818181818187</v>
      </c>
      <c r="E223" s="111">
        <v>6.569</v>
      </c>
      <c r="F223" s="112">
        <v>1.1019999999999999E-3</v>
      </c>
      <c r="G223" s="108">
        <f t="shared" si="21"/>
        <v>6.5701020000000003</v>
      </c>
      <c r="H223" s="72">
        <v>65.59</v>
      </c>
      <c r="I223" s="74" t="s">
        <v>12</v>
      </c>
      <c r="J223" s="75">
        <f t="shared" si="20"/>
        <v>65590</v>
      </c>
      <c r="K223" s="72">
        <v>2.65</v>
      </c>
      <c r="L223" s="74" t="s">
        <v>12</v>
      </c>
      <c r="M223" s="75">
        <f t="shared" si="22"/>
        <v>2650</v>
      </c>
      <c r="N223" s="72">
        <v>108.54</v>
      </c>
      <c r="O223" s="74" t="s">
        <v>45</v>
      </c>
      <c r="P223" s="71">
        <f t="shared" si="19"/>
        <v>108.54</v>
      </c>
    </row>
    <row r="224" spans="2:16">
      <c r="B224" s="109">
        <v>100</v>
      </c>
      <c r="C224" s="110" t="s">
        <v>46</v>
      </c>
      <c r="D224" s="70">
        <f t="shared" si="18"/>
        <v>757.57575757575762</v>
      </c>
      <c r="E224" s="111">
        <v>6.36</v>
      </c>
      <c r="F224" s="112">
        <v>1.0009999999999999E-3</v>
      </c>
      <c r="G224" s="108">
        <f t="shared" si="21"/>
        <v>6.3610009999999999</v>
      </c>
      <c r="H224" s="72">
        <v>76.489999999999995</v>
      </c>
      <c r="I224" s="74" t="s">
        <v>12</v>
      </c>
      <c r="J224" s="75">
        <f t="shared" si="20"/>
        <v>76490</v>
      </c>
      <c r="K224" s="72">
        <v>3.06</v>
      </c>
      <c r="L224" s="74" t="s">
        <v>12</v>
      </c>
      <c r="M224" s="75">
        <f t="shared" si="22"/>
        <v>3060</v>
      </c>
      <c r="N224" s="72">
        <v>124.16</v>
      </c>
      <c r="O224" s="74" t="s">
        <v>45</v>
      </c>
      <c r="P224" s="71">
        <f t="shared" si="19"/>
        <v>124.16</v>
      </c>
    </row>
    <row r="225" spans="1:16">
      <c r="B225" s="109">
        <v>110</v>
      </c>
      <c r="C225" s="110" t="s">
        <v>46</v>
      </c>
      <c r="D225" s="70">
        <f t="shared" si="18"/>
        <v>833.33333333333337</v>
      </c>
      <c r="E225" s="111">
        <v>6.194</v>
      </c>
      <c r="F225" s="112">
        <v>9.1679999999999995E-4</v>
      </c>
      <c r="G225" s="108">
        <f t="shared" si="21"/>
        <v>6.1949167999999997</v>
      </c>
      <c r="H225" s="72">
        <v>87.71</v>
      </c>
      <c r="I225" s="74" t="s">
        <v>12</v>
      </c>
      <c r="J225" s="75">
        <f t="shared" si="20"/>
        <v>87710</v>
      </c>
      <c r="K225" s="72">
        <v>3.45</v>
      </c>
      <c r="L225" s="74" t="s">
        <v>12</v>
      </c>
      <c r="M225" s="75">
        <f t="shared" si="22"/>
        <v>3450</v>
      </c>
      <c r="N225" s="72">
        <v>139.81</v>
      </c>
      <c r="O225" s="74" t="s">
        <v>45</v>
      </c>
      <c r="P225" s="71">
        <f t="shared" si="19"/>
        <v>139.81</v>
      </c>
    </row>
    <row r="226" spans="1:16">
      <c r="B226" s="109">
        <v>120</v>
      </c>
      <c r="C226" s="110" t="s">
        <v>46</v>
      </c>
      <c r="D226" s="70">
        <f t="shared" si="18"/>
        <v>909.09090909090912</v>
      </c>
      <c r="E226" s="111">
        <v>6.06</v>
      </c>
      <c r="F226" s="112">
        <v>8.4630000000000003E-4</v>
      </c>
      <c r="G226" s="108">
        <f t="shared" si="21"/>
        <v>6.0608462999999997</v>
      </c>
      <c r="H226" s="72">
        <v>99.21</v>
      </c>
      <c r="I226" s="74" t="s">
        <v>12</v>
      </c>
      <c r="J226" s="75">
        <f t="shared" si="20"/>
        <v>99210</v>
      </c>
      <c r="K226" s="72">
        <v>3.81</v>
      </c>
      <c r="L226" s="74" t="s">
        <v>12</v>
      </c>
      <c r="M226" s="75">
        <f t="shared" si="22"/>
        <v>3810</v>
      </c>
      <c r="N226" s="72">
        <v>155.41999999999999</v>
      </c>
      <c r="O226" s="74" t="s">
        <v>45</v>
      </c>
      <c r="P226" s="71">
        <f t="shared" si="19"/>
        <v>155.41999999999999</v>
      </c>
    </row>
    <row r="227" spans="1:16">
      <c r="B227" s="109">
        <v>130</v>
      </c>
      <c r="C227" s="110" t="s">
        <v>46</v>
      </c>
      <c r="D227" s="70">
        <f t="shared" si="18"/>
        <v>984.84848484848487</v>
      </c>
      <c r="E227" s="111">
        <v>5.95</v>
      </c>
      <c r="F227" s="112">
        <v>7.8620000000000003E-4</v>
      </c>
      <c r="G227" s="108">
        <f t="shared" si="21"/>
        <v>5.9507862000000005</v>
      </c>
      <c r="H227" s="72">
        <v>110.93</v>
      </c>
      <c r="I227" s="74" t="s">
        <v>12</v>
      </c>
      <c r="J227" s="75">
        <f t="shared" si="20"/>
        <v>110930</v>
      </c>
      <c r="K227" s="72">
        <v>4.16</v>
      </c>
      <c r="L227" s="74" t="s">
        <v>12</v>
      </c>
      <c r="M227" s="75">
        <f t="shared" si="22"/>
        <v>4160</v>
      </c>
      <c r="N227" s="72">
        <v>170.96</v>
      </c>
      <c r="O227" s="74" t="s">
        <v>45</v>
      </c>
      <c r="P227" s="71">
        <f t="shared" si="19"/>
        <v>170.96</v>
      </c>
    </row>
    <row r="228" spans="1:16">
      <c r="A228" s="4">
        <v>228</v>
      </c>
      <c r="B228" s="109">
        <v>132</v>
      </c>
      <c r="C228" s="110" t="s">
        <v>46</v>
      </c>
      <c r="D228" s="70">
        <f t="shared" si="18"/>
        <v>1000</v>
      </c>
      <c r="E228" s="111">
        <v>5.9320000000000004</v>
      </c>
      <c r="F228" s="112">
        <v>7.7519999999999998E-4</v>
      </c>
      <c r="G228" s="108">
        <f t="shared" si="21"/>
        <v>5.9327752</v>
      </c>
      <c r="H228" s="72">
        <v>113.3</v>
      </c>
      <c r="I228" s="74" t="s">
        <v>12</v>
      </c>
      <c r="J228" s="75">
        <f t="shared" si="20"/>
        <v>113300</v>
      </c>
      <c r="K228" s="72">
        <v>4.17</v>
      </c>
      <c r="L228" s="74" t="s">
        <v>12</v>
      </c>
      <c r="M228" s="75">
        <f t="shared" si="22"/>
        <v>4170</v>
      </c>
      <c r="N228" s="72">
        <v>174.05</v>
      </c>
      <c r="O228" s="74" t="s">
        <v>45</v>
      </c>
      <c r="P228" s="71">
        <f t="shared" si="19"/>
        <v>174.05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179</v>
      </c>
      <c r="F2" s="7"/>
      <c r="G2" s="7"/>
      <c r="L2" s="5" t="s">
        <v>180</v>
      </c>
      <c r="M2" s="8"/>
      <c r="N2" s="9" t="s">
        <v>181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182</v>
      </c>
      <c r="C3" s="13" t="s">
        <v>13</v>
      </c>
      <c r="E3" s="12" t="s">
        <v>253</v>
      </c>
      <c r="F3" s="184"/>
      <c r="G3" s="14" t="s">
        <v>14</v>
      </c>
      <c r="H3" s="14"/>
      <c r="I3" s="14"/>
      <c r="K3" s="15"/>
      <c r="L3" s="5" t="s">
        <v>183</v>
      </c>
      <c r="M3" s="16"/>
      <c r="N3" s="9" t="s">
        <v>184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185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186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187</v>
      </c>
      <c r="C5" s="20">
        <v>132</v>
      </c>
      <c r="D5" s="21" t="s">
        <v>188</v>
      </c>
      <c r="F5" s="14" t="s">
        <v>0</v>
      </c>
      <c r="G5" s="14" t="s">
        <v>16</v>
      </c>
      <c r="H5" s="14" t="s">
        <v>189</v>
      </c>
      <c r="I5" s="14" t="s">
        <v>189</v>
      </c>
      <c r="J5" s="24" t="s">
        <v>190</v>
      </c>
      <c r="K5" s="5" t="s">
        <v>191</v>
      </c>
      <c r="L5" s="14"/>
      <c r="M5" s="14"/>
      <c r="N5" s="9"/>
      <c r="O5" s="15" t="s">
        <v>250</v>
      </c>
      <c r="P5" s="1" t="str">
        <f ca="1">RIGHT(CELL("filename",A1),LEN(CELL("filename",A1))-FIND("]",CELL("filename",A1)))</f>
        <v>srim132Xe_Mylar</v>
      </c>
      <c r="R5" s="46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192</v>
      </c>
      <c r="C6" s="26" t="s">
        <v>193</v>
      </c>
      <c r="D6" s="21" t="s">
        <v>194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195</v>
      </c>
      <c r="M6" s="9"/>
      <c r="N6" s="9"/>
      <c r="O6" s="15" t="s">
        <v>249</v>
      </c>
      <c r="P6" s="130" t="s">
        <v>251</v>
      </c>
      <c r="R6" s="46"/>
      <c r="S6" s="23"/>
      <c r="T6" s="58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196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197</v>
      </c>
      <c r="M7" s="9"/>
      <c r="N7" s="9"/>
      <c r="O7" s="9"/>
      <c r="R7" s="46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198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199</v>
      </c>
      <c r="M8" s="9"/>
      <c r="N8" s="9"/>
      <c r="O8" s="9"/>
      <c r="R8" s="46"/>
      <c r="S8" s="23"/>
      <c r="T8" s="25"/>
      <c r="U8" s="120"/>
      <c r="V8" s="100"/>
      <c r="W8" s="25"/>
      <c r="X8" s="40"/>
      <c r="Y8" s="124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200</v>
      </c>
      <c r="M9" s="9"/>
      <c r="N9" s="9"/>
      <c r="O9" s="9"/>
      <c r="R9" s="46"/>
      <c r="S9" s="41"/>
      <c r="T9" s="125"/>
      <c r="U9" s="120"/>
      <c r="V9" s="100"/>
      <c r="W9" s="25"/>
      <c r="X9" s="40"/>
      <c r="Y9" s="124"/>
    </row>
    <row r="10" spans="1:25">
      <c r="A10" s="1">
        <v>10</v>
      </c>
      <c r="B10" s="12" t="s">
        <v>201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202</v>
      </c>
      <c r="M10" s="9"/>
      <c r="N10" s="9"/>
      <c r="O10" s="9"/>
      <c r="R10" s="46"/>
      <c r="S10" s="41"/>
      <c r="T10" s="58"/>
      <c r="U10" s="120"/>
      <c r="V10" s="100"/>
      <c r="W10" s="25"/>
      <c r="X10" s="40"/>
      <c r="Y10" s="124"/>
    </row>
    <row r="11" spans="1:25">
      <c r="A11" s="1">
        <v>11</v>
      </c>
      <c r="C11" s="43" t="s">
        <v>203</v>
      </c>
      <c r="D11" s="7" t="s">
        <v>204</v>
      </c>
      <c r="F11" s="32"/>
      <c r="G11" s="33"/>
      <c r="H11" s="33"/>
      <c r="I11" s="34"/>
      <c r="J11" s="4">
        <v>6</v>
      </c>
      <c r="K11" s="35">
        <v>1000</v>
      </c>
      <c r="L11" s="22" t="s">
        <v>205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206</v>
      </c>
      <c r="C12" s="44">
        <v>20</v>
      </c>
      <c r="D12" s="45">
        <f>$C$5/100</f>
        <v>1.32</v>
      </c>
      <c r="E12" s="21" t="s">
        <v>207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208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209</v>
      </c>
      <c r="C13" s="48">
        <v>228</v>
      </c>
      <c r="D13" s="45">
        <f>$C$5*1000000</f>
        <v>132000000</v>
      </c>
      <c r="E13" s="21" t="s">
        <v>210</v>
      </c>
      <c r="F13" s="49"/>
      <c r="G13" s="50"/>
      <c r="H13" s="50"/>
      <c r="I13" s="51"/>
      <c r="J13" s="4">
        <v>8</v>
      </c>
      <c r="K13" s="52">
        <v>3.0727999999999998E-2</v>
      </c>
      <c r="L13" s="22" t="s">
        <v>211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354</v>
      </c>
      <c r="C14" s="81"/>
      <c r="D14" s="21" t="s">
        <v>355</v>
      </c>
      <c r="E14" s="25"/>
      <c r="F14" s="25"/>
      <c r="G14" s="25"/>
      <c r="H14" s="85">
        <f>SUM(H6:H13)</f>
        <v>99.990000000000009</v>
      </c>
      <c r="I14" s="85">
        <f>SUM(I6:I13)</f>
        <v>100</v>
      </c>
      <c r="J14" s="4">
        <v>0</v>
      </c>
      <c r="K14" s="53" t="s">
        <v>212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368</v>
      </c>
      <c r="C15" s="82"/>
      <c r="D15" s="80" t="s">
        <v>357</v>
      </c>
      <c r="E15" s="101"/>
      <c r="F15" s="101"/>
      <c r="G15" s="101"/>
      <c r="H15" s="58"/>
      <c r="I15" s="58"/>
      <c r="J15" s="102"/>
      <c r="K15" s="59"/>
      <c r="L15" s="60"/>
      <c r="M15" s="102"/>
      <c r="N15" s="21"/>
      <c r="O15" s="21"/>
      <c r="P15" s="102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213</v>
      </c>
      <c r="G16" s="101"/>
      <c r="H16" s="62"/>
      <c r="I16" s="58"/>
      <c r="J16" s="94" t="s">
        <v>214</v>
      </c>
      <c r="K16" s="59"/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16">
      <c r="A17" s="1">
        <v>17</v>
      </c>
      <c r="B17" s="63" t="s">
        <v>29</v>
      </c>
      <c r="C17" s="11"/>
      <c r="D17" s="10"/>
      <c r="E17" s="63" t="s">
        <v>215</v>
      </c>
      <c r="F17" s="64" t="s">
        <v>216</v>
      </c>
      <c r="G17" s="65" t="s">
        <v>217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</row>
    <row r="18" spans="1:16">
      <c r="A18" s="1">
        <v>18</v>
      </c>
      <c r="B18" s="68" t="s">
        <v>36</v>
      </c>
      <c r="C18" s="25"/>
      <c r="D18" s="98" t="s">
        <v>218</v>
      </c>
      <c r="E18" s="181" t="s">
        <v>219</v>
      </c>
      <c r="F18" s="182"/>
      <c r="G18" s="183"/>
      <c r="H18" s="68" t="s">
        <v>39</v>
      </c>
      <c r="I18" s="25"/>
      <c r="J18" s="98" t="s">
        <v>220</v>
      </c>
      <c r="K18" s="68" t="s">
        <v>41</v>
      </c>
      <c r="L18" s="69"/>
      <c r="M18" s="98" t="s">
        <v>220</v>
      </c>
      <c r="N18" s="68" t="s">
        <v>41</v>
      </c>
      <c r="O18" s="25"/>
      <c r="P18" s="98" t="s">
        <v>220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1.4</v>
      </c>
      <c r="C20" s="105" t="s">
        <v>42</v>
      </c>
      <c r="D20" s="118">
        <f>B20/1000/$C$5</f>
        <v>1.0606060606060606E-5</v>
      </c>
      <c r="E20" s="106">
        <v>0.2288</v>
      </c>
      <c r="F20" s="107">
        <v>3.0579999999999998</v>
      </c>
      <c r="G20" s="108">
        <f>E20+F20</f>
        <v>3.2867999999999999</v>
      </c>
      <c r="H20" s="104">
        <v>63</v>
      </c>
      <c r="I20" s="105" t="s">
        <v>43</v>
      </c>
      <c r="J20" s="76">
        <f>H20/1000/10</f>
        <v>6.3E-3</v>
      </c>
      <c r="K20" s="104">
        <v>14</v>
      </c>
      <c r="L20" s="105" t="s">
        <v>43</v>
      </c>
      <c r="M20" s="76">
        <f t="shared" ref="M20:M83" si="0">K20/1000/10</f>
        <v>1.4E-3</v>
      </c>
      <c r="N20" s="104">
        <v>10</v>
      </c>
      <c r="O20" s="105" t="s">
        <v>43</v>
      </c>
      <c r="P20" s="76">
        <f t="shared" ref="P20:P83" si="1">N20/1000/10</f>
        <v>1E-3</v>
      </c>
    </row>
    <row r="21" spans="1:16">
      <c r="B21" s="109">
        <v>1.5</v>
      </c>
      <c r="C21" s="110" t="s">
        <v>42</v>
      </c>
      <c r="D21" s="95">
        <f t="shared" ref="D21:D84" si="2">B21/1000/$C$5</f>
        <v>1.1363636363636365E-5</v>
      </c>
      <c r="E21" s="111">
        <v>0.23680000000000001</v>
      </c>
      <c r="F21" s="112">
        <v>3.161</v>
      </c>
      <c r="G21" s="108">
        <f t="shared" ref="G21:G84" si="3">E21+F21</f>
        <v>3.3978000000000002</v>
      </c>
      <c r="H21" s="109">
        <v>65</v>
      </c>
      <c r="I21" s="110" t="s">
        <v>43</v>
      </c>
      <c r="J21" s="70">
        <f t="shared" ref="J21:J84" si="4">H21/1000/10</f>
        <v>6.5000000000000006E-3</v>
      </c>
      <c r="K21" s="109">
        <v>15</v>
      </c>
      <c r="L21" s="110" t="s">
        <v>43</v>
      </c>
      <c r="M21" s="70">
        <f t="shared" si="0"/>
        <v>1.5E-3</v>
      </c>
      <c r="N21" s="109">
        <v>11</v>
      </c>
      <c r="O21" s="110" t="s">
        <v>43</v>
      </c>
      <c r="P21" s="70">
        <f t="shared" si="1"/>
        <v>1.0999999999999998E-3</v>
      </c>
    </row>
    <row r="22" spans="1:16">
      <c r="B22" s="109">
        <v>1.6</v>
      </c>
      <c r="C22" s="110" t="s">
        <v>42</v>
      </c>
      <c r="D22" s="95">
        <f t="shared" si="2"/>
        <v>1.2121212121212122E-5</v>
      </c>
      <c r="E22" s="111">
        <v>0.24460000000000001</v>
      </c>
      <c r="F22" s="112">
        <v>3.2589999999999999</v>
      </c>
      <c r="G22" s="108">
        <f t="shared" si="3"/>
        <v>3.5036</v>
      </c>
      <c r="H22" s="109">
        <v>67</v>
      </c>
      <c r="I22" s="110" t="s">
        <v>43</v>
      </c>
      <c r="J22" s="70">
        <f t="shared" si="4"/>
        <v>6.7000000000000002E-3</v>
      </c>
      <c r="K22" s="109">
        <v>15</v>
      </c>
      <c r="L22" s="110" t="s">
        <v>43</v>
      </c>
      <c r="M22" s="70">
        <f t="shared" si="0"/>
        <v>1.5E-3</v>
      </c>
      <c r="N22" s="109">
        <v>11</v>
      </c>
      <c r="O22" s="110" t="s">
        <v>43</v>
      </c>
      <c r="P22" s="70">
        <f t="shared" si="1"/>
        <v>1.0999999999999998E-3</v>
      </c>
    </row>
    <row r="23" spans="1:16">
      <c r="B23" s="109">
        <v>1.7</v>
      </c>
      <c r="C23" s="110" t="s">
        <v>42</v>
      </c>
      <c r="D23" s="95">
        <f t="shared" si="2"/>
        <v>1.2878787878787878E-5</v>
      </c>
      <c r="E23" s="111">
        <v>0.25209999999999999</v>
      </c>
      <c r="F23" s="112">
        <v>3.3530000000000002</v>
      </c>
      <c r="G23" s="108">
        <f t="shared" si="3"/>
        <v>3.6051000000000002</v>
      </c>
      <c r="H23" s="109">
        <v>68</v>
      </c>
      <c r="I23" s="110" t="s">
        <v>43</v>
      </c>
      <c r="J23" s="70">
        <f t="shared" si="4"/>
        <v>6.8000000000000005E-3</v>
      </c>
      <c r="K23" s="109">
        <v>16</v>
      </c>
      <c r="L23" s="110" t="s">
        <v>43</v>
      </c>
      <c r="M23" s="70">
        <f t="shared" si="0"/>
        <v>1.6000000000000001E-3</v>
      </c>
      <c r="N23" s="109">
        <v>11</v>
      </c>
      <c r="O23" s="110" t="s">
        <v>43</v>
      </c>
      <c r="P23" s="70">
        <f t="shared" si="1"/>
        <v>1.0999999999999998E-3</v>
      </c>
    </row>
    <row r="24" spans="1:16">
      <c r="B24" s="109">
        <v>1.8</v>
      </c>
      <c r="C24" s="110" t="s">
        <v>42</v>
      </c>
      <c r="D24" s="95">
        <f t="shared" si="2"/>
        <v>1.3636363636363637E-5</v>
      </c>
      <c r="E24" s="111">
        <v>0.25940000000000002</v>
      </c>
      <c r="F24" s="112">
        <v>3.444</v>
      </c>
      <c r="G24" s="108">
        <f t="shared" si="3"/>
        <v>3.7033999999999998</v>
      </c>
      <c r="H24" s="109">
        <v>70</v>
      </c>
      <c r="I24" s="110" t="s">
        <v>43</v>
      </c>
      <c r="J24" s="70">
        <f t="shared" si="4"/>
        <v>7.000000000000001E-3</v>
      </c>
      <c r="K24" s="109">
        <v>16</v>
      </c>
      <c r="L24" s="110" t="s">
        <v>43</v>
      </c>
      <c r="M24" s="70">
        <f t="shared" si="0"/>
        <v>1.6000000000000001E-3</v>
      </c>
      <c r="N24" s="109">
        <v>11</v>
      </c>
      <c r="O24" s="110" t="s">
        <v>43</v>
      </c>
      <c r="P24" s="70">
        <f t="shared" si="1"/>
        <v>1.0999999999999998E-3</v>
      </c>
    </row>
    <row r="25" spans="1:16">
      <c r="B25" s="109">
        <v>2</v>
      </c>
      <c r="C25" s="110" t="s">
        <v>42</v>
      </c>
      <c r="D25" s="95">
        <f t="shared" si="2"/>
        <v>1.5151515151515151E-5</v>
      </c>
      <c r="E25" s="111">
        <v>0.27339999999999998</v>
      </c>
      <c r="F25" s="112">
        <v>3.6160000000000001</v>
      </c>
      <c r="G25" s="108">
        <f t="shared" si="3"/>
        <v>3.8894000000000002</v>
      </c>
      <c r="H25" s="109">
        <v>74</v>
      </c>
      <c r="I25" s="110" t="s">
        <v>43</v>
      </c>
      <c r="J25" s="70">
        <f t="shared" si="4"/>
        <v>7.3999999999999995E-3</v>
      </c>
      <c r="K25" s="109">
        <v>17</v>
      </c>
      <c r="L25" s="110" t="s">
        <v>43</v>
      </c>
      <c r="M25" s="70">
        <f t="shared" si="0"/>
        <v>1.7000000000000001E-3</v>
      </c>
      <c r="N25" s="109">
        <v>12</v>
      </c>
      <c r="O25" s="110" t="s">
        <v>43</v>
      </c>
      <c r="P25" s="70">
        <f t="shared" si="1"/>
        <v>1.2000000000000001E-3</v>
      </c>
    </row>
    <row r="26" spans="1:16">
      <c r="B26" s="109">
        <v>2.25</v>
      </c>
      <c r="C26" s="110" t="s">
        <v>42</v>
      </c>
      <c r="D26" s="95">
        <f t="shared" si="2"/>
        <v>1.7045454545454543E-5</v>
      </c>
      <c r="E26" s="111">
        <v>0.28999999999999998</v>
      </c>
      <c r="F26" s="112">
        <v>3.8140000000000001</v>
      </c>
      <c r="G26" s="108">
        <f t="shared" si="3"/>
        <v>4.1040000000000001</v>
      </c>
      <c r="H26" s="109">
        <v>78</v>
      </c>
      <c r="I26" s="110" t="s">
        <v>43</v>
      </c>
      <c r="J26" s="70">
        <f t="shared" si="4"/>
        <v>7.7999999999999996E-3</v>
      </c>
      <c r="K26" s="109">
        <v>18</v>
      </c>
      <c r="L26" s="110" t="s">
        <v>43</v>
      </c>
      <c r="M26" s="70">
        <f t="shared" si="0"/>
        <v>1.8E-3</v>
      </c>
      <c r="N26" s="109">
        <v>13</v>
      </c>
      <c r="O26" s="110" t="s">
        <v>43</v>
      </c>
      <c r="P26" s="70">
        <f t="shared" si="1"/>
        <v>1.2999999999999999E-3</v>
      </c>
    </row>
    <row r="27" spans="1:16">
      <c r="B27" s="109">
        <v>2.5</v>
      </c>
      <c r="C27" s="110" t="s">
        <v>42</v>
      </c>
      <c r="D27" s="95">
        <f t="shared" si="2"/>
        <v>1.8939393939393939E-5</v>
      </c>
      <c r="E27" s="111">
        <v>0.30570000000000003</v>
      </c>
      <c r="F27" s="112">
        <v>3.9980000000000002</v>
      </c>
      <c r="G27" s="108">
        <f t="shared" si="3"/>
        <v>4.3037000000000001</v>
      </c>
      <c r="H27" s="109">
        <v>82</v>
      </c>
      <c r="I27" s="110" t="s">
        <v>43</v>
      </c>
      <c r="J27" s="70">
        <f t="shared" si="4"/>
        <v>8.2000000000000007E-3</v>
      </c>
      <c r="K27" s="109">
        <v>18</v>
      </c>
      <c r="L27" s="110" t="s">
        <v>43</v>
      </c>
      <c r="M27" s="70">
        <f t="shared" si="0"/>
        <v>1.8E-3</v>
      </c>
      <c r="N27" s="109">
        <v>13</v>
      </c>
      <c r="O27" s="110" t="s">
        <v>43</v>
      </c>
      <c r="P27" s="70">
        <f t="shared" si="1"/>
        <v>1.2999999999999999E-3</v>
      </c>
    </row>
    <row r="28" spans="1:16">
      <c r="B28" s="109">
        <v>2.75</v>
      </c>
      <c r="C28" s="110" t="s">
        <v>42</v>
      </c>
      <c r="D28" s="95">
        <f t="shared" si="2"/>
        <v>2.0833333333333333E-5</v>
      </c>
      <c r="E28" s="111">
        <v>0.3206</v>
      </c>
      <c r="F28" s="112">
        <v>4.1689999999999996</v>
      </c>
      <c r="G28" s="108">
        <f t="shared" si="3"/>
        <v>4.4895999999999994</v>
      </c>
      <c r="H28" s="109">
        <v>85</v>
      </c>
      <c r="I28" s="110" t="s">
        <v>43</v>
      </c>
      <c r="J28" s="70">
        <f t="shared" si="4"/>
        <v>8.5000000000000006E-3</v>
      </c>
      <c r="K28" s="109">
        <v>19</v>
      </c>
      <c r="L28" s="110" t="s">
        <v>43</v>
      </c>
      <c r="M28" s="70">
        <f t="shared" si="0"/>
        <v>1.9E-3</v>
      </c>
      <c r="N28" s="109">
        <v>14</v>
      </c>
      <c r="O28" s="110" t="s">
        <v>43</v>
      </c>
      <c r="P28" s="70">
        <f t="shared" si="1"/>
        <v>1.4E-3</v>
      </c>
    </row>
    <row r="29" spans="1:16">
      <c r="B29" s="109">
        <v>3</v>
      </c>
      <c r="C29" s="110" t="s">
        <v>42</v>
      </c>
      <c r="D29" s="95">
        <f t="shared" si="2"/>
        <v>2.2727272727272729E-5</v>
      </c>
      <c r="E29" s="111">
        <v>0.33489999999999998</v>
      </c>
      <c r="F29" s="112">
        <v>4.33</v>
      </c>
      <c r="G29" s="108">
        <f t="shared" si="3"/>
        <v>4.6649000000000003</v>
      </c>
      <c r="H29" s="109">
        <v>89</v>
      </c>
      <c r="I29" s="110" t="s">
        <v>43</v>
      </c>
      <c r="J29" s="70">
        <f t="shared" si="4"/>
        <v>8.8999999999999999E-3</v>
      </c>
      <c r="K29" s="109">
        <v>20</v>
      </c>
      <c r="L29" s="110" t="s">
        <v>43</v>
      </c>
      <c r="M29" s="70">
        <f t="shared" si="0"/>
        <v>2E-3</v>
      </c>
      <c r="N29" s="109">
        <v>14</v>
      </c>
      <c r="O29" s="110" t="s">
        <v>43</v>
      </c>
      <c r="P29" s="70">
        <f t="shared" si="1"/>
        <v>1.4E-3</v>
      </c>
    </row>
    <row r="30" spans="1:16">
      <c r="B30" s="109">
        <v>3.25</v>
      </c>
      <c r="C30" s="110" t="s">
        <v>42</v>
      </c>
      <c r="D30" s="95">
        <f t="shared" si="2"/>
        <v>2.4621212121212119E-5</v>
      </c>
      <c r="E30" s="111">
        <v>0.34860000000000002</v>
      </c>
      <c r="F30" s="112">
        <v>4.4800000000000004</v>
      </c>
      <c r="G30" s="108">
        <f t="shared" si="3"/>
        <v>4.8286000000000007</v>
      </c>
      <c r="H30" s="109">
        <v>92</v>
      </c>
      <c r="I30" s="110" t="s">
        <v>43</v>
      </c>
      <c r="J30" s="70">
        <f t="shared" si="4"/>
        <v>9.1999999999999998E-3</v>
      </c>
      <c r="K30" s="109">
        <v>20</v>
      </c>
      <c r="L30" s="110" t="s">
        <v>43</v>
      </c>
      <c r="M30" s="70">
        <f t="shared" si="0"/>
        <v>2E-3</v>
      </c>
      <c r="N30" s="109">
        <v>15</v>
      </c>
      <c r="O30" s="110" t="s">
        <v>43</v>
      </c>
      <c r="P30" s="70">
        <f t="shared" si="1"/>
        <v>1.5E-3</v>
      </c>
    </row>
    <row r="31" spans="1:16">
      <c r="B31" s="109">
        <v>3.5</v>
      </c>
      <c r="C31" s="110" t="s">
        <v>42</v>
      </c>
      <c r="D31" s="95">
        <f t="shared" si="2"/>
        <v>2.6515151515151516E-5</v>
      </c>
      <c r="E31" s="111">
        <v>0.36170000000000002</v>
      </c>
      <c r="F31" s="112">
        <v>4.6230000000000002</v>
      </c>
      <c r="G31" s="108">
        <f t="shared" si="3"/>
        <v>4.9847000000000001</v>
      </c>
      <c r="H31" s="109">
        <v>96</v>
      </c>
      <c r="I31" s="110" t="s">
        <v>43</v>
      </c>
      <c r="J31" s="70">
        <f t="shared" si="4"/>
        <v>9.6000000000000009E-3</v>
      </c>
      <c r="K31" s="109">
        <v>21</v>
      </c>
      <c r="L31" s="110" t="s">
        <v>43</v>
      </c>
      <c r="M31" s="70">
        <f t="shared" si="0"/>
        <v>2.1000000000000003E-3</v>
      </c>
      <c r="N31" s="109">
        <v>15</v>
      </c>
      <c r="O31" s="110" t="s">
        <v>43</v>
      </c>
      <c r="P31" s="70">
        <f t="shared" si="1"/>
        <v>1.5E-3</v>
      </c>
    </row>
    <row r="32" spans="1:16">
      <c r="B32" s="109">
        <v>3.75</v>
      </c>
      <c r="C32" s="110" t="s">
        <v>42</v>
      </c>
      <c r="D32" s="95">
        <f t="shared" si="2"/>
        <v>2.8409090909090909E-5</v>
      </c>
      <c r="E32" s="111">
        <v>0.37440000000000001</v>
      </c>
      <c r="F32" s="112">
        <v>4.7569999999999997</v>
      </c>
      <c r="G32" s="108">
        <f t="shared" si="3"/>
        <v>5.1313999999999993</v>
      </c>
      <c r="H32" s="109">
        <v>99</v>
      </c>
      <c r="I32" s="110" t="s">
        <v>43</v>
      </c>
      <c r="J32" s="70">
        <f t="shared" si="4"/>
        <v>9.9000000000000008E-3</v>
      </c>
      <c r="K32" s="109">
        <v>22</v>
      </c>
      <c r="L32" s="110" t="s">
        <v>43</v>
      </c>
      <c r="M32" s="70">
        <f t="shared" si="0"/>
        <v>2.1999999999999997E-3</v>
      </c>
      <c r="N32" s="109">
        <v>16</v>
      </c>
      <c r="O32" s="110" t="s">
        <v>43</v>
      </c>
      <c r="P32" s="70">
        <f t="shared" si="1"/>
        <v>1.6000000000000001E-3</v>
      </c>
    </row>
    <row r="33" spans="2:16">
      <c r="B33" s="109">
        <v>4</v>
      </c>
      <c r="C33" s="110" t="s">
        <v>42</v>
      </c>
      <c r="D33" s="95">
        <f t="shared" si="2"/>
        <v>3.0303030303030302E-5</v>
      </c>
      <c r="E33" s="111">
        <v>0.38669999999999999</v>
      </c>
      <c r="F33" s="112">
        <v>4.8860000000000001</v>
      </c>
      <c r="G33" s="108">
        <f t="shared" si="3"/>
        <v>5.2727000000000004</v>
      </c>
      <c r="H33" s="109">
        <v>102</v>
      </c>
      <c r="I33" s="110" t="s">
        <v>43</v>
      </c>
      <c r="J33" s="70">
        <f t="shared" si="4"/>
        <v>1.0199999999999999E-2</v>
      </c>
      <c r="K33" s="109">
        <v>22</v>
      </c>
      <c r="L33" s="110" t="s">
        <v>43</v>
      </c>
      <c r="M33" s="70">
        <f t="shared" si="0"/>
        <v>2.1999999999999997E-3</v>
      </c>
      <c r="N33" s="109">
        <v>16</v>
      </c>
      <c r="O33" s="110" t="s">
        <v>43</v>
      </c>
      <c r="P33" s="70">
        <f t="shared" si="1"/>
        <v>1.6000000000000001E-3</v>
      </c>
    </row>
    <row r="34" spans="2:16">
      <c r="B34" s="109">
        <v>4.5</v>
      </c>
      <c r="C34" s="110" t="s">
        <v>42</v>
      </c>
      <c r="D34" s="95">
        <f t="shared" si="2"/>
        <v>3.4090909090909085E-5</v>
      </c>
      <c r="E34" s="111">
        <v>0.41020000000000001</v>
      </c>
      <c r="F34" s="112">
        <v>5.1239999999999997</v>
      </c>
      <c r="G34" s="108">
        <f t="shared" si="3"/>
        <v>5.5341999999999993</v>
      </c>
      <c r="H34" s="109">
        <v>108</v>
      </c>
      <c r="I34" s="110" t="s">
        <v>43</v>
      </c>
      <c r="J34" s="70">
        <f t="shared" si="4"/>
        <v>1.0800000000000001E-2</v>
      </c>
      <c r="K34" s="109">
        <v>24</v>
      </c>
      <c r="L34" s="110" t="s">
        <v>43</v>
      </c>
      <c r="M34" s="70">
        <f t="shared" si="0"/>
        <v>2.4000000000000002E-3</v>
      </c>
      <c r="N34" s="109">
        <v>17</v>
      </c>
      <c r="O34" s="110" t="s">
        <v>43</v>
      </c>
      <c r="P34" s="70">
        <f t="shared" si="1"/>
        <v>1.7000000000000001E-3</v>
      </c>
    </row>
    <row r="35" spans="2:16">
      <c r="B35" s="109">
        <v>5</v>
      </c>
      <c r="C35" s="110" t="s">
        <v>42</v>
      </c>
      <c r="D35" s="95">
        <f t="shared" si="2"/>
        <v>3.7878787878787879E-5</v>
      </c>
      <c r="E35" s="111">
        <v>0.43240000000000001</v>
      </c>
      <c r="F35" s="112">
        <v>5.3419999999999996</v>
      </c>
      <c r="G35" s="108">
        <f t="shared" si="3"/>
        <v>5.7744</v>
      </c>
      <c r="H35" s="109">
        <v>114</v>
      </c>
      <c r="I35" s="110" t="s">
        <v>43</v>
      </c>
      <c r="J35" s="70">
        <f t="shared" si="4"/>
        <v>1.14E-2</v>
      </c>
      <c r="K35" s="109">
        <v>25</v>
      </c>
      <c r="L35" s="110" t="s">
        <v>43</v>
      </c>
      <c r="M35" s="70">
        <f t="shared" si="0"/>
        <v>2.5000000000000001E-3</v>
      </c>
      <c r="N35" s="109">
        <v>18</v>
      </c>
      <c r="O35" s="110" t="s">
        <v>43</v>
      </c>
      <c r="P35" s="70">
        <f t="shared" si="1"/>
        <v>1.8E-3</v>
      </c>
    </row>
    <row r="36" spans="2:16">
      <c r="B36" s="109">
        <v>5.5</v>
      </c>
      <c r="C36" s="110" t="s">
        <v>42</v>
      </c>
      <c r="D36" s="95">
        <f t="shared" si="2"/>
        <v>4.1666666666666665E-5</v>
      </c>
      <c r="E36" s="111">
        <v>0.45350000000000001</v>
      </c>
      <c r="F36" s="112">
        <v>5.5439999999999996</v>
      </c>
      <c r="G36" s="108">
        <f t="shared" si="3"/>
        <v>5.9974999999999996</v>
      </c>
      <c r="H36" s="109">
        <v>120</v>
      </c>
      <c r="I36" s="110" t="s">
        <v>43</v>
      </c>
      <c r="J36" s="70">
        <f t="shared" si="4"/>
        <v>1.2E-2</v>
      </c>
      <c r="K36" s="109">
        <v>26</v>
      </c>
      <c r="L36" s="110" t="s">
        <v>43</v>
      </c>
      <c r="M36" s="70">
        <f t="shared" si="0"/>
        <v>2.5999999999999999E-3</v>
      </c>
      <c r="N36" s="109">
        <v>19</v>
      </c>
      <c r="O36" s="110" t="s">
        <v>43</v>
      </c>
      <c r="P36" s="70">
        <f t="shared" si="1"/>
        <v>1.9E-3</v>
      </c>
    </row>
    <row r="37" spans="2:16">
      <c r="B37" s="109">
        <v>6</v>
      </c>
      <c r="C37" s="110" t="s">
        <v>42</v>
      </c>
      <c r="D37" s="95">
        <f t="shared" si="2"/>
        <v>4.5454545454545459E-5</v>
      </c>
      <c r="E37" s="111">
        <v>0.47360000000000002</v>
      </c>
      <c r="F37" s="112">
        <v>5.7309999999999999</v>
      </c>
      <c r="G37" s="108">
        <f t="shared" si="3"/>
        <v>6.2046000000000001</v>
      </c>
      <c r="H37" s="109">
        <v>125</v>
      </c>
      <c r="I37" s="110" t="s">
        <v>43</v>
      </c>
      <c r="J37" s="70">
        <f t="shared" si="4"/>
        <v>1.2500000000000001E-2</v>
      </c>
      <c r="K37" s="109">
        <v>27</v>
      </c>
      <c r="L37" s="110" t="s">
        <v>43</v>
      </c>
      <c r="M37" s="70">
        <f t="shared" si="0"/>
        <v>2.7000000000000001E-3</v>
      </c>
      <c r="N37" s="109">
        <v>20</v>
      </c>
      <c r="O37" s="110" t="s">
        <v>43</v>
      </c>
      <c r="P37" s="70">
        <f t="shared" si="1"/>
        <v>2E-3</v>
      </c>
    </row>
    <row r="38" spans="2:16">
      <c r="B38" s="109">
        <v>6.5</v>
      </c>
      <c r="C38" s="110" t="s">
        <v>42</v>
      </c>
      <c r="D38" s="95">
        <f t="shared" si="2"/>
        <v>4.9242424242424238E-5</v>
      </c>
      <c r="E38" s="111">
        <v>0.49299999999999999</v>
      </c>
      <c r="F38" s="112">
        <v>5.9050000000000002</v>
      </c>
      <c r="G38" s="108">
        <f t="shared" si="3"/>
        <v>6.3980000000000006</v>
      </c>
      <c r="H38" s="109">
        <v>130</v>
      </c>
      <c r="I38" s="110" t="s">
        <v>43</v>
      </c>
      <c r="J38" s="70">
        <f t="shared" si="4"/>
        <v>1.3000000000000001E-2</v>
      </c>
      <c r="K38" s="109">
        <v>28</v>
      </c>
      <c r="L38" s="110" t="s">
        <v>43</v>
      </c>
      <c r="M38" s="70">
        <f t="shared" si="0"/>
        <v>2.8E-3</v>
      </c>
      <c r="N38" s="109">
        <v>20</v>
      </c>
      <c r="O38" s="110" t="s">
        <v>43</v>
      </c>
      <c r="P38" s="70">
        <f t="shared" si="1"/>
        <v>2E-3</v>
      </c>
    </row>
    <row r="39" spans="2:16">
      <c r="B39" s="109">
        <v>7</v>
      </c>
      <c r="C39" s="110" t="s">
        <v>42</v>
      </c>
      <c r="D39" s="95">
        <f t="shared" si="2"/>
        <v>5.3030303030303032E-5</v>
      </c>
      <c r="E39" s="111">
        <v>0.51160000000000005</v>
      </c>
      <c r="F39" s="112">
        <v>6.0679999999999996</v>
      </c>
      <c r="G39" s="108">
        <f t="shared" si="3"/>
        <v>6.5795999999999992</v>
      </c>
      <c r="H39" s="109">
        <v>135</v>
      </c>
      <c r="I39" s="110" t="s">
        <v>43</v>
      </c>
      <c r="J39" s="70">
        <f t="shared" si="4"/>
        <v>1.3500000000000002E-2</v>
      </c>
      <c r="K39" s="109">
        <v>28</v>
      </c>
      <c r="L39" s="110" t="s">
        <v>43</v>
      </c>
      <c r="M39" s="70">
        <f t="shared" si="0"/>
        <v>2.8E-3</v>
      </c>
      <c r="N39" s="109">
        <v>21</v>
      </c>
      <c r="O39" s="110" t="s">
        <v>43</v>
      </c>
      <c r="P39" s="70">
        <f t="shared" si="1"/>
        <v>2.1000000000000003E-3</v>
      </c>
    </row>
    <row r="40" spans="2:16">
      <c r="B40" s="109">
        <v>8</v>
      </c>
      <c r="C40" s="110" t="s">
        <v>42</v>
      </c>
      <c r="D40" s="95">
        <f t="shared" si="2"/>
        <v>6.0606060606060605E-5</v>
      </c>
      <c r="E40" s="111">
        <v>0.54690000000000005</v>
      </c>
      <c r="F40" s="112">
        <v>6.3659999999999997</v>
      </c>
      <c r="G40" s="108">
        <f t="shared" si="3"/>
        <v>6.9128999999999996</v>
      </c>
      <c r="H40" s="109">
        <v>145</v>
      </c>
      <c r="I40" s="110" t="s">
        <v>43</v>
      </c>
      <c r="J40" s="70">
        <f t="shared" si="4"/>
        <v>1.4499999999999999E-2</v>
      </c>
      <c r="K40" s="109">
        <v>30</v>
      </c>
      <c r="L40" s="110" t="s">
        <v>43</v>
      </c>
      <c r="M40" s="70">
        <f t="shared" si="0"/>
        <v>3.0000000000000001E-3</v>
      </c>
      <c r="N40" s="109">
        <v>23</v>
      </c>
      <c r="O40" s="110" t="s">
        <v>43</v>
      </c>
      <c r="P40" s="70">
        <f t="shared" si="1"/>
        <v>2.3E-3</v>
      </c>
    </row>
    <row r="41" spans="2:16">
      <c r="B41" s="109">
        <v>9</v>
      </c>
      <c r="C41" s="110" t="s">
        <v>42</v>
      </c>
      <c r="D41" s="95">
        <f t="shared" si="2"/>
        <v>6.8181818181818171E-5</v>
      </c>
      <c r="E41" s="111">
        <v>0.58009999999999995</v>
      </c>
      <c r="F41" s="112">
        <v>6.633</v>
      </c>
      <c r="G41" s="108">
        <f t="shared" si="3"/>
        <v>7.2130999999999998</v>
      </c>
      <c r="H41" s="109">
        <v>154</v>
      </c>
      <c r="I41" s="110" t="s">
        <v>43</v>
      </c>
      <c r="J41" s="70">
        <f t="shared" si="4"/>
        <v>1.54E-2</v>
      </c>
      <c r="K41" s="109">
        <v>32</v>
      </c>
      <c r="L41" s="110" t="s">
        <v>43</v>
      </c>
      <c r="M41" s="70">
        <f t="shared" si="0"/>
        <v>3.2000000000000002E-3</v>
      </c>
      <c r="N41" s="109">
        <v>24</v>
      </c>
      <c r="O41" s="110" t="s">
        <v>43</v>
      </c>
      <c r="P41" s="70">
        <f t="shared" si="1"/>
        <v>2.4000000000000002E-3</v>
      </c>
    </row>
    <row r="42" spans="2:16">
      <c r="B42" s="109">
        <v>10</v>
      </c>
      <c r="C42" s="110" t="s">
        <v>42</v>
      </c>
      <c r="D42" s="95">
        <f t="shared" si="2"/>
        <v>7.5757575757575758E-5</v>
      </c>
      <c r="E42" s="111">
        <v>0.61140000000000005</v>
      </c>
      <c r="F42" s="112">
        <v>6.8730000000000002</v>
      </c>
      <c r="G42" s="108">
        <f t="shared" si="3"/>
        <v>7.4843999999999999</v>
      </c>
      <c r="H42" s="109">
        <v>163</v>
      </c>
      <c r="I42" s="110" t="s">
        <v>43</v>
      </c>
      <c r="J42" s="70">
        <f t="shared" si="4"/>
        <v>1.6300000000000002E-2</v>
      </c>
      <c r="K42" s="109">
        <v>33</v>
      </c>
      <c r="L42" s="110" t="s">
        <v>43</v>
      </c>
      <c r="M42" s="70">
        <f t="shared" si="0"/>
        <v>3.3E-3</v>
      </c>
      <c r="N42" s="109">
        <v>25</v>
      </c>
      <c r="O42" s="110" t="s">
        <v>43</v>
      </c>
      <c r="P42" s="70">
        <f t="shared" si="1"/>
        <v>2.5000000000000001E-3</v>
      </c>
    </row>
    <row r="43" spans="2:16">
      <c r="B43" s="109">
        <v>11</v>
      </c>
      <c r="C43" s="110" t="s">
        <v>42</v>
      </c>
      <c r="D43" s="95">
        <f t="shared" si="2"/>
        <v>8.3333333333333331E-5</v>
      </c>
      <c r="E43" s="111">
        <v>0.64129999999999998</v>
      </c>
      <c r="F43" s="112">
        <v>7.093</v>
      </c>
      <c r="G43" s="108">
        <f t="shared" si="3"/>
        <v>7.7343000000000002</v>
      </c>
      <c r="H43" s="109">
        <v>172</v>
      </c>
      <c r="I43" s="110" t="s">
        <v>43</v>
      </c>
      <c r="J43" s="70">
        <f t="shared" si="4"/>
        <v>1.72E-2</v>
      </c>
      <c r="K43" s="109">
        <v>35</v>
      </c>
      <c r="L43" s="110" t="s">
        <v>43</v>
      </c>
      <c r="M43" s="70">
        <f t="shared" si="0"/>
        <v>3.5000000000000005E-3</v>
      </c>
      <c r="N43" s="109">
        <v>26</v>
      </c>
      <c r="O43" s="110" t="s">
        <v>43</v>
      </c>
      <c r="P43" s="70">
        <f t="shared" si="1"/>
        <v>2.5999999999999999E-3</v>
      </c>
    </row>
    <row r="44" spans="2:16">
      <c r="B44" s="109">
        <v>12</v>
      </c>
      <c r="C44" s="110" t="s">
        <v>42</v>
      </c>
      <c r="D44" s="95">
        <f t="shared" si="2"/>
        <v>9.0909090909090917E-5</v>
      </c>
      <c r="E44" s="111">
        <v>0.66979999999999995</v>
      </c>
      <c r="F44" s="112">
        <v>7.2939999999999996</v>
      </c>
      <c r="G44" s="108">
        <f t="shared" si="3"/>
        <v>7.9637999999999991</v>
      </c>
      <c r="H44" s="109">
        <v>181</v>
      </c>
      <c r="I44" s="110" t="s">
        <v>43</v>
      </c>
      <c r="J44" s="70">
        <f t="shared" si="4"/>
        <v>1.8099999999999998E-2</v>
      </c>
      <c r="K44" s="109">
        <v>36</v>
      </c>
      <c r="L44" s="110" t="s">
        <v>43</v>
      </c>
      <c r="M44" s="70">
        <f t="shared" si="0"/>
        <v>3.5999999999999999E-3</v>
      </c>
      <c r="N44" s="109">
        <v>28</v>
      </c>
      <c r="O44" s="110" t="s">
        <v>43</v>
      </c>
      <c r="P44" s="70">
        <f t="shared" si="1"/>
        <v>2.8E-3</v>
      </c>
    </row>
    <row r="45" spans="2:16">
      <c r="B45" s="109">
        <v>13</v>
      </c>
      <c r="C45" s="110" t="s">
        <v>42</v>
      </c>
      <c r="D45" s="95">
        <f t="shared" si="2"/>
        <v>9.8484848484848477E-5</v>
      </c>
      <c r="E45" s="111">
        <v>0.69720000000000004</v>
      </c>
      <c r="F45" s="112">
        <v>7.48</v>
      </c>
      <c r="G45" s="108">
        <f t="shared" si="3"/>
        <v>8.1772000000000009</v>
      </c>
      <c r="H45" s="109">
        <v>189</v>
      </c>
      <c r="I45" s="110" t="s">
        <v>43</v>
      </c>
      <c r="J45" s="70">
        <f t="shared" si="4"/>
        <v>1.89E-2</v>
      </c>
      <c r="K45" s="109">
        <v>38</v>
      </c>
      <c r="L45" s="110" t="s">
        <v>43</v>
      </c>
      <c r="M45" s="70">
        <f t="shared" si="0"/>
        <v>3.8E-3</v>
      </c>
      <c r="N45" s="109">
        <v>29</v>
      </c>
      <c r="O45" s="110" t="s">
        <v>43</v>
      </c>
      <c r="P45" s="70">
        <f t="shared" si="1"/>
        <v>2.9000000000000002E-3</v>
      </c>
    </row>
    <row r="46" spans="2:16">
      <c r="B46" s="109">
        <v>14</v>
      </c>
      <c r="C46" s="110" t="s">
        <v>42</v>
      </c>
      <c r="D46" s="95">
        <f t="shared" si="2"/>
        <v>1.0606060606060606E-4</v>
      </c>
      <c r="E46" s="111">
        <v>0.72350000000000003</v>
      </c>
      <c r="F46" s="112">
        <v>7.6520000000000001</v>
      </c>
      <c r="G46" s="108">
        <f t="shared" si="3"/>
        <v>8.3755000000000006</v>
      </c>
      <c r="H46" s="109">
        <v>197</v>
      </c>
      <c r="I46" s="110" t="s">
        <v>43</v>
      </c>
      <c r="J46" s="70">
        <f t="shared" si="4"/>
        <v>1.9700000000000002E-2</v>
      </c>
      <c r="K46" s="109">
        <v>39</v>
      </c>
      <c r="L46" s="110" t="s">
        <v>43</v>
      </c>
      <c r="M46" s="70">
        <f t="shared" si="0"/>
        <v>3.8999999999999998E-3</v>
      </c>
      <c r="N46" s="109">
        <v>30</v>
      </c>
      <c r="O46" s="110" t="s">
        <v>43</v>
      </c>
      <c r="P46" s="70">
        <f t="shared" si="1"/>
        <v>3.0000000000000001E-3</v>
      </c>
    </row>
    <row r="47" spans="2:16">
      <c r="B47" s="109">
        <v>15</v>
      </c>
      <c r="C47" s="110" t="s">
        <v>42</v>
      </c>
      <c r="D47" s="95">
        <f t="shared" si="2"/>
        <v>1.1363636363636364E-4</v>
      </c>
      <c r="E47" s="111">
        <v>0.74890000000000001</v>
      </c>
      <c r="F47" s="112">
        <v>7.8120000000000003</v>
      </c>
      <c r="G47" s="108">
        <f t="shared" si="3"/>
        <v>8.5609000000000002</v>
      </c>
      <c r="H47" s="109">
        <v>205</v>
      </c>
      <c r="I47" s="110" t="s">
        <v>43</v>
      </c>
      <c r="J47" s="70">
        <f t="shared" si="4"/>
        <v>2.0499999999999997E-2</v>
      </c>
      <c r="K47" s="109">
        <v>40</v>
      </c>
      <c r="L47" s="110" t="s">
        <v>43</v>
      </c>
      <c r="M47" s="70">
        <f t="shared" si="0"/>
        <v>4.0000000000000001E-3</v>
      </c>
      <c r="N47" s="109">
        <v>31</v>
      </c>
      <c r="O47" s="110" t="s">
        <v>43</v>
      </c>
      <c r="P47" s="70">
        <f t="shared" si="1"/>
        <v>3.0999999999999999E-3</v>
      </c>
    </row>
    <row r="48" spans="2:16">
      <c r="B48" s="109">
        <v>16</v>
      </c>
      <c r="C48" s="110" t="s">
        <v>42</v>
      </c>
      <c r="D48" s="95">
        <f t="shared" si="2"/>
        <v>1.2121212121212121E-4</v>
      </c>
      <c r="E48" s="111">
        <v>0.77339999999999998</v>
      </c>
      <c r="F48" s="112">
        <v>7.9610000000000003</v>
      </c>
      <c r="G48" s="108">
        <f t="shared" si="3"/>
        <v>8.7344000000000008</v>
      </c>
      <c r="H48" s="109">
        <v>213</v>
      </c>
      <c r="I48" s="110" t="s">
        <v>43</v>
      </c>
      <c r="J48" s="70">
        <f t="shared" si="4"/>
        <v>2.1299999999999999E-2</v>
      </c>
      <c r="K48" s="109">
        <v>41</v>
      </c>
      <c r="L48" s="110" t="s">
        <v>43</v>
      </c>
      <c r="M48" s="70">
        <f t="shared" si="0"/>
        <v>4.1000000000000003E-3</v>
      </c>
      <c r="N48" s="109">
        <v>32</v>
      </c>
      <c r="O48" s="110" t="s">
        <v>43</v>
      </c>
      <c r="P48" s="70">
        <f t="shared" si="1"/>
        <v>3.2000000000000002E-3</v>
      </c>
    </row>
    <row r="49" spans="2:16">
      <c r="B49" s="109">
        <v>17</v>
      </c>
      <c r="C49" s="110" t="s">
        <v>42</v>
      </c>
      <c r="D49" s="95">
        <f t="shared" si="2"/>
        <v>1.2878787878787881E-4</v>
      </c>
      <c r="E49" s="111">
        <v>0.79720000000000002</v>
      </c>
      <c r="F49" s="112">
        <v>8.1010000000000009</v>
      </c>
      <c r="G49" s="108">
        <f t="shared" si="3"/>
        <v>8.898200000000001</v>
      </c>
      <c r="H49" s="109">
        <v>220</v>
      </c>
      <c r="I49" s="110" t="s">
        <v>43</v>
      </c>
      <c r="J49" s="70">
        <f t="shared" si="4"/>
        <v>2.1999999999999999E-2</v>
      </c>
      <c r="K49" s="109">
        <v>43</v>
      </c>
      <c r="L49" s="110" t="s">
        <v>43</v>
      </c>
      <c r="M49" s="70">
        <f t="shared" si="0"/>
        <v>4.3E-3</v>
      </c>
      <c r="N49" s="109">
        <v>33</v>
      </c>
      <c r="O49" s="110" t="s">
        <v>43</v>
      </c>
      <c r="P49" s="70">
        <f t="shared" si="1"/>
        <v>3.3E-3</v>
      </c>
    </row>
    <row r="50" spans="2:16">
      <c r="B50" s="109">
        <v>18</v>
      </c>
      <c r="C50" s="110" t="s">
        <v>42</v>
      </c>
      <c r="D50" s="95">
        <f t="shared" si="2"/>
        <v>1.3636363636363634E-4</v>
      </c>
      <c r="E50" s="111">
        <v>0.82030000000000003</v>
      </c>
      <c r="F50" s="112">
        <v>8.2330000000000005</v>
      </c>
      <c r="G50" s="108">
        <f t="shared" si="3"/>
        <v>9.0533000000000001</v>
      </c>
      <c r="H50" s="109">
        <v>228</v>
      </c>
      <c r="I50" s="110" t="s">
        <v>43</v>
      </c>
      <c r="J50" s="70">
        <f t="shared" si="4"/>
        <v>2.2800000000000001E-2</v>
      </c>
      <c r="K50" s="109">
        <v>44</v>
      </c>
      <c r="L50" s="110" t="s">
        <v>43</v>
      </c>
      <c r="M50" s="70">
        <f t="shared" si="0"/>
        <v>4.3999999999999994E-3</v>
      </c>
      <c r="N50" s="109">
        <v>34</v>
      </c>
      <c r="O50" s="110" t="s">
        <v>43</v>
      </c>
      <c r="P50" s="70">
        <f t="shared" si="1"/>
        <v>3.4000000000000002E-3</v>
      </c>
    </row>
    <row r="51" spans="2:16">
      <c r="B51" s="109">
        <v>20</v>
      </c>
      <c r="C51" s="110" t="s">
        <v>42</v>
      </c>
      <c r="D51" s="95">
        <f t="shared" si="2"/>
        <v>1.5151515151515152E-4</v>
      </c>
      <c r="E51" s="111">
        <v>0.86470000000000002</v>
      </c>
      <c r="F51" s="112">
        <v>8.4740000000000002</v>
      </c>
      <c r="G51" s="108">
        <f t="shared" si="3"/>
        <v>9.3386999999999993</v>
      </c>
      <c r="H51" s="109">
        <v>242</v>
      </c>
      <c r="I51" s="110" t="s">
        <v>43</v>
      </c>
      <c r="J51" s="70">
        <f t="shared" si="4"/>
        <v>2.4199999999999999E-2</v>
      </c>
      <c r="K51" s="109">
        <v>46</v>
      </c>
      <c r="L51" s="110" t="s">
        <v>43</v>
      </c>
      <c r="M51" s="70">
        <f t="shared" si="0"/>
        <v>4.5999999999999999E-3</v>
      </c>
      <c r="N51" s="109">
        <v>36</v>
      </c>
      <c r="O51" s="110" t="s">
        <v>43</v>
      </c>
      <c r="P51" s="70">
        <f t="shared" si="1"/>
        <v>3.5999999999999999E-3</v>
      </c>
    </row>
    <row r="52" spans="2:16">
      <c r="B52" s="109">
        <v>22.5</v>
      </c>
      <c r="C52" s="110" t="s">
        <v>42</v>
      </c>
      <c r="D52" s="95">
        <f t="shared" si="2"/>
        <v>1.7045454545454544E-4</v>
      </c>
      <c r="E52" s="111">
        <v>0.91720000000000002</v>
      </c>
      <c r="F52" s="112">
        <v>8.74</v>
      </c>
      <c r="G52" s="108">
        <f t="shared" si="3"/>
        <v>9.6571999999999996</v>
      </c>
      <c r="H52" s="109">
        <v>260</v>
      </c>
      <c r="I52" s="110" t="s">
        <v>43</v>
      </c>
      <c r="J52" s="70">
        <f t="shared" si="4"/>
        <v>2.6000000000000002E-2</v>
      </c>
      <c r="K52" s="109">
        <v>49</v>
      </c>
      <c r="L52" s="110" t="s">
        <v>43</v>
      </c>
      <c r="M52" s="70">
        <f t="shared" si="0"/>
        <v>4.8999999999999998E-3</v>
      </c>
      <c r="N52" s="109">
        <v>39</v>
      </c>
      <c r="O52" s="110" t="s">
        <v>43</v>
      </c>
      <c r="P52" s="70">
        <f t="shared" si="1"/>
        <v>3.8999999999999998E-3</v>
      </c>
    </row>
    <row r="53" spans="2:16">
      <c r="B53" s="109">
        <v>25</v>
      </c>
      <c r="C53" s="110" t="s">
        <v>42</v>
      </c>
      <c r="D53" s="95">
        <f t="shared" si="2"/>
        <v>1.8939393939393939E-4</v>
      </c>
      <c r="E53" s="111">
        <v>0.96679999999999999</v>
      </c>
      <c r="F53" s="112">
        <v>8.9749999999999996</v>
      </c>
      <c r="G53" s="108">
        <f t="shared" si="3"/>
        <v>9.9417999999999989</v>
      </c>
      <c r="H53" s="109">
        <v>277</v>
      </c>
      <c r="I53" s="110" t="s">
        <v>43</v>
      </c>
      <c r="J53" s="70">
        <f t="shared" si="4"/>
        <v>2.7700000000000002E-2</v>
      </c>
      <c r="K53" s="109">
        <v>51</v>
      </c>
      <c r="L53" s="110" t="s">
        <v>43</v>
      </c>
      <c r="M53" s="70">
        <f t="shared" si="0"/>
        <v>5.0999999999999995E-3</v>
      </c>
      <c r="N53" s="109">
        <v>41</v>
      </c>
      <c r="O53" s="110" t="s">
        <v>43</v>
      </c>
      <c r="P53" s="70">
        <f t="shared" si="1"/>
        <v>4.1000000000000003E-3</v>
      </c>
    </row>
    <row r="54" spans="2:16">
      <c r="B54" s="109">
        <v>27.5</v>
      </c>
      <c r="C54" s="110" t="s">
        <v>42</v>
      </c>
      <c r="D54" s="95">
        <f t="shared" si="2"/>
        <v>2.0833333333333335E-4</v>
      </c>
      <c r="E54" s="111">
        <v>1.014</v>
      </c>
      <c r="F54" s="112">
        <v>9.1839999999999993</v>
      </c>
      <c r="G54" s="108">
        <f t="shared" si="3"/>
        <v>10.197999999999999</v>
      </c>
      <c r="H54" s="109">
        <v>293</v>
      </c>
      <c r="I54" s="110" t="s">
        <v>43</v>
      </c>
      <c r="J54" s="70">
        <f t="shared" si="4"/>
        <v>2.93E-2</v>
      </c>
      <c r="K54" s="109">
        <v>54</v>
      </c>
      <c r="L54" s="110" t="s">
        <v>43</v>
      </c>
      <c r="M54" s="70">
        <f t="shared" si="0"/>
        <v>5.4000000000000003E-3</v>
      </c>
      <c r="N54" s="109">
        <v>43</v>
      </c>
      <c r="O54" s="110" t="s">
        <v>43</v>
      </c>
      <c r="P54" s="70">
        <f t="shared" si="1"/>
        <v>4.3E-3</v>
      </c>
    </row>
    <row r="55" spans="2:16">
      <c r="B55" s="109">
        <v>30</v>
      </c>
      <c r="C55" s="110" t="s">
        <v>42</v>
      </c>
      <c r="D55" s="95">
        <f t="shared" si="2"/>
        <v>2.2727272727272727E-4</v>
      </c>
      <c r="E55" s="111">
        <v>1.0589999999999999</v>
      </c>
      <c r="F55" s="112">
        <v>9.3710000000000004</v>
      </c>
      <c r="G55" s="108">
        <f t="shared" si="3"/>
        <v>10.43</v>
      </c>
      <c r="H55" s="109">
        <v>310</v>
      </c>
      <c r="I55" s="110" t="s">
        <v>43</v>
      </c>
      <c r="J55" s="70">
        <f t="shared" si="4"/>
        <v>3.1E-2</v>
      </c>
      <c r="K55" s="109">
        <v>56</v>
      </c>
      <c r="L55" s="110" t="s">
        <v>43</v>
      </c>
      <c r="M55" s="70">
        <f t="shared" si="0"/>
        <v>5.5999999999999999E-3</v>
      </c>
      <c r="N55" s="109">
        <v>45</v>
      </c>
      <c r="O55" s="110" t="s">
        <v>43</v>
      </c>
      <c r="P55" s="70">
        <f t="shared" si="1"/>
        <v>4.4999999999999997E-3</v>
      </c>
    </row>
    <row r="56" spans="2:16">
      <c r="B56" s="109">
        <v>32.5</v>
      </c>
      <c r="C56" s="110" t="s">
        <v>42</v>
      </c>
      <c r="D56" s="95">
        <f t="shared" si="2"/>
        <v>2.4621212121212123E-4</v>
      </c>
      <c r="E56" s="111">
        <v>1.1020000000000001</v>
      </c>
      <c r="F56" s="112">
        <v>9.5399999999999991</v>
      </c>
      <c r="G56" s="108">
        <f t="shared" si="3"/>
        <v>10.641999999999999</v>
      </c>
      <c r="H56" s="109">
        <v>326</v>
      </c>
      <c r="I56" s="110" t="s">
        <v>43</v>
      </c>
      <c r="J56" s="70">
        <f t="shared" si="4"/>
        <v>3.2600000000000004E-2</v>
      </c>
      <c r="K56" s="109">
        <v>59</v>
      </c>
      <c r="L56" s="110" t="s">
        <v>43</v>
      </c>
      <c r="M56" s="70">
        <f t="shared" si="0"/>
        <v>5.8999999999999999E-3</v>
      </c>
      <c r="N56" s="109">
        <v>48</v>
      </c>
      <c r="O56" s="110" t="s">
        <v>43</v>
      </c>
      <c r="P56" s="70">
        <f t="shared" si="1"/>
        <v>4.8000000000000004E-3</v>
      </c>
    </row>
    <row r="57" spans="2:16">
      <c r="B57" s="109">
        <v>35</v>
      </c>
      <c r="C57" s="110" t="s">
        <v>42</v>
      </c>
      <c r="D57" s="95">
        <f t="shared" si="2"/>
        <v>2.6515151515151518E-4</v>
      </c>
      <c r="E57" s="111">
        <v>1.1439999999999999</v>
      </c>
      <c r="F57" s="112">
        <v>9.6929999999999996</v>
      </c>
      <c r="G57" s="108">
        <f t="shared" si="3"/>
        <v>10.837</v>
      </c>
      <c r="H57" s="109">
        <v>341</v>
      </c>
      <c r="I57" s="110" t="s">
        <v>43</v>
      </c>
      <c r="J57" s="70">
        <f t="shared" si="4"/>
        <v>3.4100000000000005E-2</v>
      </c>
      <c r="K57" s="109">
        <v>61</v>
      </c>
      <c r="L57" s="110" t="s">
        <v>43</v>
      </c>
      <c r="M57" s="70">
        <f t="shared" si="0"/>
        <v>6.0999999999999995E-3</v>
      </c>
      <c r="N57" s="109">
        <v>50</v>
      </c>
      <c r="O57" s="110" t="s">
        <v>43</v>
      </c>
      <c r="P57" s="70">
        <f t="shared" si="1"/>
        <v>5.0000000000000001E-3</v>
      </c>
    </row>
    <row r="58" spans="2:16">
      <c r="B58" s="109">
        <v>37.5</v>
      </c>
      <c r="C58" s="110" t="s">
        <v>42</v>
      </c>
      <c r="D58" s="95">
        <f t="shared" si="2"/>
        <v>2.8409090909090908E-4</v>
      </c>
      <c r="E58" s="111">
        <v>1.1839999999999999</v>
      </c>
      <c r="F58" s="112">
        <v>9.8320000000000007</v>
      </c>
      <c r="G58" s="108">
        <f t="shared" si="3"/>
        <v>11.016</v>
      </c>
      <c r="H58" s="109">
        <v>357</v>
      </c>
      <c r="I58" s="110" t="s">
        <v>43</v>
      </c>
      <c r="J58" s="70">
        <f t="shared" si="4"/>
        <v>3.5699999999999996E-2</v>
      </c>
      <c r="K58" s="109">
        <v>63</v>
      </c>
      <c r="L58" s="110" t="s">
        <v>43</v>
      </c>
      <c r="M58" s="70">
        <f t="shared" si="0"/>
        <v>6.3E-3</v>
      </c>
      <c r="N58" s="109">
        <v>52</v>
      </c>
      <c r="O58" s="110" t="s">
        <v>43</v>
      </c>
      <c r="P58" s="70">
        <f t="shared" si="1"/>
        <v>5.1999999999999998E-3</v>
      </c>
    </row>
    <row r="59" spans="2:16">
      <c r="B59" s="109">
        <v>40</v>
      </c>
      <c r="C59" s="110" t="s">
        <v>42</v>
      </c>
      <c r="D59" s="95">
        <f t="shared" si="2"/>
        <v>3.0303030303030303E-4</v>
      </c>
      <c r="E59" s="111">
        <v>1.2230000000000001</v>
      </c>
      <c r="F59" s="112">
        <v>9.9589999999999996</v>
      </c>
      <c r="G59" s="108">
        <f t="shared" si="3"/>
        <v>11.182</v>
      </c>
      <c r="H59" s="109">
        <v>372</v>
      </c>
      <c r="I59" s="110" t="s">
        <v>43</v>
      </c>
      <c r="J59" s="70">
        <f t="shared" si="4"/>
        <v>3.7199999999999997E-2</v>
      </c>
      <c r="K59" s="109">
        <v>65</v>
      </c>
      <c r="L59" s="110" t="s">
        <v>43</v>
      </c>
      <c r="M59" s="70">
        <f t="shared" si="0"/>
        <v>6.5000000000000006E-3</v>
      </c>
      <c r="N59" s="109">
        <v>54</v>
      </c>
      <c r="O59" s="110" t="s">
        <v>43</v>
      </c>
      <c r="P59" s="70">
        <f t="shared" si="1"/>
        <v>5.4000000000000003E-3</v>
      </c>
    </row>
    <row r="60" spans="2:16">
      <c r="B60" s="109">
        <v>45</v>
      </c>
      <c r="C60" s="110" t="s">
        <v>42</v>
      </c>
      <c r="D60" s="95">
        <f t="shared" si="2"/>
        <v>3.4090909090909088E-4</v>
      </c>
      <c r="E60" s="111">
        <v>1.2969999999999999</v>
      </c>
      <c r="F60" s="112">
        <v>10.18</v>
      </c>
      <c r="G60" s="108">
        <f t="shared" si="3"/>
        <v>11.477</v>
      </c>
      <c r="H60" s="109">
        <v>402</v>
      </c>
      <c r="I60" s="110" t="s">
        <v>43</v>
      </c>
      <c r="J60" s="70">
        <f t="shared" si="4"/>
        <v>4.02E-2</v>
      </c>
      <c r="K60" s="109">
        <v>69</v>
      </c>
      <c r="L60" s="110" t="s">
        <v>43</v>
      </c>
      <c r="M60" s="70">
        <f t="shared" si="0"/>
        <v>6.9000000000000008E-3</v>
      </c>
      <c r="N60" s="109">
        <v>58</v>
      </c>
      <c r="O60" s="110" t="s">
        <v>43</v>
      </c>
      <c r="P60" s="70">
        <f t="shared" si="1"/>
        <v>5.8000000000000005E-3</v>
      </c>
    </row>
    <row r="61" spans="2:16">
      <c r="B61" s="109">
        <v>50</v>
      </c>
      <c r="C61" s="110" t="s">
        <v>42</v>
      </c>
      <c r="D61" s="95">
        <f t="shared" si="2"/>
        <v>3.7878787878787879E-4</v>
      </c>
      <c r="E61" s="111">
        <v>1.367</v>
      </c>
      <c r="F61" s="112">
        <v>10.37</v>
      </c>
      <c r="G61" s="108">
        <f t="shared" si="3"/>
        <v>11.736999999999998</v>
      </c>
      <c r="H61" s="109">
        <v>431</v>
      </c>
      <c r="I61" s="110" t="s">
        <v>43</v>
      </c>
      <c r="J61" s="70">
        <f t="shared" si="4"/>
        <v>4.3099999999999999E-2</v>
      </c>
      <c r="K61" s="109">
        <v>74</v>
      </c>
      <c r="L61" s="110" t="s">
        <v>43</v>
      </c>
      <c r="M61" s="70">
        <f t="shared" si="0"/>
        <v>7.3999999999999995E-3</v>
      </c>
      <c r="N61" s="109">
        <v>61</v>
      </c>
      <c r="O61" s="110" t="s">
        <v>43</v>
      </c>
      <c r="P61" s="70">
        <f t="shared" si="1"/>
        <v>6.0999999999999995E-3</v>
      </c>
    </row>
    <row r="62" spans="2:16">
      <c r="B62" s="109">
        <v>55</v>
      </c>
      <c r="C62" s="110" t="s">
        <v>42</v>
      </c>
      <c r="D62" s="95">
        <f t="shared" si="2"/>
        <v>4.1666666666666669E-4</v>
      </c>
      <c r="E62" s="111">
        <v>1.4339999999999999</v>
      </c>
      <c r="F62" s="112">
        <v>10.54</v>
      </c>
      <c r="G62" s="108">
        <f t="shared" si="3"/>
        <v>11.973999999999998</v>
      </c>
      <c r="H62" s="109">
        <v>459</v>
      </c>
      <c r="I62" s="110" t="s">
        <v>43</v>
      </c>
      <c r="J62" s="70">
        <f t="shared" si="4"/>
        <v>4.5900000000000003E-2</v>
      </c>
      <c r="K62" s="109">
        <v>78</v>
      </c>
      <c r="L62" s="110" t="s">
        <v>43</v>
      </c>
      <c r="M62" s="70">
        <f t="shared" si="0"/>
        <v>7.7999999999999996E-3</v>
      </c>
      <c r="N62" s="109">
        <v>65</v>
      </c>
      <c r="O62" s="110" t="s">
        <v>43</v>
      </c>
      <c r="P62" s="70">
        <f t="shared" si="1"/>
        <v>6.5000000000000006E-3</v>
      </c>
    </row>
    <row r="63" spans="2:16">
      <c r="B63" s="109">
        <v>60</v>
      </c>
      <c r="C63" s="110" t="s">
        <v>42</v>
      </c>
      <c r="D63" s="95">
        <f t="shared" si="2"/>
        <v>4.5454545454545455E-4</v>
      </c>
      <c r="E63" s="111">
        <v>1.498</v>
      </c>
      <c r="F63" s="112">
        <v>10.68</v>
      </c>
      <c r="G63" s="108">
        <f t="shared" si="3"/>
        <v>12.177999999999999</v>
      </c>
      <c r="H63" s="109">
        <v>487</v>
      </c>
      <c r="I63" s="110" t="s">
        <v>43</v>
      </c>
      <c r="J63" s="70">
        <f t="shared" si="4"/>
        <v>4.87E-2</v>
      </c>
      <c r="K63" s="109">
        <v>81</v>
      </c>
      <c r="L63" s="110" t="s">
        <v>43</v>
      </c>
      <c r="M63" s="70">
        <f t="shared" si="0"/>
        <v>8.0999999999999996E-3</v>
      </c>
      <c r="N63" s="109">
        <v>69</v>
      </c>
      <c r="O63" s="110" t="s">
        <v>43</v>
      </c>
      <c r="P63" s="70">
        <f t="shared" si="1"/>
        <v>6.9000000000000008E-3</v>
      </c>
    </row>
    <row r="64" spans="2:16">
      <c r="B64" s="109">
        <v>65</v>
      </c>
      <c r="C64" s="110" t="s">
        <v>42</v>
      </c>
      <c r="D64" s="95">
        <f t="shared" si="2"/>
        <v>4.9242424242424245E-4</v>
      </c>
      <c r="E64" s="111">
        <v>1.5589999999999999</v>
      </c>
      <c r="F64" s="112">
        <v>10.8</v>
      </c>
      <c r="G64" s="108">
        <f t="shared" si="3"/>
        <v>12.359</v>
      </c>
      <c r="H64" s="109">
        <v>515</v>
      </c>
      <c r="I64" s="110" t="s">
        <v>43</v>
      </c>
      <c r="J64" s="70">
        <f t="shared" si="4"/>
        <v>5.1500000000000004E-2</v>
      </c>
      <c r="K64" s="109">
        <v>85</v>
      </c>
      <c r="L64" s="110" t="s">
        <v>43</v>
      </c>
      <c r="M64" s="70">
        <f t="shared" si="0"/>
        <v>8.5000000000000006E-3</v>
      </c>
      <c r="N64" s="109">
        <v>72</v>
      </c>
      <c r="O64" s="110" t="s">
        <v>43</v>
      </c>
      <c r="P64" s="70">
        <f t="shared" si="1"/>
        <v>7.1999999999999998E-3</v>
      </c>
    </row>
    <row r="65" spans="2:16">
      <c r="B65" s="109">
        <v>70</v>
      </c>
      <c r="C65" s="110" t="s">
        <v>42</v>
      </c>
      <c r="D65" s="95">
        <f t="shared" si="2"/>
        <v>5.3030303030303036E-4</v>
      </c>
      <c r="E65" s="111">
        <v>1.6180000000000001</v>
      </c>
      <c r="F65" s="112">
        <v>10.91</v>
      </c>
      <c r="G65" s="108">
        <f t="shared" si="3"/>
        <v>12.528</v>
      </c>
      <c r="H65" s="109">
        <v>542</v>
      </c>
      <c r="I65" s="110" t="s">
        <v>43</v>
      </c>
      <c r="J65" s="70">
        <f t="shared" si="4"/>
        <v>5.4200000000000005E-2</v>
      </c>
      <c r="K65" s="109">
        <v>89</v>
      </c>
      <c r="L65" s="110" t="s">
        <v>43</v>
      </c>
      <c r="M65" s="70">
        <f t="shared" si="0"/>
        <v>8.8999999999999999E-3</v>
      </c>
      <c r="N65" s="109">
        <v>75</v>
      </c>
      <c r="O65" s="110" t="s">
        <v>43</v>
      </c>
      <c r="P65" s="70">
        <f t="shared" si="1"/>
        <v>7.4999999999999997E-3</v>
      </c>
    </row>
    <row r="66" spans="2:16">
      <c r="B66" s="109">
        <v>80</v>
      </c>
      <c r="C66" s="110" t="s">
        <v>42</v>
      </c>
      <c r="D66" s="95">
        <f t="shared" si="2"/>
        <v>6.0606060606060606E-4</v>
      </c>
      <c r="E66" s="111">
        <v>1.7290000000000001</v>
      </c>
      <c r="F66" s="112">
        <v>11.08</v>
      </c>
      <c r="G66" s="108">
        <f t="shared" si="3"/>
        <v>12.809000000000001</v>
      </c>
      <c r="H66" s="109">
        <v>595</v>
      </c>
      <c r="I66" s="110" t="s">
        <v>43</v>
      </c>
      <c r="J66" s="70">
        <f t="shared" si="4"/>
        <v>5.9499999999999997E-2</v>
      </c>
      <c r="K66" s="109">
        <v>96</v>
      </c>
      <c r="L66" s="110" t="s">
        <v>43</v>
      </c>
      <c r="M66" s="70">
        <f t="shared" si="0"/>
        <v>9.6000000000000009E-3</v>
      </c>
      <c r="N66" s="109">
        <v>82</v>
      </c>
      <c r="O66" s="110" t="s">
        <v>43</v>
      </c>
      <c r="P66" s="70">
        <f t="shared" si="1"/>
        <v>8.2000000000000007E-3</v>
      </c>
    </row>
    <row r="67" spans="2:16">
      <c r="B67" s="109">
        <v>90</v>
      </c>
      <c r="C67" s="110" t="s">
        <v>42</v>
      </c>
      <c r="D67" s="95">
        <f t="shared" si="2"/>
        <v>6.8181818181818176E-4</v>
      </c>
      <c r="E67" s="111">
        <v>1.8340000000000001</v>
      </c>
      <c r="F67" s="112">
        <v>11.21</v>
      </c>
      <c r="G67" s="108">
        <f t="shared" si="3"/>
        <v>13.044</v>
      </c>
      <c r="H67" s="109">
        <v>648</v>
      </c>
      <c r="I67" s="110" t="s">
        <v>43</v>
      </c>
      <c r="J67" s="70">
        <f t="shared" si="4"/>
        <v>6.4799999999999996E-2</v>
      </c>
      <c r="K67" s="109">
        <v>103</v>
      </c>
      <c r="L67" s="110" t="s">
        <v>43</v>
      </c>
      <c r="M67" s="70">
        <f t="shared" si="0"/>
        <v>1.03E-2</v>
      </c>
      <c r="N67" s="109">
        <v>88</v>
      </c>
      <c r="O67" s="110" t="s">
        <v>43</v>
      </c>
      <c r="P67" s="70">
        <f t="shared" si="1"/>
        <v>8.7999999999999988E-3</v>
      </c>
    </row>
    <row r="68" spans="2:16">
      <c r="B68" s="109">
        <v>100</v>
      </c>
      <c r="C68" s="110" t="s">
        <v>42</v>
      </c>
      <c r="D68" s="95">
        <f t="shared" si="2"/>
        <v>7.5757575757575758E-4</v>
      </c>
      <c r="E68" s="111">
        <v>1.9339999999999999</v>
      </c>
      <c r="F68" s="112">
        <v>11.32</v>
      </c>
      <c r="G68" s="108">
        <f t="shared" si="3"/>
        <v>13.254</v>
      </c>
      <c r="H68" s="109">
        <v>700</v>
      </c>
      <c r="I68" s="110" t="s">
        <v>43</v>
      </c>
      <c r="J68" s="70">
        <f t="shared" si="4"/>
        <v>6.9999999999999993E-2</v>
      </c>
      <c r="K68" s="109">
        <v>110</v>
      </c>
      <c r="L68" s="110" t="s">
        <v>43</v>
      </c>
      <c r="M68" s="70">
        <f t="shared" si="0"/>
        <v>1.0999999999999999E-2</v>
      </c>
      <c r="N68" s="109">
        <v>95</v>
      </c>
      <c r="O68" s="110" t="s">
        <v>43</v>
      </c>
      <c r="P68" s="70">
        <f t="shared" si="1"/>
        <v>9.4999999999999998E-3</v>
      </c>
    </row>
    <row r="69" spans="2:16">
      <c r="B69" s="109">
        <v>110</v>
      </c>
      <c r="C69" s="110" t="s">
        <v>42</v>
      </c>
      <c r="D69" s="95">
        <f t="shared" si="2"/>
        <v>8.3333333333333339E-4</v>
      </c>
      <c r="E69" s="111">
        <v>2.028</v>
      </c>
      <c r="F69" s="112">
        <v>11.39</v>
      </c>
      <c r="G69" s="108">
        <f t="shared" si="3"/>
        <v>13.418000000000001</v>
      </c>
      <c r="H69" s="109">
        <v>751</v>
      </c>
      <c r="I69" s="110" t="s">
        <v>43</v>
      </c>
      <c r="J69" s="70">
        <f t="shared" si="4"/>
        <v>7.51E-2</v>
      </c>
      <c r="K69" s="109">
        <v>116</v>
      </c>
      <c r="L69" s="110" t="s">
        <v>43</v>
      </c>
      <c r="M69" s="70">
        <f t="shared" si="0"/>
        <v>1.1600000000000001E-2</v>
      </c>
      <c r="N69" s="109">
        <v>101</v>
      </c>
      <c r="O69" s="110" t="s">
        <v>43</v>
      </c>
      <c r="P69" s="70">
        <f t="shared" si="1"/>
        <v>1.0100000000000001E-2</v>
      </c>
    </row>
    <row r="70" spans="2:16">
      <c r="B70" s="109">
        <v>120</v>
      </c>
      <c r="C70" s="110" t="s">
        <v>42</v>
      </c>
      <c r="D70" s="95">
        <f t="shared" si="2"/>
        <v>9.0909090909090909E-4</v>
      </c>
      <c r="E70" s="111">
        <v>2.1179999999999999</v>
      </c>
      <c r="F70" s="112">
        <v>11.45</v>
      </c>
      <c r="G70" s="108">
        <f t="shared" si="3"/>
        <v>13.568</v>
      </c>
      <c r="H70" s="109">
        <v>801</v>
      </c>
      <c r="I70" s="110" t="s">
        <v>43</v>
      </c>
      <c r="J70" s="70">
        <f t="shared" si="4"/>
        <v>8.0100000000000005E-2</v>
      </c>
      <c r="K70" s="109">
        <v>123</v>
      </c>
      <c r="L70" s="110" t="s">
        <v>43</v>
      </c>
      <c r="M70" s="70">
        <f t="shared" si="0"/>
        <v>1.23E-2</v>
      </c>
      <c r="N70" s="109">
        <v>107</v>
      </c>
      <c r="O70" s="110" t="s">
        <v>43</v>
      </c>
      <c r="P70" s="70">
        <f t="shared" si="1"/>
        <v>1.0699999999999999E-2</v>
      </c>
    </row>
    <row r="71" spans="2:16">
      <c r="B71" s="109">
        <v>130</v>
      </c>
      <c r="C71" s="110" t="s">
        <v>42</v>
      </c>
      <c r="D71" s="95">
        <f t="shared" si="2"/>
        <v>9.848484848484849E-4</v>
      </c>
      <c r="E71" s="111">
        <v>2.2050000000000001</v>
      </c>
      <c r="F71" s="112">
        <v>11.49</v>
      </c>
      <c r="G71" s="108">
        <f t="shared" si="3"/>
        <v>13.695</v>
      </c>
      <c r="H71" s="109">
        <v>851</v>
      </c>
      <c r="I71" s="110" t="s">
        <v>43</v>
      </c>
      <c r="J71" s="70">
        <f t="shared" si="4"/>
        <v>8.5099999999999995E-2</v>
      </c>
      <c r="K71" s="109">
        <v>129</v>
      </c>
      <c r="L71" s="110" t="s">
        <v>43</v>
      </c>
      <c r="M71" s="70">
        <f t="shared" si="0"/>
        <v>1.29E-2</v>
      </c>
      <c r="N71" s="109">
        <v>113</v>
      </c>
      <c r="O71" s="110" t="s">
        <v>43</v>
      </c>
      <c r="P71" s="70">
        <f t="shared" si="1"/>
        <v>1.1300000000000001E-2</v>
      </c>
    </row>
    <row r="72" spans="2:16">
      <c r="B72" s="109">
        <v>140</v>
      </c>
      <c r="C72" s="110" t="s">
        <v>42</v>
      </c>
      <c r="D72" s="95">
        <f t="shared" si="2"/>
        <v>1.0606060606060607E-3</v>
      </c>
      <c r="E72" s="111">
        <v>2.2879999999999998</v>
      </c>
      <c r="F72" s="112">
        <v>11.52</v>
      </c>
      <c r="G72" s="108">
        <f t="shared" si="3"/>
        <v>13.808</v>
      </c>
      <c r="H72" s="109">
        <v>901</v>
      </c>
      <c r="I72" s="110" t="s">
        <v>43</v>
      </c>
      <c r="J72" s="70">
        <f t="shared" si="4"/>
        <v>9.01E-2</v>
      </c>
      <c r="K72" s="109">
        <v>135</v>
      </c>
      <c r="L72" s="110" t="s">
        <v>43</v>
      </c>
      <c r="M72" s="70">
        <f t="shared" si="0"/>
        <v>1.3500000000000002E-2</v>
      </c>
      <c r="N72" s="109">
        <v>118</v>
      </c>
      <c r="O72" s="110" t="s">
        <v>43</v>
      </c>
      <c r="P72" s="70">
        <f t="shared" si="1"/>
        <v>1.18E-2</v>
      </c>
    </row>
    <row r="73" spans="2:16">
      <c r="B73" s="109">
        <v>150</v>
      </c>
      <c r="C73" s="110" t="s">
        <v>42</v>
      </c>
      <c r="D73" s="95">
        <f t="shared" si="2"/>
        <v>1.1363636363636363E-3</v>
      </c>
      <c r="E73" s="111">
        <v>2.3679999999999999</v>
      </c>
      <c r="F73" s="112">
        <v>11.54</v>
      </c>
      <c r="G73" s="108">
        <f t="shared" si="3"/>
        <v>13.907999999999999</v>
      </c>
      <c r="H73" s="109">
        <v>950</v>
      </c>
      <c r="I73" s="110" t="s">
        <v>43</v>
      </c>
      <c r="J73" s="70">
        <f t="shared" si="4"/>
        <v>9.5000000000000001E-2</v>
      </c>
      <c r="K73" s="109">
        <v>141</v>
      </c>
      <c r="L73" s="110" t="s">
        <v>43</v>
      </c>
      <c r="M73" s="70">
        <f t="shared" si="0"/>
        <v>1.4099999999999998E-2</v>
      </c>
      <c r="N73" s="109">
        <v>124</v>
      </c>
      <c r="O73" s="110" t="s">
        <v>43</v>
      </c>
      <c r="P73" s="70">
        <f t="shared" si="1"/>
        <v>1.24E-2</v>
      </c>
    </row>
    <row r="74" spans="2:16">
      <c r="B74" s="109">
        <v>160</v>
      </c>
      <c r="C74" s="110" t="s">
        <v>42</v>
      </c>
      <c r="D74" s="95">
        <f t="shared" si="2"/>
        <v>1.2121212121212121E-3</v>
      </c>
      <c r="E74" s="111">
        <v>2.4460000000000002</v>
      </c>
      <c r="F74" s="112">
        <v>11.55</v>
      </c>
      <c r="G74" s="108">
        <f t="shared" si="3"/>
        <v>13.996</v>
      </c>
      <c r="H74" s="109">
        <v>999</v>
      </c>
      <c r="I74" s="110" t="s">
        <v>43</v>
      </c>
      <c r="J74" s="70">
        <f t="shared" si="4"/>
        <v>9.9900000000000003E-2</v>
      </c>
      <c r="K74" s="109">
        <v>147</v>
      </c>
      <c r="L74" s="110" t="s">
        <v>43</v>
      </c>
      <c r="M74" s="70">
        <f t="shared" si="0"/>
        <v>1.47E-2</v>
      </c>
      <c r="N74" s="109">
        <v>130</v>
      </c>
      <c r="O74" s="110" t="s">
        <v>43</v>
      </c>
      <c r="P74" s="70">
        <f t="shared" si="1"/>
        <v>1.3000000000000001E-2</v>
      </c>
    </row>
    <row r="75" spans="2:16">
      <c r="B75" s="109">
        <v>170</v>
      </c>
      <c r="C75" s="110" t="s">
        <v>42</v>
      </c>
      <c r="D75" s="95">
        <f t="shared" si="2"/>
        <v>1.2878787878787879E-3</v>
      </c>
      <c r="E75" s="111">
        <v>2.5209999999999999</v>
      </c>
      <c r="F75" s="112">
        <v>11.55</v>
      </c>
      <c r="G75" s="108">
        <f t="shared" si="3"/>
        <v>14.071000000000002</v>
      </c>
      <c r="H75" s="109">
        <v>1048</v>
      </c>
      <c r="I75" s="110" t="s">
        <v>43</v>
      </c>
      <c r="J75" s="70">
        <f t="shared" si="4"/>
        <v>0.1048</v>
      </c>
      <c r="K75" s="109">
        <v>153</v>
      </c>
      <c r="L75" s="110" t="s">
        <v>43</v>
      </c>
      <c r="M75" s="70">
        <f t="shared" si="0"/>
        <v>1.5299999999999999E-2</v>
      </c>
      <c r="N75" s="109">
        <v>135</v>
      </c>
      <c r="O75" s="110" t="s">
        <v>43</v>
      </c>
      <c r="P75" s="70">
        <f t="shared" si="1"/>
        <v>1.3500000000000002E-2</v>
      </c>
    </row>
    <row r="76" spans="2:16">
      <c r="B76" s="109">
        <v>180</v>
      </c>
      <c r="C76" s="110" t="s">
        <v>42</v>
      </c>
      <c r="D76" s="95">
        <f t="shared" si="2"/>
        <v>1.3636363636363635E-3</v>
      </c>
      <c r="E76" s="111">
        <v>2.5939999999999999</v>
      </c>
      <c r="F76" s="112">
        <v>11.55</v>
      </c>
      <c r="G76" s="108">
        <f t="shared" si="3"/>
        <v>14.144</v>
      </c>
      <c r="H76" s="109">
        <v>1096</v>
      </c>
      <c r="I76" s="110" t="s">
        <v>43</v>
      </c>
      <c r="J76" s="70">
        <f t="shared" si="4"/>
        <v>0.1096</v>
      </c>
      <c r="K76" s="109">
        <v>159</v>
      </c>
      <c r="L76" s="110" t="s">
        <v>43</v>
      </c>
      <c r="M76" s="70">
        <f t="shared" si="0"/>
        <v>1.5900000000000001E-2</v>
      </c>
      <c r="N76" s="109">
        <v>141</v>
      </c>
      <c r="O76" s="110" t="s">
        <v>43</v>
      </c>
      <c r="P76" s="70">
        <f t="shared" si="1"/>
        <v>1.4099999999999998E-2</v>
      </c>
    </row>
    <row r="77" spans="2:16">
      <c r="B77" s="109">
        <v>200</v>
      </c>
      <c r="C77" s="110" t="s">
        <v>42</v>
      </c>
      <c r="D77" s="95">
        <f t="shared" si="2"/>
        <v>1.5151515151515152E-3</v>
      </c>
      <c r="E77" s="111">
        <v>2.7349999999999999</v>
      </c>
      <c r="F77" s="112">
        <v>11.52</v>
      </c>
      <c r="G77" s="108">
        <f t="shared" si="3"/>
        <v>14.254999999999999</v>
      </c>
      <c r="H77" s="109">
        <v>1193</v>
      </c>
      <c r="I77" s="110" t="s">
        <v>43</v>
      </c>
      <c r="J77" s="70">
        <f t="shared" si="4"/>
        <v>0.1193</v>
      </c>
      <c r="K77" s="109">
        <v>171</v>
      </c>
      <c r="L77" s="110" t="s">
        <v>43</v>
      </c>
      <c r="M77" s="70">
        <f t="shared" si="0"/>
        <v>1.7100000000000001E-2</v>
      </c>
      <c r="N77" s="109">
        <v>151</v>
      </c>
      <c r="O77" s="110" t="s">
        <v>43</v>
      </c>
      <c r="P77" s="70">
        <f t="shared" si="1"/>
        <v>1.5099999999999999E-2</v>
      </c>
    </row>
    <row r="78" spans="2:16">
      <c r="B78" s="109">
        <v>225</v>
      </c>
      <c r="C78" s="110" t="s">
        <v>42</v>
      </c>
      <c r="D78" s="95">
        <f t="shared" si="2"/>
        <v>1.7045454545454547E-3</v>
      </c>
      <c r="E78" s="111">
        <v>2.9009999999999998</v>
      </c>
      <c r="F78" s="112">
        <v>11.46</v>
      </c>
      <c r="G78" s="108">
        <f t="shared" si="3"/>
        <v>14.361000000000001</v>
      </c>
      <c r="H78" s="109">
        <v>1313</v>
      </c>
      <c r="I78" s="110" t="s">
        <v>43</v>
      </c>
      <c r="J78" s="70">
        <f t="shared" si="4"/>
        <v>0.1313</v>
      </c>
      <c r="K78" s="109">
        <v>185</v>
      </c>
      <c r="L78" s="110" t="s">
        <v>43</v>
      </c>
      <c r="M78" s="70">
        <f t="shared" si="0"/>
        <v>1.8499999999999999E-2</v>
      </c>
      <c r="N78" s="109">
        <v>165</v>
      </c>
      <c r="O78" s="110" t="s">
        <v>43</v>
      </c>
      <c r="P78" s="70">
        <f t="shared" si="1"/>
        <v>1.6500000000000001E-2</v>
      </c>
    </row>
    <row r="79" spans="2:16">
      <c r="B79" s="109">
        <v>250</v>
      </c>
      <c r="C79" s="110" t="s">
        <v>42</v>
      </c>
      <c r="D79" s="95">
        <f t="shared" si="2"/>
        <v>1.893939393939394E-3</v>
      </c>
      <c r="E79" s="111">
        <v>3.0579999999999998</v>
      </c>
      <c r="F79" s="112">
        <v>11.39</v>
      </c>
      <c r="G79" s="108">
        <f t="shared" si="3"/>
        <v>14.448</v>
      </c>
      <c r="H79" s="109">
        <v>1432</v>
      </c>
      <c r="I79" s="110" t="s">
        <v>43</v>
      </c>
      <c r="J79" s="70">
        <f t="shared" si="4"/>
        <v>0.14319999999999999</v>
      </c>
      <c r="K79" s="109">
        <v>199</v>
      </c>
      <c r="L79" s="110" t="s">
        <v>43</v>
      </c>
      <c r="M79" s="70">
        <f t="shared" si="0"/>
        <v>1.9900000000000001E-2</v>
      </c>
      <c r="N79" s="109">
        <v>178</v>
      </c>
      <c r="O79" s="110" t="s">
        <v>43</v>
      </c>
      <c r="P79" s="70">
        <f t="shared" si="1"/>
        <v>1.78E-2</v>
      </c>
    </row>
    <row r="80" spans="2:16">
      <c r="B80" s="109">
        <v>275</v>
      </c>
      <c r="C80" s="110" t="s">
        <v>42</v>
      </c>
      <c r="D80" s="95">
        <f t="shared" si="2"/>
        <v>2.0833333333333333E-3</v>
      </c>
      <c r="E80" s="111">
        <v>3.1589999999999998</v>
      </c>
      <c r="F80" s="112">
        <v>11.3</v>
      </c>
      <c r="G80" s="108">
        <f t="shared" si="3"/>
        <v>14.459</v>
      </c>
      <c r="H80" s="109">
        <v>1551</v>
      </c>
      <c r="I80" s="110" t="s">
        <v>43</v>
      </c>
      <c r="J80" s="70">
        <f t="shared" si="4"/>
        <v>0.15509999999999999</v>
      </c>
      <c r="K80" s="109">
        <v>213</v>
      </c>
      <c r="L80" s="110" t="s">
        <v>43</v>
      </c>
      <c r="M80" s="70">
        <f t="shared" si="0"/>
        <v>2.1299999999999999E-2</v>
      </c>
      <c r="N80" s="109">
        <v>190</v>
      </c>
      <c r="O80" s="110" t="s">
        <v>43</v>
      </c>
      <c r="P80" s="70">
        <f t="shared" si="1"/>
        <v>1.9E-2</v>
      </c>
    </row>
    <row r="81" spans="2:16">
      <c r="B81" s="109">
        <v>300</v>
      </c>
      <c r="C81" s="110" t="s">
        <v>42</v>
      </c>
      <c r="D81" s="95">
        <f t="shared" si="2"/>
        <v>2.2727272727272726E-3</v>
      </c>
      <c r="E81" s="111">
        <v>3.2109999999999999</v>
      </c>
      <c r="F81" s="112">
        <v>11.21</v>
      </c>
      <c r="G81" s="108">
        <f t="shared" si="3"/>
        <v>14.421000000000001</v>
      </c>
      <c r="H81" s="109">
        <v>1670</v>
      </c>
      <c r="I81" s="110" t="s">
        <v>43</v>
      </c>
      <c r="J81" s="70">
        <f t="shared" si="4"/>
        <v>0.16699999999999998</v>
      </c>
      <c r="K81" s="109">
        <v>226</v>
      </c>
      <c r="L81" s="110" t="s">
        <v>43</v>
      </c>
      <c r="M81" s="70">
        <f t="shared" si="0"/>
        <v>2.2600000000000002E-2</v>
      </c>
      <c r="N81" s="109">
        <v>203</v>
      </c>
      <c r="O81" s="110" t="s">
        <v>43</v>
      </c>
      <c r="P81" s="70">
        <f t="shared" si="1"/>
        <v>2.0300000000000002E-2</v>
      </c>
    </row>
    <row r="82" spans="2:16">
      <c r="B82" s="109">
        <v>325</v>
      </c>
      <c r="C82" s="110" t="s">
        <v>42</v>
      </c>
      <c r="D82" s="95">
        <f t="shared" si="2"/>
        <v>2.4621212121212124E-3</v>
      </c>
      <c r="E82" s="111">
        <v>3.2770000000000001</v>
      </c>
      <c r="F82" s="112">
        <v>11.11</v>
      </c>
      <c r="G82" s="108">
        <f t="shared" si="3"/>
        <v>14.387</v>
      </c>
      <c r="H82" s="109">
        <v>1789</v>
      </c>
      <c r="I82" s="110" t="s">
        <v>43</v>
      </c>
      <c r="J82" s="70">
        <f t="shared" si="4"/>
        <v>0.1789</v>
      </c>
      <c r="K82" s="109">
        <v>240</v>
      </c>
      <c r="L82" s="110" t="s">
        <v>43</v>
      </c>
      <c r="M82" s="70">
        <f t="shared" si="0"/>
        <v>2.4E-2</v>
      </c>
      <c r="N82" s="109">
        <v>215</v>
      </c>
      <c r="O82" s="110" t="s">
        <v>43</v>
      </c>
      <c r="P82" s="70">
        <f t="shared" si="1"/>
        <v>2.1499999999999998E-2</v>
      </c>
    </row>
    <row r="83" spans="2:16">
      <c r="B83" s="109">
        <v>350</v>
      </c>
      <c r="C83" s="110" t="s">
        <v>42</v>
      </c>
      <c r="D83" s="95">
        <f t="shared" si="2"/>
        <v>2.6515151515151512E-3</v>
      </c>
      <c r="E83" s="111">
        <v>3.3490000000000002</v>
      </c>
      <c r="F83" s="112">
        <v>11</v>
      </c>
      <c r="G83" s="108">
        <f t="shared" si="3"/>
        <v>14.349</v>
      </c>
      <c r="H83" s="109">
        <v>1909</v>
      </c>
      <c r="I83" s="110" t="s">
        <v>43</v>
      </c>
      <c r="J83" s="70">
        <f t="shared" si="4"/>
        <v>0.19090000000000001</v>
      </c>
      <c r="K83" s="109">
        <v>253</v>
      </c>
      <c r="L83" s="110" t="s">
        <v>43</v>
      </c>
      <c r="M83" s="70">
        <f t="shared" si="0"/>
        <v>2.53E-2</v>
      </c>
      <c r="N83" s="109">
        <v>228</v>
      </c>
      <c r="O83" s="110" t="s">
        <v>43</v>
      </c>
      <c r="P83" s="70">
        <f t="shared" si="1"/>
        <v>2.2800000000000001E-2</v>
      </c>
    </row>
    <row r="84" spans="2:16">
      <c r="B84" s="109">
        <v>375</v>
      </c>
      <c r="C84" s="110" t="s">
        <v>42</v>
      </c>
      <c r="D84" s="95">
        <f t="shared" si="2"/>
        <v>2.840909090909091E-3</v>
      </c>
      <c r="E84" s="111">
        <v>3.4239999999999999</v>
      </c>
      <c r="F84" s="112">
        <v>10.9</v>
      </c>
      <c r="G84" s="108">
        <f t="shared" si="3"/>
        <v>14.324</v>
      </c>
      <c r="H84" s="109">
        <v>2029</v>
      </c>
      <c r="I84" s="110" t="s">
        <v>43</v>
      </c>
      <c r="J84" s="70">
        <f t="shared" si="4"/>
        <v>0.2029</v>
      </c>
      <c r="K84" s="109">
        <v>266</v>
      </c>
      <c r="L84" s="110" t="s">
        <v>43</v>
      </c>
      <c r="M84" s="70">
        <f t="shared" ref="M84:M147" si="5">K84/1000/10</f>
        <v>2.6600000000000002E-2</v>
      </c>
      <c r="N84" s="109">
        <v>240</v>
      </c>
      <c r="O84" s="110" t="s">
        <v>43</v>
      </c>
      <c r="P84" s="70">
        <f t="shared" ref="P84:P147" si="6">N84/1000/10</f>
        <v>2.4E-2</v>
      </c>
    </row>
    <row r="85" spans="2:16">
      <c r="B85" s="109">
        <v>400</v>
      </c>
      <c r="C85" s="110" t="s">
        <v>42</v>
      </c>
      <c r="D85" s="95">
        <f t="shared" ref="D85:D93" si="7">B85/1000/$C$5</f>
        <v>3.0303030303030303E-3</v>
      </c>
      <c r="E85" s="111">
        <v>3.5</v>
      </c>
      <c r="F85" s="112">
        <v>10.79</v>
      </c>
      <c r="G85" s="108">
        <f t="shared" ref="G85:G148" si="8">E85+F85</f>
        <v>14.29</v>
      </c>
      <c r="H85" s="109">
        <v>2150</v>
      </c>
      <c r="I85" s="110" t="s">
        <v>43</v>
      </c>
      <c r="J85" s="70">
        <f t="shared" ref="J85:J102" si="9">H85/1000/10</f>
        <v>0.215</v>
      </c>
      <c r="K85" s="109">
        <v>279</v>
      </c>
      <c r="L85" s="110" t="s">
        <v>43</v>
      </c>
      <c r="M85" s="70">
        <f t="shared" si="5"/>
        <v>2.7900000000000001E-2</v>
      </c>
      <c r="N85" s="109">
        <v>252</v>
      </c>
      <c r="O85" s="110" t="s">
        <v>43</v>
      </c>
      <c r="P85" s="70">
        <f t="shared" si="6"/>
        <v>2.52E-2</v>
      </c>
    </row>
    <row r="86" spans="2:16">
      <c r="B86" s="109">
        <v>450</v>
      </c>
      <c r="C86" s="110" t="s">
        <v>42</v>
      </c>
      <c r="D86" s="95">
        <f t="shared" si="7"/>
        <v>3.4090909090909094E-3</v>
      </c>
      <c r="E86" s="111">
        <v>3.6509999999999998</v>
      </c>
      <c r="F86" s="112">
        <v>10.57</v>
      </c>
      <c r="G86" s="108">
        <f t="shared" si="8"/>
        <v>14.221</v>
      </c>
      <c r="H86" s="109">
        <v>2392</v>
      </c>
      <c r="I86" s="110" t="s">
        <v>43</v>
      </c>
      <c r="J86" s="70">
        <f t="shared" si="9"/>
        <v>0.2392</v>
      </c>
      <c r="K86" s="109">
        <v>305</v>
      </c>
      <c r="L86" s="110" t="s">
        <v>43</v>
      </c>
      <c r="M86" s="70">
        <f t="shared" si="5"/>
        <v>3.0499999999999999E-2</v>
      </c>
      <c r="N86" s="109">
        <v>276</v>
      </c>
      <c r="O86" s="110" t="s">
        <v>43</v>
      </c>
      <c r="P86" s="70">
        <f t="shared" si="6"/>
        <v>2.7600000000000003E-2</v>
      </c>
    </row>
    <row r="87" spans="2:16">
      <c r="B87" s="109">
        <v>500</v>
      </c>
      <c r="C87" s="110" t="s">
        <v>42</v>
      </c>
      <c r="D87" s="95">
        <f t="shared" si="7"/>
        <v>3.787878787878788E-3</v>
      </c>
      <c r="E87" s="111">
        <v>3.7959999999999998</v>
      </c>
      <c r="F87" s="112">
        <v>10.36</v>
      </c>
      <c r="G87" s="108">
        <f t="shared" si="8"/>
        <v>14.155999999999999</v>
      </c>
      <c r="H87" s="109">
        <v>2636</v>
      </c>
      <c r="I87" s="110" t="s">
        <v>43</v>
      </c>
      <c r="J87" s="70">
        <f t="shared" si="9"/>
        <v>0.2636</v>
      </c>
      <c r="K87" s="109">
        <v>331</v>
      </c>
      <c r="L87" s="110" t="s">
        <v>43</v>
      </c>
      <c r="M87" s="70">
        <f t="shared" si="5"/>
        <v>3.3100000000000004E-2</v>
      </c>
      <c r="N87" s="109">
        <v>300</v>
      </c>
      <c r="O87" s="110" t="s">
        <v>43</v>
      </c>
      <c r="P87" s="70">
        <f t="shared" si="6"/>
        <v>0.03</v>
      </c>
    </row>
    <row r="88" spans="2:16">
      <c r="B88" s="109">
        <v>550</v>
      </c>
      <c r="C88" s="110" t="s">
        <v>42</v>
      </c>
      <c r="D88" s="95">
        <f t="shared" si="7"/>
        <v>4.1666666666666666E-3</v>
      </c>
      <c r="E88" s="111">
        <v>3.9350000000000001</v>
      </c>
      <c r="F88" s="112">
        <v>10.15</v>
      </c>
      <c r="G88" s="108">
        <f t="shared" si="8"/>
        <v>14.085000000000001</v>
      </c>
      <c r="H88" s="109">
        <v>2881</v>
      </c>
      <c r="I88" s="110" t="s">
        <v>43</v>
      </c>
      <c r="J88" s="70">
        <f t="shared" si="9"/>
        <v>0.28809999999999997</v>
      </c>
      <c r="K88" s="109">
        <v>356</v>
      </c>
      <c r="L88" s="110" t="s">
        <v>43</v>
      </c>
      <c r="M88" s="70">
        <f t="shared" si="5"/>
        <v>3.56E-2</v>
      </c>
      <c r="N88" s="109">
        <v>324</v>
      </c>
      <c r="O88" s="110" t="s">
        <v>43</v>
      </c>
      <c r="P88" s="70">
        <f t="shared" si="6"/>
        <v>3.2399999999999998E-2</v>
      </c>
    </row>
    <row r="89" spans="2:16">
      <c r="B89" s="109">
        <v>600</v>
      </c>
      <c r="C89" s="110" t="s">
        <v>42</v>
      </c>
      <c r="D89" s="95">
        <f t="shared" si="7"/>
        <v>4.5454545454545452E-3</v>
      </c>
      <c r="E89" s="111">
        <v>4.069</v>
      </c>
      <c r="F89" s="112">
        <v>9.9420000000000002</v>
      </c>
      <c r="G89" s="108">
        <f t="shared" si="8"/>
        <v>14.010999999999999</v>
      </c>
      <c r="H89" s="109">
        <v>3128</v>
      </c>
      <c r="I89" s="110" t="s">
        <v>43</v>
      </c>
      <c r="J89" s="70">
        <f t="shared" si="9"/>
        <v>0.31280000000000002</v>
      </c>
      <c r="K89" s="109">
        <v>381</v>
      </c>
      <c r="L89" s="110" t="s">
        <v>43</v>
      </c>
      <c r="M89" s="70">
        <f t="shared" si="5"/>
        <v>3.8100000000000002E-2</v>
      </c>
      <c r="N89" s="109">
        <v>348</v>
      </c>
      <c r="O89" s="110" t="s">
        <v>43</v>
      </c>
      <c r="P89" s="70">
        <f t="shared" si="6"/>
        <v>3.4799999999999998E-2</v>
      </c>
    </row>
    <row r="90" spans="2:16">
      <c r="B90" s="109">
        <v>650</v>
      </c>
      <c r="C90" s="110" t="s">
        <v>42</v>
      </c>
      <c r="D90" s="95">
        <f t="shared" si="7"/>
        <v>4.9242424242424247E-3</v>
      </c>
      <c r="E90" s="111">
        <v>4.1980000000000004</v>
      </c>
      <c r="F90" s="112">
        <v>9.7449999999999992</v>
      </c>
      <c r="G90" s="108">
        <f t="shared" si="8"/>
        <v>13.943</v>
      </c>
      <c r="H90" s="109">
        <v>3376</v>
      </c>
      <c r="I90" s="110" t="s">
        <v>43</v>
      </c>
      <c r="J90" s="70">
        <f t="shared" si="9"/>
        <v>0.33760000000000001</v>
      </c>
      <c r="K90" s="109">
        <v>406</v>
      </c>
      <c r="L90" s="110" t="s">
        <v>43</v>
      </c>
      <c r="M90" s="70">
        <f t="shared" si="5"/>
        <v>4.0600000000000004E-2</v>
      </c>
      <c r="N90" s="109">
        <v>371</v>
      </c>
      <c r="O90" s="110" t="s">
        <v>43</v>
      </c>
      <c r="P90" s="70">
        <f t="shared" si="6"/>
        <v>3.7100000000000001E-2</v>
      </c>
    </row>
    <row r="91" spans="2:16">
      <c r="B91" s="109">
        <v>700</v>
      </c>
      <c r="C91" s="110" t="s">
        <v>42</v>
      </c>
      <c r="D91" s="95">
        <f t="shared" si="7"/>
        <v>5.3030303030303025E-3</v>
      </c>
      <c r="E91" s="111">
        <v>4.3230000000000004</v>
      </c>
      <c r="F91" s="112">
        <v>9.5549999999999997</v>
      </c>
      <c r="G91" s="108">
        <f t="shared" si="8"/>
        <v>13.878</v>
      </c>
      <c r="H91" s="109">
        <v>3626</v>
      </c>
      <c r="I91" s="110" t="s">
        <v>43</v>
      </c>
      <c r="J91" s="70">
        <f t="shared" si="9"/>
        <v>0.36259999999999998</v>
      </c>
      <c r="K91" s="109">
        <v>430</v>
      </c>
      <c r="L91" s="110" t="s">
        <v>43</v>
      </c>
      <c r="M91" s="70">
        <f t="shared" si="5"/>
        <v>4.2999999999999997E-2</v>
      </c>
      <c r="N91" s="109">
        <v>395</v>
      </c>
      <c r="O91" s="110" t="s">
        <v>43</v>
      </c>
      <c r="P91" s="70">
        <f t="shared" si="6"/>
        <v>3.95E-2</v>
      </c>
    </row>
    <row r="92" spans="2:16">
      <c r="B92" s="109">
        <v>800</v>
      </c>
      <c r="C92" s="110" t="s">
        <v>42</v>
      </c>
      <c r="D92" s="95">
        <f t="shared" si="7"/>
        <v>6.0606060606060606E-3</v>
      </c>
      <c r="E92" s="111">
        <v>4.5629999999999997</v>
      </c>
      <c r="F92" s="112">
        <v>9.1959999999999997</v>
      </c>
      <c r="G92" s="108">
        <f t="shared" si="8"/>
        <v>13.759</v>
      </c>
      <c r="H92" s="109">
        <v>4129</v>
      </c>
      <c r="I92" s="110" t="s">
        <v>43</v>
      </c>
      <c r="J92" s="70">
        <f t="shared" si="9"/>
        <v>0.41289999999999993</v>
      </c>
      <c r="K92" s="109">
        <v>479</v>
      </c>
      <c r="L92" s="110" t="s">
        <v>43</v>
      </c>
      <c r="M92" s="70">
        <f t="shared" si="5"/>
        <v>4.7899999999999998E-2</v>
      </c>
      <c r="N92" s="109">
        <v>441</v>
      </c>
      <c r="O92" s="110" t="s">
        <v>43</v>
      </c>
      <c r="P92" s="70">
        <f t="shared" si="6"/>
        <v>4.41E-2</v>
      </c>
    </row>
    <row r="93" spans="2:16">
      <c r="B93" s="109">
        <v>900</v>
      </c>
      <c r="C93" s="110" t="s">
        <v>42</v>
      </c>
      <c r="D93" s="95">
        <f t="shared" si="7"/>
        <v>6.8181818181818187E-3</v>
      </c>
      <c r="E93" s="111">
        <v>4.7949999999999999</v>
      </c>
      <c r="F93" s="112">
        <v>8.8650000000000002</v>
      </c>
      <c r="G93" s="108">
        <f t="shared" si="8"/>
        <v>13.66</v>
      </c>
      <c r="H93" s="109">
        <v>4636</v>
      </c>
      <c r="I93" s="110" t="s">
        <v>43</v>
      </c>
      <c r="J93" s="70">
        <f t="shared" si="9"/>
        <v>0.46360000000000001</v>
      </c>
      <c r="K93" s="109">
        <v>527</v>
      </c>
      <c r="L93" s="110" t="s">
        <v>43</v>
      </c>
      <c r="M93" s="70">
        <f t="shared" si="5"/>
        <v>5.2700000000000004E-2</v>
      </c>
      <c r="N93" s="109">
        <v>488</v>
      </c>
      <c r="O93" s="110" t="s">
        <v>43</v>
      </c>
      <c r="P93" s="70">
        <f t="shared" si="6"/>
        <v>4.8799999999999996E-2</v>
      </c>
    </row>
    <row r="94" spans="2:16">
      <c r="B94" s="109">
        <v>1</v>
      </c>
      <c r="C94" s="119" t="s">
        <v>44</v>
      </c>
      <c r="D94" s="70">
        <f t="shared" ref="D94:D157" si="10">B94/$C$5</f>
        <v>7.575757575757576E-3</v>
      </c>
      <c r="E94" s="111">
        <v>5.0199999999999996</v>
      </c>
      <c r="F94" s="112">
        <v>8.5589999999999993</v>
      </c>
      <c r="G94" s="108">
        <f t="shared" si="8"/>
        <v>13.578999999999999</v>
      </c>
      <c r="H94" s="109">
        <v>5148</v>
      </c>
      <c r="I94" s="110" t="s">
        <v>43</v>
      </c>
      <c r="J94" s="70">
        <f t="shared" si="9"/>
        <v>0.51479999999999992</v>
      </c>
      <c r="K94" s="109">
        <v>574</v>
      </c>
      <c r="L94" s="110" t="s">
        <v>43</v>
      </c>
      <c r="M94" s="70">
        <f t="shared" si="5"/>
        <v>5.7399999999999993E-2</v>
      </c>
      <c r="N94" s="109">
        <v>533</v>
      </c>
      <c r="O94" s="110" t="s">
        <v>43</v>
      </c>
      <c r="P94" s="70">
        <f t="shared" si="6"/>
        <v>5.33E-2</v>
      </c>
    </row>
    <row r="95" spans="2:16">
      <c r="B95" s="109">
        <v>1.1000000000000001</v>
      </c>
      <c r="C95" s="110" t="s">
        <v>44</v>
      </c>
      <c r="D95" s="70">
        <f t="shared" si="10"/>
        <v>8.3333333333333332E-3</v>
      </c>
      <c r="E95" s="111">
        <v>5.2380000000000004</v>
      </c>
      <c r="F95" s="112">
        <v>8.2759999999999998</v>
      </c>
      <c r="G95" s="108">
        <f t="shared" si="8"/>
        <v>13.513999999999999</v>
      </c>
      <c r="H95" s="109">
        <v>5662</v>
      </c>
      <c r="I95" s="110" t="s">
        <v>43</v>
      </c>
      <c r="J95" s="70">
        <f t="shared" si="9"/>
        <v>0.56620000000000004</v>
      </c>
      <c r="K95" s="109">
        <v>619</v>
      </c>
      <c r="L95" s="110" t="s">
        <v>43</v>
      </c>
      <c r="M95" s="70">
        <f t="shared" si="5"/>
        <v>6.1899999999999997E-2</v>
      </c>
      <c r="N95" s="109">
        <v>579</v>
      </c>
      <c r="O95" s="110" t="s">
        <v>43</v>
      </c>
      <c r="P95" s="70">
        <f t="shared" si="6"/>
        <v>5.7899999999999993E-2</v>
      </c>
    </row>
    <row r="96" spans="2:16">
      <c r="B96" s="109">
        <v>1.2</v>
      </c>
      <c r="C96" s="110" t="s">
        <v>44</v>
      </c>
      <c r="D96" s="70">
        <f t="shared" si="10"/>
        <v>9.0909090909090905E-3</v>
      </c>
      <c r="E96" s="111">
        <v>5.4509999999999996</v>
      </c>
      <c r="F96" s="112">
        <v>8.0139999999999993</v>
      </c>
      <c r="G96" s="108">
        <f t="shared" si="8"/>
        <v>13.465</v>
      </c>
      <c r="H96" s="109">
        <v>6180</v>
      </c>
      <c r="I96" s="110" t="s">
        <v>43</v>
      </c>
      <c r="J96" s="70">
        <f t="shared" si="9"/>
        <v>0.61799999999999999</v>
      </c>
      <c r="K96" s="109">
        <v>663</v>
      </c>
      <c r="L96" s="110" t="s">
        <v>43</v>
      </c>
      <c r="M96" s="70">
        <f t="shared" si="5"/>
        <v>6.6299999999999998E-2</v>
      </c>
      <c r="N96" s="109">
        <v>624</v>
      </c>
      <c r="O96" s="110" t="s">
        <v>43</v>
      </c>
      <c r="P96" s="70">
        <f t="shared" si="6"/>
        <v>6.2399999999999997E-2</v>
      </c>
    </row>
    <row r="97" spans="2:16">
      <c r="B97" s="109">
        <v>1.3</v>
      </c>
      <c r="C97" s="110" t="s">
        <v>44</v>
      </c>
      <c r="D97" s="70">
        <f t="shared" si="10"/>
        <v>9.8484848484848495E-3</v>
      </c>
      <c r="E97" s="111">
        <v>5.6580000000000004</v>
      </c>
      <c r="F97" s="112">
        <v>7.77</v>
      </c>
      <c r="G97" s="108">
        <f t="shared" si="8"/>
        <v>13.428000000000001</v>
      </c>
      <c r="H97" s="109">
        <v>6699</v>
      </c>
      <c r="I97" s="110" t="s">
        <v>43</v>
      </c>
      <c r="J97" s="70">
        <f t="shared" si="9"/>
        <v>0.66989999999999994</v>
      </c>
      <c r="K97" s="109">
        <v>706</v>
      </c>
      <c r="L97" s="110" t="s">
        <v>43</v>
      </c>
      <c r="M97" s="70">
        <f t="shared" si="5"/>
        <v>7.0599999999999996E-2</v>
      </c>
      <c r="N97" s="109">
        <v>669</v>
      </c>
      <c r="O97" s="110" t="s">
        <v>43</v>
      </c>
      <c r="P97" s="70">
        <f t="shared" si="6"/>
        <v>6.6900000000000001E-2</v>
      </c>
    </row>
    <row r="98" spans="2:16">
      <c r="B98" s="109">
        <v>1.4</v>
      </c>
      <c r="C98" s="110" t="s">
        <v>44</v>
      </c>
      <c r="D98" s="70">
        <f t="shared" si="10"/>
        <v>1.0606060606060605E-2</v>
      </c>
      <c r="E98" s="111">
        <v>5.859</v>
      </c>
      <c r="F98" s="112">
        <v>7.5430000000000001</v>
      </c>
      <c r="G98" s="108">
        <f t="shared" si="8"/>
        <v>13.402000000000001</v>
      </c>
      <c r="H98" s="109">
        <v>7220</v>
      </c>
      <c r="I98" s="110" t="s">
        <v>43</v>
      </c>
      <c r="J98" s="70">
        <f t="shared" si="9"/>
        <v>0.72199999999999998</v>
      </c>
      <c r="K98" s="109">
        <v>747</v>
      </c>
      <c r="L98" s="110" t="s">
        <v>43</v>
      </c>
      <c r="M98" s="70">
        <f t="shared" si="5"/>
        <v>7.4700000000000003E-2</v>
      </c>
      <c r="N98" s="109">
        <v>713</v>
      </c>
      <c r="O98" s="110" t="s">
        <v>43</v>
      </c>
      <c r="P98" s="70">
        <f t="shared" si="6"/>
        <v>7.1300000000000002E-2</v>
      </c>
    </row>
    <row r="99" spans="2:16">
      <c r="B99" s="109">
        <v>1.5</v>
      </c>
      <c r="C99" s="110" t="s">
        <v>44</v>
      </c>
      <c r="D99" s="70">
        <f t="shared" si="10"/>
        <v>1.1363636363636364E-2</v>
      </c>
      <c r="E99" s="111">
        <v>6.0549999999999997</v>
      </c>
      <c r="F99" s="112">
        <v>7.3319999999999999</v>
      </c>
      <c r="G99" s="108">
        <f t="shared" si="8"/>
        <v>13.387</v>
      </c>
      <c r="H99" s="109">
        <v>7742</v>
      </c>
      <c r="I99" s="110" t="s">
        <v>43</v>
      </c>
      <c r="J99" s="70">
        <f t="shared" si="9"/>
        <v>0.7742</v>
      </c>
      <c r="K99" s="109">
        <v>788</v>
      </c>
      <c r="L99" s="110" t="s">
        <v>43</v>
      </c>
      <c r="M99" s="70">
        <f t="shared" si="5"/>
        <v>7.8800000000000009E-2</v>
      </c>
      <c r="N99" s="109">
        <v>757</v>
      </c>
      <c r="O99" s="110" t="s">
        <v>43</v>
      </c>
      <c r="P99" s="70">
        <f t="shared" si="6"/>
        <v>7.5700000000000003E-2</v>
      </c>
    </row>
    <row r="100" spans="2:16">
      <c r="B100" s="109">
        <v>1.6</v>
      </c>
      <c r="C100" s="110" t="s">
        <v>44</v>
      </c>
      <c r="D100" s="70">
        <f t="shared" si="10"/>
        <v>1.2121212121212121E-2</v>
      </c>
      <c r="E100" s="111">
        <v>6.2460000000000004</v>
      </c>
      <c r="F100" s="112">
        <v>7.133</v>
      </c>
      <c r="G100" s="108">
        <f t="shared" si="8"/>
        <v>13.379000000000001</v>
      </c>
      <c r="H100" s="109">
        <v>8265</v>
      </c>
      <c r="I100" s="110" t="s">
        <v>43</v>
      </c>
      <c r="J100" s="70">
        <f t="shared" si="9"/>
        <v>0.82650000000000001</v>
      </c>
      <c r="K100" s="109">
        <v>827</v>
      </c>
      <c r="L100" s="110" t="s">
        <v>43</v>
      </c>
      <c r="M100" s="70">
        <f t="shared" si="5"/>
        <v>8.2699999999999996E-2</v>
      </c>
      <c r="N100" s="109">
        <v>800</v>
      </c>
      <c r="O100" s="110" t="s">
        <v>43</v>
      </c>
      <c r="P100" s="70">
        <f t="shared" si="6"/>
        <v>0.08</v>
      </c>
    </row>
    <row r="101" spans="2:16">
      <c r="B101" s="109">
        <v>1.7</v>
      </c>
      <c r="C101" s="110" t="s">
        <v>44</v>
      </c>
      <c r="D101" s="70">
        <f t="shared" si="10"/>
        <v>1.2878787878787878E-2</v>
      </c>
      <c r="E101" s="111">
        <v>6.4320000000000004</v>
      </c>
      <c r="F101" s="112">
        <v>6.9470000000000001</v>
      </c>
      <c r="G101" s="108">
        <f t="shared" si="8"/>
        <v>13.379000000000001</v>
      </c>
      <c r="H101" s="109">
        <v>8788</v>
      </c>
      <c r="I101" s="110" t="s">
        <v>43</v>
      </c>
      <c r="J101" s="70">
        <f t="shared" si="9"/>
        <v>0.87880000000000003</v>
      </c>
      <c r="K101" s="109">
        <v>866</v>
      </c>
      <c r="L101" s="110" t="s">
        <v>43</v>
      </c>
      <c r="M101" s="70">
        <f t="shared" si="5"/>
        <v>8.6599999999999996E-2</v>
      </c>
      <c r="N101" s="109">
        <v>843</v>
      </c>
      <c r="O101" s="110" t="s">
        <v>43</v>
      </c>
      <c r="P101" s="70">
        <f t="shared" si="6"/>
        <v>8.43E-2</v>
      </c>
    </row>
    <row r="102" spans="2:16">
      <c r="B102" s="109">
        <v>1.8</v>
      </c>
      <c r="C102" s="110" t="s">
        <v>44</v>
      </c>
      <c r="D102" s="70">
        <f t="shared" si="10"/>
        <v>1.3636363636363637E-2</v>
      </c>
      <c r="E102" s="111">
        <v>6.6139999999999999</v>
      </c>
      <c r="F102" s="112">
        <v>6.7720000000000002</v>
      </c>
      <c r="G102" s="108">
        <f t="shared" si="8"/>
        <v>13.385999999999999</v>
      </c>
      <c r="H102" s="109">
        <v>9312</v>
      </c>
      <c r="I102" s="110" t="s">
        <v>43</v>
      </c>
      <c r="J102" s="70">
        <f t="shared" si="9"/>
        <v>0.93119999999999992</v>
      </c>
      <c r="K102" s="109">
        <v>903</v>
      </c>
      <c r="L102" s="110" t="s">
        <v>43</v>
      </c>
      <c r="M102" s="70">
        <f t="shared" si="5"/>
        <v>9.0300000000000005E-2</v>
      </c>
      <c r="N102" s="109">
        <v>885</v>
      </c>
      <c r="O102" s="110" t="s">
        <v>43</v>
      </c>
      <c r="P102" s="70">
        <f t="shared" si="6"/>
        <v>8.8499999999999995E-2</v>
      </c>
    </row>
    <row r="103" spans="2:16">
      <c r="B103" s="109">
        <v>2</v>
      </c>
      <c r="C103" s="110" t="s">
        <v>44</v>
      </c>
      <c r="D103" s="70">
        <f t="shared" si="10"/>
        <v>1.5151515151515152E-2</v>
      </c>
      <c r="E103" s="111">
        <v>6.9690000000000003</v>
      </c>
      <c r="F103" s="112">
        <v>6.452</v>
      </c>
      <c r="G103" s="108">
        <f t="shared" si="8"/>
        <v>13.420999999999999</v>
      </c>
      <c r="H103" s="109">
        <v>1.04</v>
      </c>
      <c r="I103" s="119" t="s">
        <v>45</v>
      </c>
      <c r="J103" s="71">
        <f t="shared" ref="J103:J166" si="11">H103</f>
        <v>1.04</v>
      </c>
      <c r="K103" s="109">
        <v>981</v>
      </c>
      <c r="L103" s="110" t="s">
        <v>43</v>
      </c>
      <c r="M103" s="70">
        <f t="shared" si="5"/>
        <v>9.8099999999999993E-2</v>
      </c>
      <c r="N103" s="109">
        <v>969</v>
      </c>
      <c r="O103" s="110" t="s">
        <v>43</v>
      </c>
      <c r="P103" s="70">
        <f t="shared" si="6"/>
        <v>9.69E-2</v>
      </c>
    </row>
    <row r="104" spans="2:16">
      <c r="B104" s="109">
        <v>2.25</v>
      </c>
      <c r="C104" s="110" t="s">
        <v>44</v>
      </c>
      <c r="D104" s="70">
        <f t="shared" si="10"/>
        <v>1.7045454545454544E-2</v>
      </c>
      <c r="E104" s="111">
        <v>7.3970000000000002</v>
      </c>
      <c r="F104" s="112">
        <v>6.0979999999999999</v>
      </c>
      <c r="G104" s="108">
        <f t="shared" si="8"/>
        <v>13.495000000000001</v>
      </c>
      <c r="H104" s="109">
        <v>1.17</v>
      </c>
      <c r="I104" s="110" t="s">
        <v>45</v>
      </c>
      <c r="J104" s="71">
        <f t="shared" si="11"/>
        <v>1.17</v>
      </c>
      <c r="K104" s="109">
        <v>1076</v>
      </c>
      <c r="L104" s="110" t="s">
        <v>43</v>
      </c>
      <c r="M104" s="70">
        <f t="shared" si="5"/>
        <v>0.1076</v>
      </c>
      <c r="N104" s="109">
        <v>1070</v>
      </c>
      <c r="O104" s="110" t="s">
        <v>43</v>
      </c>
      <c r="P104" s="70">
        <f t="shared" si="6"/>
        <v>0.10700000000000001</v>
      </c>
    </row>
    <row r="105" spans="2:16">
      <c r="B105" s="109">
        <v>2.5</v>
      </c>
      <c r="C105" s="110" t="s">
        <v>44</v>
      </c>
      <c r="D105" s="70">
        <f t="shared" si="10"/>
        <v>1.893939393939394E-2</v>
      </c>
      <c r="E105" s="111">
        <v>7.8120000000000003</v>
      </c>
      <c r="F105" s="112">
        <v>5.7880000000000003</v>
      </c>
      <c r="G105" s="108">
        <f t="shared" si="8"/>
        <v>13.600000000000001</v>
      </c>
      <c r="H105" s="109">
        <v>1.3</v>
      </c>
      <c r="I105" s="110" t="s">
        <v>45</v>
      </c>
      <c r="J105" s="71">
        <f t="shared" si="11"/>
        <v>1.3</v>
      </c>
      <c r="K105" s="109">
        <v>1164</v>
      </c>
      <c r="L105" s="110" t="s">
        <v>43</v>
      </c>
      <c r="M105" s="70">
        <f t="shared" si="5"/>
        <v>0.11639999999999999</v>
      </c>
      <c r="N105" s="109">
        <v>1169</v>
      </c>
      <c r="O105" s="110" t="s">
        <v>43</v>
      </c>
      <c r="P105" s="70">
        <f t="shared" si="6"/>
        <v>0.1169</v>
      </c>
    </row>
    <row r="106" spans="2:16">
      <c r="B106" s="109">
        <v>2.75</v>
      </c>
      <c r="C106" s="110" t="s">
        <v>44</v>
      </c>
      <c r="D106" s="70">
        <f t="shared" si="10"/>
        <v>2.0833333333333332E-2</v>
      </c>
      <c r="E106" s="111">
        <v>8.2159999999999993</v>
      </c>
      <c r="F106" s="112">
        <v>5.5119999999999996</v>
      </c>
      <c r="G106" s="108">
        <f t="shared" si="8"/>
        <v>13.727999999999998</v>
      </c>
      <c r="H106" s="109">
        <v>1.42</v>
      </c>
      <c r="I106" s="110" t="s">
        <v>45</v>
      </c>
      <c r="J106" s="71">
        <f t="shared" si="11"/>
        <v>1.42</v>
      </c>
      <c r="K106" s="109">
        <v>1247</v>
      </c>
      <c r="L106" s="110" t="s">
        <v>43</v>
      </c>
      <c r="M106" s="70">
        <f t="shared" si="5"/>
        <v>0.12470000000000001</v>
      </c>
      <c r="N106" s="109">
        <v>1264</v>
      </c>
      <c r="O106" s="110" t="s">
        <v>43</v>
      </c>
      <c r="P106" s="70">
        <f t="shared" si="6"/>
        <v>0.12640000000000001</v>
      </c>
    </row>
    <row r="107" spans="2:16">
      <c r="B107" s="109">
        <v>3</v>
      </c>
      <c r="C107" s="110" t="s">
        <v>44</v>
      </c>
      <c r="D107" s="70">
        <f t="shared" si="10"/>
        <v>2.2727272727272728E-2</v>
      </c>
      <c r="E107" s="111">
        <v>8.609</v>
      </c>
      <c r="F107" s="112">
        <v>5.266</v>
      </c>
      <c r="G107" s="108">
        <f t="shared" si="8"/>
        <v>13.875</v>
      </c>
      <c r="H107" s="109">
        <v>1.55</v>
      </c>
      <c r="I107" s="110" t="s">
        <v>45</v>
      </c>
      <c r="J107" s="71">
        <f t="shared" si="11"/>
        <v>1.55</v>
      </c>
      <c r="K107" s="109">
        <v>1326</v>
      </c>
      <c r="L107" s="110" t="s">
        <v>43</v>
      </c>
      <c r="M107" s="70">
        <f t="shared" si="5"/>
        <v>0.1326</v>
      </c>
      <c r="N107" s="109">
        <v>1357</v>
      </c>
      <c r="O107" s="110" t="s">
        <v>43</v>
      </c>
      <c r="P107" s="70">
        <f t="shared" si="6"/>
        <v>0.13569999999999999</v>
      </c>
    </row>
    <row r="108" spans="2:16">
      <c r="B108" s="109">
        <v>3.25</v>
      </c>
      <c r="C108" s="110" t="s">
        <v>44</v>
      </c>
      <c r="D108" s="70">
        <f t="shared" si="10"/>
        <v>2.462121212121212E-2</v>
      </c>
      <c r="E108" s="111">
        <v>8.9920000000000009</v>
      </c>
      <c r="F108" s="112">
        <v>5.0439999999999996</v>
      </c>
      <c r="G108" s="108">
        <f t="shared" si="8"/>
        <v>14.036000000000001</v>
      </c>
      <c r="H108" s="109">
        <v>1.68</v>
      </c>
      <c r="I108" s="110" t="s">
        <v>45</v>
      </c>
      <c r="J108" s="71">
        <f t="shared" si="11"/>
        <v>1.68</v>
      </c>
      <c r="K108" s="109">
        <v>1399</v>
      </c>
      <c r="L108" s="110" t="s">
        <v>43</v>
      </c>
      <c r="M108" s="70">
        <f t="shared" si="5"/>
        <v>0.1399</v>
      </c>
      <c r="N108" s="109">
        <v>1446</v>
      </c>
      <c r="O108" s="110" t="s">
        <v>43</v>
      </c>
      <c r="P108" s="70">
        <f t="shared" si="6"/>
        <v>0.14460000000000001</v>
      </c>
    </row>
    <row r="109" spans="2:16">
      <c r="B109" s="109">
        <v>3.5</v>
      </c>
      <c r="C109" s="110" t="s">
        <v>44</v>
      </c>
      <c r="D109" s="70">
        <f t="shared" si="10"/>
        <v>2.6515151515151516E-2</v>
      </c>
      <c r="E109" s="111">
        <v>9.3629999999999995</v>
      </c>
      <c r="F109" s="112">
        <v>4.843</v>
      </c>
      <c r="G109" s="108">
        <f t="shared" si="8"/>
        <v>14.206</v>
      </c>
      <c r="H109" s="109">
        <v>1.8</v>
      </c>
      <c r="I109" s="110" t="s">
        <v>45</v>
      </c>
      <c r="J109" s="71">
        <f t="shared" si="11"/>
        <v>1.8</v>
      </c>
      <c r="K109" s="109">
        <v>1469</v>
      </c>
      <c r="L109" s="110" t="s">
        <v>43</v>
      </c>
      <c r="M109" s="70">
        <f t="shared" si="5"/>
        <v>0.1469</v>
      </c>
      <c r="N109" s="109">
        <v>1532</v>
      </c>
      <c r="O109" s="110" t="s">
        <v>43</v>
      </c>
      <c r="P109" s="70">
        <f t="shared" si="6"/>
        <v>0.1532</v>
      </c>
    </row>
    <row r="110" spans="2:16">
      <c r="B110" s="109">
        <v>3.75</v>
      </c>
      <c r="C110" s="110" t="s">
        <v>44</v>
      </c>
      <c r="D110" s="70">
        <f t="shared" si="10"/>
        <v>2.8409090909090908E-2</v>
      </c>
      <c r="E110" s="111">
        <v>9.7240000000000002</v>
      </c>
      <c r="F110" s="112">
        <v>4.66</v>
      </c>
      <c r="G110" s="108">
        <f t="shared" si="8"/>
        <v>14.384</v>
      </c>
      <c r="H110" s="109">
        <v>1.93</v>
      </c>
      <c r="I110" s="110" t="s">
        <v>45</v>
      </c>
      <c r="J110" s="71">
        <f t="shared" si="11"/>
        <v>1.93</v>
      </c>
      <c r="K110" s="109">
        <v>1535</v>
      </c>
      <c r="L110" s="110" t="s">
        <v>43</v>
      </c>
      <c r="M110" s="70">
        <f t="shared" si="5"/>
        <v>0.1535</v>
      </c>
      <c r="N110" s="109">
        <v>1616</v>
      </c>
      <c r="O110" s="110" t="s">
        <v>43</v>
      </c>
      <c r="P110" s="70">
        <f t="shared" si="6"/>
        <v>0.16160000000000002</v>
      </c>
    </row>
    <row r="111" spans="2:16">
      <c r="B111" s="109">
        <v>4</v>
      </c>
      <c r="C111" s="110" t="s">
        <v>44</v>
      </c>
      <c r="D111" s="70">
        <f t="shared" si="10"/>
        <v>3.0303030303030304E-2</v>
      </c>
      <c r="E111" s="111">
        <v>10.08</v>
      </c>
      <c r="F111" s="112">
        <v>4.4930000000000003</v>
      </c>
      <c r="G111" s="108">
        <f t="shared" si="8"/>
        <v>14.573</v>
      </c>
      <c r="H111" s="109">
        <v>2.0499999999999998</v>
      </c>
      <c r="I111" s="110" t="s">
        <v>45</v>
      </c>
      <c r="J111" s="71">
        <f t="shared" si="11"/>
        <v>2.0499999999999998</v>
      </c>
      <c r="K111" s="109">
        <v>1597</v>
      </c>
      <c r="L111" s="110" t="s">
        <v>43</v>
      </c>
      <c r="M111" s="70">
        <f t="shared" si="5"/>
        <v>0.15970000000000001</v>
      </c>
      <c r="N111" s="109">
        <v>1696</v>
      </c>
      <c r="O111" s="110" t="s">
        <v>43</v>
      </c>
      <c r="P111" s="70">
        <f t="shared" si="6"/>
        <v>0.1696</v>
      </c>
    </row>
    <row r="112" spans="2:16">
      <c r="B112" s="109">
        <v>4.5</v>
      </c>
      <c r="C112" s="110" t="s">
        <v>44</v>
      </c>
      <c r="D112" s="70">
        <f t="shared" si="10"/>
        <v>3.4090909090909088E-2</v>
      </c>
      <c r="E112" s="111">
        <v>10.75</v>
      </c>
      <c r="F112" s="112">
        <v>4.1959999999999997</v>
      </c>
      <c r="G112" s="108">
        <f t="shared" si="8"/>
        <v>14.946</v>
      </c>
      <c r="H112" s="109">
        <v>2.29</v>
      </c>
      <c r="I112" s="110" t="s">
        <v>45</v>
      </c>
      <c r="J112" s="71">
        <f t="shared" si="11"/>
        <v>2.29</v>
      </c>
      <c r="K112" s="109">
        <v>1729</v>
      </c>
      <c r="L112" s="110" t="s">
        <v>43</v>
      </c>
      <c r="M112" s="70">
        <f t="shared" si="5"/>
        <v>0.1729</v>
      </c>
      <c r="N112" s="109">
        <v>1850</v>
      </c>
      <c r="O112" s="110" t="s">
        <v>43</v>
      </c>
      <c r="P112" s="70">
        <f t="shared" si="6"/>
        <v>0.185</v>
      </c>
    </row>
    <row r="113" spans="1:16">
      <c r="B113" s="109">
        <v>5</v>
      </c>
      <c r="C113" s="110" t="s">
        <v>44</v>
      </c>
      <c r="D113" s="70">
        <f t="shared" si="10"/>
        <v>3.787878787878788E-2</v>
      </c>
      <c r="E113" s="111">
        <v>11.39</v>
      </c>
      <c r="F113" s="112">
        <v>3.9420000000000002</v>
      </c>
      <c r="G113" s="108">
        <f t="shared" si="8"/>
        <v>15.332000000000001</v>
      </c>
      <c r="H113" s="109">
        <v>2.52</v>
      </c>
      <c r="I113" s="110" t="s">
        <v>45</v>
      </c>
      <c r="J113" s="71">
        <f t="shared" si="11"/>
        <v>2.52</v>
      </c>
      <c r="K113" s="109">
        <v>1848</v>
      </c>
      <c r="L113" s="110" t="s">
        <v>43</v>
      </c>
      <c r="M113" s="70">
        <f t="shared" si="5"/>
        <v>0.18480000000000002</v>
      </c>
      <c r="N113" s="109">
        <v>1994</v>
      </c>
      <c r="O113" s="110" t="s">
        <v>43</v>
      </c>
      <c r="P113" s="70">
        <f t="shared" si="6"/>
        <v>0.19939999999999999</v>
      </c>
    </row>
    <row r="114" spans="1:16">
      <c r="B114" s="109">
        <v>5.5</v>
      </c>
      <c r="C114" s="110" t="s">
        <v>44</v>
      </c>
      <c r="D114" s="70">
        <f t="shared" si="10"/>
        <v>4.1666666666666664E-2</v>
      </c>
      <c r="E114" s="111">
        <v>12.01</v>
      </c>
      <c r="F114" s="112">
        <v>3.7210000000000001</v>
      </c>
      <c r="G114" s="108">
        <f t="shared" si="8"/>
        <v>15.731</v>
      </c>
      <c r="H114" s="109">
        <v>2.75</v>
      </c>
      <c r="I114" s="110" t="s">
        <v>45</v>
      </c>
      <c r="J114" s="71">
        <f t="shared" si="11"/>
        <v>2.75</v>
      </c>
      <c r="K114" s="109">
        <v>1955</v>
      </c>
      <c r="L114" s="110" t="s">
        <v>43</v>
      </c>
      <c r="M114" s="70">
        <f t="shared" si="5"/>
        <v>0.19550000000000001</v>
      </c>
      <c r="N114" s="109">
        <v>2130</v>
      </c>
      <c r="O114" s="110" t="s">
        <v>43</v>
      </c>
      <c r="P114" s="70">
        <f t="shared" si="6"/>
        <v>0.21299999999999999</v>
      </c>
    </row>
    <row r="115" spans="1:16">
      <c r="B115" s="109">
        <v>6</v>
      </c>
      <c r="C115" s="110" t="s">
        <v>44</v>
      </c>
      <c r="D115" s="70">
        <f t="shared" si="10"/>
        <v>4.5454545454545456E-2</v>
      </c>
      <c r="E115" s="111">
        <v>12.61</v>
      </c>
      <c r="F115" s="112">
        <v>3.5270000000000001</v>
      </c>
      <c r="G115" s="108">
        <f t="shared" si="8"/>
        <v>16.137</v>
      </c>
      <c r="H115" s="109">
        <v>2.97</v>
      </c>
      <c r="I115" s="110" t="s">
        <v>45</v>
      </c>
      <c r="J115" s="71">
        <f t="shared" si="11"/>
        <v>2.97</v>
      </c>
      <c r="K115" s="109">
        <v>2053</v>
      </c>
      <c r="L115" s="110" t="s">
        <v>43</v>
      </c>
      <c r="M115" s="70">
        <f t="shared" si="5"/>
        <v>0.20529999999999998</v>
      </c>
      <c r="N115" s="109">
        <v>2257</v>
      </c>
      <c r="O115" s="110" t="s">
        <v>43</v>
      </c>
      <c r="P115" s="70">
        <f t="shared" si="6"/>
        <v>0.22570000000000001</v>
      </c>
    </row>
    <row r="116" spans="1:16">
      <c r="B116" s="109">
        <v>6.5</v>
      </c>
      <c r="C116" s="110" t="s">
        <v>44</v>
      </c>
      <c r="D116" s="70">
        <f t="shared" si="10"/>
        <v>4.924242424242424E-2</v>
      </c>
      <c r="E116" s="111">
        <v>13.2</v>
      </c>
      <c r="F116" s="112">
        <v>3.355</v>
      </c>
      <c r="G116" s="108">
        <f t="shared" si="8"/>
        <v>16.555</v>
      </c>
      <c r="H116" s="109">
        <v>3.19</v>
      </c>
      <c r="I116" s="110" t="s">
        <v>45</v>
      </c>
      <c r="J116" s="71">
        <f t="shared" si="11"/>
        <v>3.19</v>
      </c>
      <c r="K116" s="109">
        <v>2143</v>
      </c>
      <c r="L116" s="110" t="s">
        <v>43</v>
      </c>
      <c r="M116" s="70">
        <f t="shared" si="5"/>
        <v>0.21429999999999999</v>
      </c>
      <c r="N116" s="109">
        <v>2377</v>
      </c>
      <c r="O116" s="110" t="s">
        <v>43</v>
      </c>
      <c r="P116" s="70">
        <f t="shared" si="6"/>
        <v>0.23769999999999997</v>
      </c>
    </row>
    <row r="117" spans="1:16">
      <c r="B117" s="109">
        <v>7</v>
      </c>
      <c r="C117" s="110" t="s">
        <v>44</v>
      </c>
      <c r="D117" s="70">
        <f t="shared" si="10"/>
        <v>5.3030303030303032E-2</v>
      </c>
      <c r="E117" s="111">
        <v>13.77</v>
      </c>
      <c r="F117" s="112">
        <v>3.2010000000000001</v>
      </c>
      <c r="G117" s="108">
        <f t="shared" si="8"/>
        <v>16.971</v>
      </c>
      <c r="H117" s="109">
        <v>3.4</v>
      </c>
      <c r="I117" s="110" t="s">
        <v>45</v>
      </c>
      <c r="J117" s="71">
        <f t="shared" si="11"/>
        <v>3.4</v>
      </c>
      <c r="K117" s="109">
        <v>2226</v>
      </c>
      <c r="L117" s="110" t="s">
        <v>43</v>
      </c>
      <c r="M117" s="70">
        <f t="shared" si="5"/>
        <v>0.22259999999999999</v>
      </c>
      <c r="N117" s="109">
        <v>2490</v>
      </c>
      <c r="O117" s="110" t="s">
        <v>43</v>
      </c>
      <c r="P117" s="70">
        <f t="shared" si="6"/>
        <v>0.24900000000000003</v>
      </c>
    </row>
    <row r="118" spans="1:16">
      <c r="B118" s="109">
        <v>8</v>
      </c>
      <c r="C118" s="110" t="s">
        <v>44</v>
      </c>
      <c r="D118" s="70">
        <f t="shared" si="10"/>
        <v>6.0606060606060608E-2</v>
      </c>
      <c r="E118" s="111">
        <v>14.91</v>
      </c>
      <c r="F118" s="112">
        <v>2.9369999999999998</v>
      </c>
      <c r="G118" s="108">
        <f t="shared" si="8"/>
        <v>17.847000000000001</v>
      </c>
      <c r="H118" s="109">
        <v>3.81</v>
      </c>
      <c r="I118" s="110" t="s">
        <v>45</v>
      </c>
      <c r="J118" s="71">
        <f t="shared" si="11"/>
        <v>3.81</v>
      </c>
      <c r="K118" s="109">
        <v>2408</v>
      </c>
      <c r="L118" s="110" t="s">
        <v>43</v>
      </c>
      <c r="M118" s="70">
        <f t="shared" si="5"/>
        <v>0.24079999999999999</v>
      </c>
      <c r="N118" s="109">
        <v>2698</v>
      </c>
      <c r="O118" s="110" t="s">
        <v>43</v>
      </c>
      <c r="P118" s="70">
        <f t="shared" si="6"/>
        <v>0.26979999999999998</v>
      </c>
    </row>
    <row r="119" spans="1:16">
      <c r="B119" s="109">
        <v>9</v>
      </c>
      <c r="C119" s="110" t="s">
        <v>44</v>
      </c>
      <c r="D119" s="70">
        <f t="shared" si="10"/>
        <v>6.8181818181818177E-2</v>
      </c>
      <c r="E119" s="111">
        <v>16.03</v>
      </c>
      <c r="F119" s="112">
        <v>2.7189999999999999</v>
      </c>
      <c r="G119" s="108">
        <f t="shared" si="8"/>
        <v>18.749000000000002</v>
      </c>
      <c r="H119" s="109">
        <v>4.1900000000000004</v>
      </c>
      <c r="I119" s="110" t="s">
        <v>45</v>
      </c>
      <c r="J119" s="71">
        <f t="shared" si="11"/>
        <v>4.1900000000000004</v>
      </c>
      <c r="K119" s="109">
        <v>2562</v>
      </c>
      <c r="L119" s="110" t="s">
        <v>43</v>
      </c>
      <c r="M119" s="70">
        <f t="shared" si="5"/>
        <v>0.25619999999999998</v>
      </c>
      <c r="N119" s="109">
        <v>2885</v>
      </c>
      <c r="O119" s="110" t="s">
        <v>43</v>
      </c>
      <c r="P119" s="70">
        <f t="shared" si="6"/>
        <v>0.28849999999999998</v>
      </c>
    </row>
    <row r="120" spans="1:16">
      <c r="B120" s="109">
        <v>10</v>
      </c>
      <c r="C120" s="110" t="s">
        <v>44</v>
      </c>
      <c r="D120" s="70">
        <f t="shared" si="10"/>
        <v>7.575757575757576E-2</v>
      </c>
      <c r="E120" s="111">
        <v>17.16</v>
      </c>
      <c r="F120" s="112">
        <v>2.5339999999999998</v>
      </c>
      <c r="G120" s="108">
        <f t="shared" si="8"/>
        <v>19.693999999999999</v>
      </c>
      <c r="H120" s="109">
        <v>4.5599999999999996</v>
      </c>
      <c r="I120" s="110" t="s">
        <v>45</v>
      </c>
      <c r="J120" s="71">
        <f t="shared" si="11"/>
        <v>4.5599999999999996</v>
      </c>
      <c r="K120" s="109">
        <v>2696</v>
      </c>
      <c r="L120" s="110" t="s">
        <v>43</v>
      </c>
      <c r="M120" s="70">
        <f t="shared" si="5"/>
        <v>0.26960000000000001</v>
      </c>
      <c r="N120" s="109">
        <v>3052</v>
      </c>
      <c r="O120" s="110" t="s">
        <v>43</v>
      </c>
      <c r="P120" s="70">
        <f t="shared" si="6"/>
        <v>0.30520000000000003</v>
      </c>
    </row>
    <row r="121" spans="1:16">
      <c r="B121" s="109">
        <v>11</v>
      </c>
      <c r="C121" s="110" t="s">
        <v>44</v>
      </c>
      <c r="D121" s="70">
        <f t="shared" si="10"/>
        <v>8.3333333333333329E-2</v>
      </c>
      <c r="E121" s="111">
        <v>18.29</v>
      </c>
      <c r="F121" s="112">
        <v>2.3759999999999999</v>
      </c>
      <c r="G121" s="108">
        <f t="shared" si="8"/>
        <v>20.666</v>
      </c>
      <c r="H121" s="109">
        <v>4.92</v>
      </c>
      <c r="I121" s="110" t="s">
        <v>45</v>
      </c>
      <c r="J121" s="71">
        <f t="shared" si="11"/>
        <v>4.92</v>
      </c>
      <c r="K121" s="109">
        <v>2812</v>
      </c>
      <c r="L121" s="110" t="s">
        <v>43</v>
      </c>
      <c r="M121" s="70">
        <f t="shared" si="5"/>
        <v>0.28120000000000001</v>
      </c>
      <c r="N121" s="109">
        <v>3204</v>
      </c>
      <c r="O121" s="110" t="s">
        <v>43</v>
      </c>
      <c r="P121" s="70">
        <f t="shared" si="6"/>
        <v>0.32040000000000002</v>
      </c>
    </row>
    <row r="122" spans="1:16">
      <c r="B122" s="109">
        <v>12</v>
      </c>
      <c r="C122" s="110" t="s">
        <v>44</v>
      </c>
      <c r="D122" s="70">
        <f t="shared" si="10"/>
        <v>9.0909090909090912E-2</v>
      </c>
      <c r="E122" s="111">
        <v>19.440000000000001</v>
      </c>
      <c r="F122" s="112">
        <v>2.238</v>
      </c>
      <c r="G122" s="108">
        <f t="shared" si="8"/>
        <v>21.678000000000001</v>
      </c>
      <c r="H122" s="109">
        <v>5.25</v>
      </c>
      <c r="I122" s="110" t="s">
        <v>45</v>
      </c>
      <c r="J122" s="71">
        <f t="shared" si="11"/>
        <v>5.25</v>
      </c>
      <c r="K122" s="109">
        <v>2914</v>
      </c>
      <c r="L122" s="110" t="s">
        <v>43</v>
      </c>
      <c r="M122" s="70">
        <f t="shared" si="5"/>
        <v>0.29139999999999999</v>
      </c>
      <c r="N122" s="109">
        <v>3341</v>
      </c>
      <c r="O122" s="110" t="s">
        <v>43</v>
      </c>
      <c r="P122" s="70">
        <f t="shared" si="6"/>
        <v>0.33410000000000001</v>
      </c>
    </row>
    <row r="123" spans="1:16">
      <c r="B123" s="109">
        <v>13</v>
      </c>
      <c r="C123" s="110" t="s">
        <v>44</v>
      </c>
      <c r="D123" s="70">
        <f t="shared" si="10"/>
        <v>9.8484848484848481E-2</v>
      </c>
      <c r="E123" s="111">
        <v>20.6</v>
      </c>
      <c r="F123" s="112">
        <v>2.1179999999999999</v>
      </c>
      <c r="G123" s="108">
        <f t="shared" si="8"/>
        <v>22.718</v>
      </c>
      <c r="H123" s="109">
        <v>5.57</v>
      </c>
      <c r="I123" s="110" t="s">
        <v>45</v>
      </c>
      <c r="J123" s="71">
        <f t="shared" si="11"/>
        <v>5.57</v>
      </c>
      <c r="K123" s="109">
        <v>3004</v>
      </c>
      <c r="L123" s="110" t="s">
        <v>43</v>
      </c>
      <c r="M123" s="70">
        <f t="shared" si="5"/>
        <v>0.3004</v>
      </c>
      <c r="N123" s="109">
        <v>3465</v>
      </c>
      <c r="O123" s="110" t="s">
        <v>43</v>
      </c>
      <c r="P123" s="70">
        <f t="shared" si="6"/>
        <v>0.34649999999999997</v>
      </c>
    </row>
    <row r="124" spans="1:16">
      <c r="B124" s="109">
        <v>14</v>
      </c>
      <c r="C124" s="110" t="s">
        <v>44</v>
      </c>
      <c r="D124" s="70">
        <f t="shared" si="10"/>
        <v>0.10606060606060606</v>
      </c>
      <c r="E124" s="111">
        <v>21.76</v>
      </c>
      <c r="F124" s="112">
        <v>2.0110000000000001</v>
      </c>
      <c r="G124" s="108">
        <f t="shared" si="8"/>
        <v>23.771000000000001</v>
      </c>
      <c r="H124" s="109">
        <v>5.88</v>
      </c>
      <c r="I124" s="110" t="s">
        <v>45</v>
      </c>
      <c r="J124" s="71">
        <f t="shared" si="11"/>
        <v>5.88</v>
      </c>
      <c r="K124" s="109">
        <v>3084</v>
      </c>
      <c r="L124" s="110" t="s">
        <v>43</v>
      </c>
      <c r="M124" s="70">
        <f t="shared" si="5"/>
        <v>0.30840000000000001</v>
      </c>
      <c r="N124" s="109">
        <v>3579</v>
      </c>
      <c r="O124" s="110" t="s">
        <v>43</v>
      </c>
      <c r="P124" s="70">
        <f t="shared" si="6"/>
        <v>0.3579</v>
      </c>
    </row>
    <row r="125" spans="1:16">
      <c r="B125" s="72">
        <v>15</v>
      </c>
      <c r="C125" s="74" t="s">
        <v>44</v>
      </c>
      <c r="D125" s="70">
        <f t="shared" si="10"/>
        <v>0.11363636363636363</v>
      </c>
      <c r="E125" s="111">
        <v>22.93</v>
      </c>
      <c r="F125" s="112">
        <v>1.9159999999999999</v>
      </c>
      <c r="G125" s="108">
        <f t="shared" si="8"/>
        <v>24.846</v>
      </c>
      <c r="H125" s="109">
        <v>6.17</v>
      </c>
      <c r="I125" s="110" t="s">
        <v>45</v>
      </c>
      <c r="J125" s="71">
        <f t="shared" si="11"/>
        <v>6.17</v>
      </c>
      <c r="K125" s="109">
        <v>3155</v>
      </c>
      <c r="L125" s="110" t="s">
        <v>43</v>
      </c>
      <c r="M125" s="70">
        <f t="shared" si="5"/>
        <v>0.3155</v>
      </c>
      <c r="N125" s="109">
        <v>3683</v>
      </c>
      <c r="O125" s="110" t="s">
        <v>43</v>
      </c>
      <c r="P125" s="70">
        <f t="shared" si="6"/>
        <v>0.36829999999999996</v>
      </c>
    </row>
    <row r="126" spans="1:16">
      <c r="B126" s="72">
        <v>16</v>
      </c>
      <c r="C126" s="74" t="s">
        <v>44</v>
      </c>
      <c r="D126" s="70">
        <f t="shared" si="10"/>
        <v>0.12121212121212122</v>
      </c>
      <c r="E126" s="111">
        <v>24.11</v>
      </c>
      <c r="F126" s="112">
        <v>1.83</v>
      </c>
      <c r="G126" s="108">
        <f t="shared" si="8"/>
        <v>25.939999999999998</v>
      </c>
      <c r="H126" s="72">
        <v>6.45</v>
      </c>
      <c r="I126" s="74" t="s">
        <v>45</v>
      </c>
      <c r="J126" s="71">
        <f t="shared" si="11"/>
        <v>6.45</v>
      </c>
      <c r="K126" s="72">
        <v>3219</v>
      </c>
      <c r="L126" s="74" t="s">
        <v>43</v>
      </c>
      <c r="M126" s="70">
        <f t="shared" si="5"/>
        <v>0.32189999999999996</v>
      </c>
      <c r="N126" s="72">
        <v>3778</v>
      </c>
      <c r="O126" s="74" t="s">
        <v>43</v>
      </c>
      <c r="P126" s="70">
        <f t="shared" si="6"/>
        <v>0.37780000000000002</v>
      </c>
    </row>
    <row r="127" spans="1:16">
      <c r="B127" s="72">
        <v>17</v>
      </c>
      <c r="C127" s="74" t="s">
        <v>44</v>
      </c>
      <c r="D127" s="70">
        <f t="shared" si="10"/>
        <v>0.12878787878787878</v>
      </c>
      <c r="E127" s="111">
        <v>25.28</v>
      </c>
      <c r="F127" s="112">
        <v>1.7529999999999999</v>
      </c>
      <c r="G127" s="108">
        <f t="shared" si="8"/>
        <v>27.033000000000001</v>
      </c>
      <c r="H127" s="72">
        <v>6.72</v>
      </c>
      <c r="I127" s="74" t="s">
        <v>45</v>
      </c>
      <c r="J127" s="71">
        <f t="shared" si="11"/>
        <v>6.72</v>
      </c>
      <c r="K127" s="72">
        <v>3277</v>
      </c>
      <c r="L127" s="74" t="s">
        <v>43</v>
      </c>
      <c r="M127" s="70">
        <f t="shared" si="5"/>
        <v>0.32769999999999999</v>
      </c>
      <c r="N127" s="72">
        <v>3866</v>
      </c>
      <c r="O127" s="74" t="s">
        <v>43</v>
      </c>
      <c r="P127" s="70">
        <f t="shared" si="6"/>
        <v>0.3866</v>
      </c>
    </row>
    <row r="128" spans="1:16">
      <c r="A128" s="113"/>
      <c r="B128" s="109">
        <v>18</v>
      </c>
      <c r="C128" s="110" t="s">
        <v>44</v>
      </c>
      <c r="D128" s="70">
        <f t="shared" si="10"/>
        <v>0.13636363636363635</v>
      </c>
      <c r="E128" s="111">
        <v>26.46</v>
      </c>
      <c r="F128" s="112">
        <v>1.6819999999999999</v>
      </c>
      <c r="G128" s="108">
        <f t="shared" si="8"/>
        <v>28.141999999999999</v>
      </c>
      <c r="H128" s="109">
        <v>6.98</v>
      </c>
      <c r="I128" s="110" t="s">
        <v>45</v>
      </c>
      <c r="J128" s="71">
        <f t="shared" si="11"/>
        <v>6.98</v>
      </c>
      <c r="K128" s="72">
        <v>3330</v>
      </c>
      <c r="L128" s="74" t="s">
        <v>43</v>
      </c>
      <c r="M128" s="70">
        <f t="shared" si="5"/>
        <v>0.33300000000000002</v>
      </c>
      <c r="N128" s="72">
        <v>3946</v>
      </c>
      <c r="O128" s="74" t="s">
        <v>43</v>
      </c>
      <c r="P128" s="70">
        <f t="shared" si="6"/>
        <v>0.39460000000000001</v>
      </c>
    </row>
    <row r="129" spans="1:16">
      <c r="A129" s="113"/>
      <c r="B129" s="109">
        <v>20</v>
      </c>
      <c r="C129" s="110" t="s">
        <v>44</v>
      </c>
      <c r="D129" s="70">
        <f t="shared" si="10"/>
        <v>0.15151515151515152</v>
      </c>
      <c r="E129" s="111">
        <v>28.78</v>
      </c>
      <c r="F129" s="112">
        <v>1.5589999999999999</v>
      </c>
      <c r="G129" s="108">
        <f t="shared" si="8"/>
        <v>30.339000000000002</v>
      </c>
      <c r="H129" s="109">
        <v>7.47</v>
      </c>
      <c r="I129" s="110" t="s">
        <v>45</v>
      </c>
      <c r="J129" s="71">
        <f t="shared" si="11"/>
        <v>7.47</v>
      </c>
      <c r="K129" s="72">
        <v>3455</v>
      </c>
      <c r="L129" s="74" t="s">
        <v>43</v>
      </c>
      <c r="M129" s="70">
        <f t="shared" si="5"/>
        <v>0.34550000000000003</v>
      </c>
      <c r="N129" s="72">
        <v>4090</v>
      </c>
      <c r="O129" s="74" t="s">
        <v>43</v>
      </c>
      <c r="P129" s="70">
        <f t="shared" si="6"/>
        <v>0.40899999999999997</v>
      </c>
    </row>
    <row r="130" spans="1:16">
      <c r="A130" s="113"/>
      <c r="B130" s="109">
        <v>22.5</v>
      </c>
      <c r="C130" s="110" t="s">
        <v>44</v>
      </c>
      <c r="D130" s="70">
        <f t="shared" si="10"/>
        <v>0.17045454545454544</v>
      </c>
      <c r="E130" s="111">
        <v>31.62</v>
      </c>
      <c r="F130" s="112">
        <v>1.43</v>
      </c>
      <c r="G130" s="108">
        <f t="shared" si="8"/>
        <v>33.050000000000004</v>
      </c>
      <c r="H130" s="109">
        <v>8.0299999999999994</v>
      </c>
      <c r="I130" s="110" t="s">
        <v>45</v>
      </c>
      <c r="J130" s="71">
        <f t="shared" si="11"/>
        <v>8.0299999999999994</v>
      </c>
      <c r="K130" s="72">
        <v>3602</v>
      </c>
      <c r="L130" s="74" t="s">
        <v>43</v>
      </c>
      <c r="M130" s="70">
        <f t="shared" si="5"/>
        <v>0.36019999999999996</v>
      </c>
      <c r="N130" s="72">
        <v>4243</v>
      </c>
      <c r="O130" s="74" t="s">
        <v>43</v>
      </c>
      <c r="P130" s="70">
        <f t="shared" si="6"/>
        <v>0.42430000000000001</v>
      </c>
    </row>
    <row r="131" spans="1:16">
      <c r="A131" s="113"/>
      <c r="B131" s="109">
        <v>25</v>
      </c>
      <c r="C131" s="110" t="s">
        <v>44</v>
      </c>
      <c r="D131" s="70">
        <f t="shared" si="10"/>
        <v>0.18939393939393939</v>
      </c>
      <c r="E131" s="111">
        <v>34.36</v>
      </c>
      <c r="F131" s="112">
        <v>1.323</v>
      </c>
      <c r="G131" s="108">
        <f t="shared" si="8"/>
        <v>35.683</v>
      </c>
      <c r="H131" s="109">
        <v>8.5500000000000007</v>
      </c>
      <c r="I131" s="110" t="s">
        <v>45</v>
      </c>
      <c r="J131" s="71">
        <f t="shared" si="11"/>
        <v>8.5500000000000007</v>
      </c>
      <c r="K131" s="72">
        <v>3721</v>
      </c>
      <c r="L131" s="74" t="s">
        <v>43</v>
      </c>
      <c r="M131" s="70">
        <f t="shared" si="5"/>
        <v>0.37209999999999999</v>
      </c>
      <c r="N131" s="72">
        <v>4372</v>
      </c>
      <c r="O131" s="74" t="s">
        <v>43</v>
      </c>
      <c r="P131" s="70">
        <f t="shared" si="6"/>
        <v>0.43719999999999998</v>
      </c>
    </row>
    <row r="132" spans="1:16">
      <c r="A132" s="113"/>
      <c r="B132" s="109">
        <v>27.5</v>
      </c>
      <c r="C132" s="110" t="s">
        <v>44</v>
      </c>
      <c r="D132" s="70">
        <f t="shared" si="10"/>
        <v>0.20833333333333334</v>
      </c>
      <c r="E132" s="111">
        <v>36.99</v>
      </c>
      <c r="F132" s="112">
        <v>1.2330000000000001</v>
      </c>
      <c r="G132" s="108">
        <f t="shared" si="8"/>
        <v>38.222999999999999</v>
      </c>
      <c r="H132" s="109">
        <v>9.0299999999999994</v>
      </c>
      <c r="I132" s="110" t="s">
        <v>45</v>
      </c>
      <c r="J132" s="71">
        <f t="shared" si="11"/>
        <v>9.0299999999999994</v>
      </c>
      <c r="K132" s="72">
        <v>3821</v>
      </c>
      <c r="L132" s="74" t="s">
        <v>43</v>
      </c>
      <c r="M132" s="70">
        <f t="shared" si="5"/>
        <v>0.3821</v>
      </c>
      <c r="N132" s="72">
        <v>4483</v>
      </c>
      <c r="O132" s="74" t="s">
        <v>43</v>
      </c>
      <c r="P132" s="70">
        <f t="shared" si="6"/>
        <v>0.44829999999999998</v>
      </c>
    </row>
    <row r="133" spans="1:16">
      <c r="A133" s="113"/>
      <c r="B133" s="109">
        <v>30</v>
      </c>
      <c r="C133" s="110" t="s">
        <v>44</v>
      </c>
      <c r="D133" s="70">
        <f t="shared" si="10"/>
        <v>0.22727272727272727</v>
      </c>
      <c r="E133" s="111">
        <v>39.49</v>
      </c>
      <c r="F133" s="112">
        <v>1.155</v>
      </c>
      <c r="G133" s="108">
        <f t="shared" si="8"/>
        <v>40.645000000000003</v>
      </c>
      <c r="H133" s="109">
        <v>9.48</v>
      </c>
      <c r="I133" s="110" t="s">
        <v>45</v>
      </c>
      <c r="J133" s="71">
        <f t="shared" si="11"/>
        <v>9.48</v>
      </c>
      <c r="K133" s="72">
        <v>3906</v>
      </c>
      <c r="L133" s="74" t="s">
        <v>43</v>
      </c>
      <c r="M133" s="70">
        <f t="shared" si="5"/>
        <v>0.3906</v>
      </c>
      <c r="N133" s="72">
        <v>4580</v>
      </c>
      <c r="O133" s="74" t="s">
        <v>43</v>
      </c>
      <c r="P133" s="70">
        <f t="shared" si="6"/>
        <v>0.45800000000000002</v>
      </c>
    </row>
    <row r="134" spans="1:16">
      <c r="A134" s="113"/>
      <c r="B134" s="109">
        <v>32.5</v>
      </c>
      <c r="C134" s="110" t="s">
        <v>44</v>
      </c>
      <c r="D134" s="70">
        <f t="shared" si="10"/>
        <v>0.24621212121212122</v>
      </c>
      <c r="E134" s="111">
        <v>41.87</v>
      </c>
      <c r="F134" s="112">
        <v>1.087</v>
      </c>
      <c r="G134" s="108">
        <f t="shared" si="8"/>
        <v>42.957000000000001</v>
      </c>
      <c r="H134" s="109">
        <v>9.91</v>
      </c>
      <c r="I134" s="110" t="s">
        <v>45</v>
      </c>
      <c r="J134" s="71">
        <f t="shared" si="11"/>
        <v>9.91</v>
      </c>
      <c r="K134" s="72">
        <v>3979</v>
      </c>
      <c r="L134" s="74" t="s">
        <v>43</v>
      </c>
      <c r="M134" s="70">
        <f t="shared" si="5"/>
        <v>0.39790000000000003</v>
      </c>
      <c r="N134" s="72">
        <v>4665</v>
      </c>
      <c r="O134" s="74" t="s">
        <v>43</v>
      </c>
      <c r="P134" s="70">
        <f t="shared" si="6"/>
        <v>0.46650000000000003</v>
      </c>
    </row>
    <row r="135" spans="1:16">
      <c r="A135" s="113"/>
      <c r="B135" s="109">
        <v>35</v>
      </c>
      <c r="C135" s="110" t="s">
        <v>44</v>
      </c>
      <c r="D135" s="70">
        <f t="shared" si="10"/>
        <v>0.26515151515151514</v>
      </c>
      <c r="E135" s="111">
        <v>44.12</v>
      </c>
      <c r="F135" s="112">
        <v>1.028</v>
      </c>
      <c r="G135" s="108">
        <f t="shared" si="8"/>
        <v>45.147999999999996</v>
      </c>
      <c r="H135" s="109">
        <v>10.32</v>
      </c>
      <c r="I135" s="110" t="s">
        <v>45</v>
      </c>
      <c r="J135" s="71">
        <f t="shared" si="11"/>
        <v>10.32</v>
      </c>
      <c r="K135" s="72">
        <v>4044</v>
      </c>
      <c r="L135" s="74" t="s">
        <v>43</v>
      </c>
      <c r="M135" s="70">
        <f t="shared" si="5"/>
        <v>0.40439999999999998</v>
      </c>
      <c r="N135" s="72">
        <v>4741</v>
      </c>
      <c r="O135" s="74" t="s">
        <v>43</v>
      </c>
      <c r="P135" s="70">
        <f t="shared" si="6"/>
        <v>0.47409999999999997</v>
      </c>
    </row>
    <row r="136" spans="1:16">
      <c r="A136" s="113"/>
      <c r="B136" s="109">
        <v>37.5</v>
      </c>
      <c r="C136" s="110" t="s">
        <v>44</v>
      </c>
      <c r="D136" s="70">
        <f t="shared" si="10"/>
        <v>0.28409090909090912</v>
      </c>
      <c r="E136" s="111">
        <v>46.26</v>
      </c>
      <c r="F136" s="112">
        <v>0.97499999999999998</v>
      </c>
      <c r="G136" s="108">
        <f t="shared" si="8"/>
        <v>47.234999999999999</v>
      </c>
      <c r="H136" s="109">
        <v>10.7</v>
      </c>
      <c r="I136" s="110" t="s">
        <v>45</v>
      </c>
      <c r="J136" s="71">
        <f t="shared" si="11"/>
        <v>10.7</v>
      </c>
      <c r="K136" s="72">
        <v>4102</v>
      </c>
      <c r="L136" s="74" t="s">
        <v>43</v>
      </c>
      <c r="M136" s="70">
        <f t="shared" si="5"/>
        <v>0.41020000000000001</v>
      </c>
      <c r="N136" s="72">
        <v>4808</v>
      </c>
      <c r="O136" s="74" t="s">
        <v>43</v>
      </c>
      <c r="P136" s="70">
        <f t="shared" si="6"/>
        <v>0.48080000000000001</v>
      </c>
    </row>
    <row r="137" spans="1:16">
      <c r="A137" s="113"/>
      <c r="B137" s="109">
        <v>40</v>
      </c>
      <c r="C137" s="110" t="s">
        <v>44</v>
      </c>
      <c r="D137" s="70">
        <f t="shared" si="10"/>
        <v>0.30303030303030304</v>
      </c>
      <c r="E137" s="111">
        <v>48.28</v>
      </c>
      <c r="F137" s="112">
        <v>0.92789999999999995</v>
      </c>
      <c r="G137" s="108">
        <f t="shared" si="8"/>
        <v>49.207900000000002</v>
      </c>
      <c r="H137" s="109">
        <v>11.07</v>
      </c>
      <c r="I137" s="110" t="s">
        <v>45</v>
      </c>
      <c r="J137" s="71">
        <f t="shared" si="11"/>
        <v>11.07</v>
      </c>
      <c r="K137" s="72">
        <v>4154</v>
      </c>
      <c r="L137" s="74" t="s">
        <v>43</v>
      </c>
      <c r="M137" s="70">
        <f t="shared" si="5"/>
        <v>0.41539999999999999</v>
      </c>
      <c r="N137" s="72">
        <v>4869</v>
      </c>
      <c r="O137" s="74" t="s">
        <v>43</v>
      </c>
      <c r="P137" s="70">
        <f t="shared" si="6"/>
        <v>0.4869</v>
      </c>
    </row>
    <row r="138" spans="1:16">
      <c r="A138" s="113"/>
      <c r="B138" s="109">
        <v>45</v>
      </c>
      <c r="C138" s="110" t="s">
        <v>44</v>
      </c>
      <c r="D138" s="70">
        <f t="shared" si="10"/>
        <v>0.34090909090909088</v>
      </c>
      <c r="E138" s="111">
        <v>52.02</v>
      </c>
      <c r="F138" s="112">
        <v>0.84740000000000004</v>
      </c>
      <c r="G138" s="108">
        <f t="shared" si="8"/>
        <v>52.867400000000004</v>
      </c>
      <c r="H138" s="109">
        <v>11.77</v>
      </c>
      <c r="I138" s="110" t="s">
        <v>45</v>
      </c>
      <c r="J138" s="71">
        <f t="shared" si="11"/>
        <v>11.77</v>
      </c>
      <c r="K138" s="72">
        <v>4301</v>
      </c>
      <c r="L138" s="74" t="s">
        <v>43</v>
      </c>
      <c r="M138" s="70">
        <f t="shared" si="5"/>
        <v>0.43010000000000004</v>
      </c>
      <c r="N138" s="72">
        <v>4976</v>
      </c>
      <c r="O138" s="74" t="s">
        <v>43</v>
      </c>
      <c r="P138" s="70">
        <f t="shared" si="6"/>
        <v>0.49759999999999999</v>
      </c>
    </row>
    <row r="139" spans="1:16">
      <c r="A139" s="113"/>
      <c r="B139" s="109">
        <v>50</v>
      </c>
      <c r="C139" s="110" t="s">
        <v>44</v>
      </c>
      <c r="D139" s="70">
        <f t="shared" si="10"/>
        <v>0.37878787878787878</v>
      </c>
      <c r="E139" s="111">
        <v>55.37</v>
      </c>
      <c r="F139" s="112">
        <v>0.78080000000000005</v>
      </c>
      <c r="G139" s="108">
        <f t="shared" si="8"/>
        <v>56.150799999999997</v>
      </c>
      <c r="H139" s="109">
        <v>12.43</v>
      </c>
      <c r="I139" s="110" t="s">
        <v>45</v>
      </c>
      <c r="J139" s="71">
        <f t="shared" si="11"/>
        <v>12.43</v>
      </c>
      <c r="K139" s="72">
        <v>4425</v>
      </c>
      <c r="L139" s="74" t="s">
        <v>43</v>
      </c>
      <c r="M139" s="70">
        <f t="shared" si="5"/>
        <v>0.4425</v>
      </c>
      <c r="N139" s="72">
        <v>5067</v>
      </c>
      <c r="O139" s="74" t="s">
        <v>43</v>
      </c>
      <c r="P139" s="70">
        <f t="shared" si="6"/>
        <v>0.50670000000000004</v>
      </c>
    </row>
    <row r="140" spans="1:16">
      <c r="A140" s="113"/>
      <c r="B140" s="109">
        <v>55</v>
      </c>
      <c r="C140" s="114" t="s">
        <v>44</v>
      </c>
      <c r="D140" s="70">
        <f t="shared" si="10"/>
        <v>0.41666666666666669</v>
      </c>
      <c r="E140" s="111">
        <v>58.39</v>
      </c>
      <c r="F140" s="112">
        <v>0.7248</v>
      </c>
      <c r="G140" s="108">
        <f t="shared" si="8"/>
        <v>59.114800000000002</v>
      </c>
      <c r="H140" s="109">
        <v>13.05</v>
      </c>
      <c r="I140" s="110" t="s">
        <v>45</v>
      </c>
      <c r="J140" s="71">
        <f t="shared" si="11"/>
        <v>13.05</v>
      </c>
      <c r="K140" s="72">
        <v>4532</v>
      </c>
      <c r="L140" s="74" t="s">
        <v>43</v>
      </c>
      <c r="M140" s="70">
        <f t="shared" si="5"/>
        <v>0.45319999999999999</v>
      </c>
      <c r="N140" s="72">
        <v>5145</v>
      </c>
      <c r="O140" s="74" t="s">
        <v>43</v>
      </c>
      <c r="P140" s="70">
        <f t="shared" si="6"/>
        <v>0.51449999999999996</v>
      </c>
    </row>
    <row r="141" spans="1:16">
      <c r="B141" s="109">
        <v>60</v>
      </c>
      <c r="C141" s="74" t="s">
        <v>44</v>
      </c>
      <c r="D141" s="70">
        <f t="shared" si="10"/>
        <v>0.45454545454545453</v>
      </c>
      <c r="E141" s="111">
        <v>61.1</v>
      </c>
      <c r="F141" s="112">
        <v>0.67689999999999995</v>
      </c>
      <c r="G141" s="108">
        <f t="shared" si="8"/>
        <v>61.776900000000005</v>
      </c>
      <c r="H141" s="72">
        <v>13.64</v>
      </c>
      <c r="I141" s="74" t="s">
        <v>45</v>
      </c>
      <c r="J141" s="71">
        <f t="shared" si="11"/>
        <v>13.64</v>
      </c>
      <c r="K141" s="72">
        <v>4626</v>
      </c>
      <c r="L141" s="74" t="s">
        <v>43</v>
      </c>
      <c r="M141" s="70">
        <f t="shared" si="5"/>
        <v>0.46260000000000001</v>
      </c>
      <c r="N141" s="72">
        <v>5214</v>
      </c>
      <c r="O141" s="74" t="s">
        <v>43</v>
      </c>
      <c r="P141" s="70">
        <f t="shared" si="6"/>
        <v>0.52140000000000009</v>
      </c>
    </row>
    <row r="142" spans="1:16">
      <c r="B142" s="109">
        <v>65</v>
      </c>
      <c r="C142" s="74" t="s">
        <v>44</v>
      </c>
      <c r="D142" s="70">
        <f t="shared" si="10"/>
        <v>0.49242424242424243</v>
      </c>
      <c r="E142" s="111">
        <v>63.53</v>
      </c>
      <c r="F142" s="112">
        <v>0.63539999999999996</v>
      </c>
      <c r="G142" s="108">
        <f t="shared" si="8"/>
        <v>64.165400000000005</v>
      </c>
      <c r="H142" s="72">
        <v>14.21</v>
      </c>
      <c r="I142" s="74" t="s">
        <v>45</v>
      </c>
      <c r="J142" s="71">
        <f t="shared" si="11"/>
        <v>14.21</v>
      </c>
      <c r="K142" s="72">
        <v>4711</v>
      </c>
      <c r="L142" s="74" t="s">
        <v>43</v>
      </c>
      <c r="M142" s="70">
        <f t="shared" si="5"/>
        <v>0.47110000000000002</v>
      </c>
      <c r="N142" s="72">
        <v>5275</v>
      </c>
      <c r="O142" s="74" t="s">
        <v>43</v>
      </c>
      <c r="P142" s="70">
        <f t="shared" si="6"/>
        <v>0.52750000000000008</v>
      </c>
    </row>
    <row r="143" spans="1:16">
      <c r="B143" s="109">
        <v>70</v>
      </c>
      <c r="C143" s="74" t="s">
        <v>44</v>
      </c>
      <c r="D143" s="70">
        <f t="shared" si="10"/>
        <v>0.53030303030303028</v>
      </c>
      <c r="E143" s="111">
        <v>65.709999999999994</v>
      </c>
      <c r="F143" s="112">
        <v>0.59919999999999995</v>
      </c>
      <c r="G143" s="108">
        <f t="shared" si="8"/>
        <v>66.30919999999999</v>
      </c>
      <c r="H143" s="72">
        <v>14.76</v>
      </c>
      <c r="I143" s="74" t="s">
        <v>45</v>
      </c>
      <c r="J143" s="71">
        <f t="shared" si="11"/>
        <v>14.76</v>
      </c>
      <c r="K143" s="72">
        <v>4788</v>
      </c>
      <c r="L143" s="74" t="s">
        <v>43</v>
      </c>
      <c r="M143" s="70">
        <f t="shared" si="5"/>
        <v>0.4788</v>
      </c>
      <c r="N143" s="72">
        <v>5330</v>
      </c>
      <c r="O143" s="74" t="s">
        <v>43</v>
      </c>
      <c r="P143" s="70">
        <f t="shared" si="6"/>
        <v>0.53300000000000003</v>
      </c>
    </row>
    <row r="144" spans="1:16">
      <c r="B144" s="109">
        <v>80</v>
      </c>
      <c r="C144" s="74" t="s">
        <v>44</v>
      </c>
      <c r="D144" s="70">
        <f t="shared" si="10"/>
        <v>0.60606060606060608</v>
      </c>
      <c r="E144" s="111">
        <v>69.430000000000007</v>
      </c>
      <c r="F144" s="112">
        <v>0.53869999999999996</v>
      </c>
      <c r="G144" s="108">
        <f t="shared" si="8"/>
        <v>69.968700000000013</v>
      </c>
      <c r="H144" s="72">
        <v>15.81</v>
      </c>
      <c r="I144" s="74" t="s">
        <v>45</v>
      </c>
      <c r="J144" s="71">
        <f t="shared" si="11"/>
        <v>15.81</v>
      </c>
      <c r="K144" s="72">
        <v>5035</v>
      </c>
      <c r="L144" s="74" t="s">
        <v>43</v>
      </c>
      <c r="M144" s="70">
        <f t="shared" si="5"/>
        <v>0.50350000000000006</v>
      </c>
      <c r="N144" s="72">
        <v>5426</v>
      </c>
      <c r="O144" s="74" t="s">
        <v>43</v>
      </c>
      <c r="P144" s="70">
        <f t="shared" si="6"/>
        <v>0.54259999999999997</v>
      </c>
    </row>
    <row r="145" spans="2:16">
      <c r="B145" s="109">
        <v>90</v>
      </c>
      <c r="C145" s="74" t="s">
        <v>44</v>
      </c>
      <c r="D145" s="70">
        <f t="shared" si="10"/>
        <v>0.68181818181818177</v>
      </c>
      <c r="E145" s="111">
        <v>72.42</v>
      </c>
      <c r="F145" s="112">
        <v>0.49009999999999998</v>
      </c>
      <c r="G145" s="108">
        <f t="shared" si="8"/>
        <v>72.9101</v>
      </c>
      <c r="H145" s="72">
        <v>16.809999999999999</v>
      </c>
      <c r="I145" s="74" t="s">
        <v>45</v>
      </c>
      <c r="J145" s="71">
        <f t="shared" si="11"/>
        <v>16.809999999999999</v>
      </c>
      <c r="K145" s="72">
        <v>5249</v>
      </c>
      <c r="L145" s="74" t="s">
        <v>43</v>
      </c>
      <c r="M145" s="70">
        <f t="shared" si="5"/>
        <v>0.52489999999999992</v>
      </c>
      <c r="N145" s="72">
        <v>5509</v>
      </c>
      <c r="O145" s="74" t="s">
        <v>43</v>
      </c>
      <c r="P145" s="70">
        <f t="shared" si="6"/>
        <v>0.55090000000000006</v>
      </c>
    </row>
    <row r="146" spans="2:16">
      <c r="B146" s="109">
        <v>100</v>
      </c>
      <c r="C146" s="74" t="s">
        <v>44</v>
      </c>
      <c r="D146" s="70">
        <f t="shared" si="10"/>
        <v>0.75757575757575757</v>
      </c>
      <c r="E146" s="111">
        <v>74.84</v>
      </c>
      <c r="F146" s="112">
        <v>0.45019999999999999</v>
      </c>
      <c r="G146" s="108">
        <f t="shared" si="8"/>
        <v>75.290199999999999</v>
      </c>
      <c r="H146" s="72">
        <v>17.77</v>
      </c>
      <c r="I146" s="74" t="s">
        <v>45</v>
      </c>
      <c r="J146" s="71">
        <f t="shared" si="11"/>
        <v>17.77</v>
      </c>
      <c r="K146" s="72">
        <v>5439</v>
      </c>
      <c r="L146" s="74" t="s">
        <v>43</v>
      </c>
      <c r="M146" s="70">
        <f t="shared" si="5"/>
        <v>0.54390000000000005</v>
      </c>
      <c r="N146" s="72">
        <v>5581</v>
      </c>
      <c r="O146" s="74" t="s">
        <v>43</v>
      </c>
      <c r="P146" s="70">
        <f t="shared" si="6"/>
        <v>0.55810000000000004</v>
      </c>
    </row>
    <row r="147" spans="2:16">
      <c r="B147" s="109">
        <v>110</v>
      </c>
      <c r="C147" s="74" t="s">
        <v>44</v>
      </c>
      <c r="D147" s="70">
        <f t="shared" si="10"/>
        <v>0.83333333333333337</v>
      </c>
      <c r="E147" s="111">
        <v>76.819999999999993</v>
      </c>
      <c r="F147" s="112">
        <v>0.4168</v>
      </c>
      <c r="G147" s="108">
        <f t="shared" si="8"/>
        <v>77.236799999999988</v>
      </c>
      <c r="H147" s="72">
        <v>18.71</v>
      </c>
      <c r="I147" s="74" t="s">
        <v>45</v>
      </c>
      <c r="J147" s="71">
        <f t="shared" si="11"/>
        <v>18.71</v>
      </c>
      <c r="K147" s="72">
        <v>5611</v>
      </c>
      <c r="L147" s="74" t="s">
        <v>43</v>
      </c>
      <c r="M147" s="70">
        <f t="shared" si="5"/>
        <v>0.56109999999999993</v>
      </c>
      <c r="N147" s="72">
        <v>5645</v>
      </c>
      <c r="O147" s="74" t="s">
        <v>43</v>
      </c>
      <c r="P147" s="70">
        <f t="shared" si="6"/>
        <v>0.5645</v>
      </c>
    </row>
    <row r="148" spans="2:16">
      <c r="B148" s="109">
        <v>120</v>
      </c>
      <c r="C148" s="74" t="s">
        <v>44</v>
      </c>
      <c r="D148" s="70">
        <f t="shared" si="10"/>
        <v>0.90909090909090906</v>
      </c>
      <c r="E148" s="111">
        <v>78.45</v>
      </c>
      <c r="F148" s="112">
        <v>0.38829999999999998</v>
      </c>
      <c r="G148" s="108">
        <f t="shared" si="8"/>
        <v>78.838300000000004</v>
      </c>
      <c r="H148" s="72">
        <v>19.63</v>
      </c>
      <c r="I148" s="74" t="s">
        <v>45</v>
      </c>
      <c r="J148" s="71">
        <f t="shared" si="11"/>
        <v>19.63</v>
      </c>
      <c r="K148" s="72">
        <v>5771</v>
      </c>
      <c r="L148" s="74" t="s">
        <v>43</v>
      </c>
      <c r="M148" s="70">
        <f t="shared" ref="M148:M160" si="12">K148/1000/10</f>
        <v>0.57709999999999995</v>
      </c>
      <c r="N148" s="72">
        <v>5703</v>
      </c>
      <c r="O148" s="74" t="s">
        <v>43</v>
      </c>
      <c r="P148" s="70">
        <f t="shared" ref="P148:P181" si="13">N148/1000/10</f>
        <v>0.57030000000000003</v>
      </c>
    </row>
    <row r="149" spans="2:16">
      <c r="B149" s="109">
        <v>130</v>
      </c>
      <c r="C149" s="74" t="s">
        <v>44</v>
      </c>
      <c r="D149" s="70">
        <f t="shared" si="10"/>
        <v>0.98484848484848486</v>
      </c>
      <c r="E149" s="111">
        <v>79.8</v>
      </c>
      <c r="F149" s="112">
        <v>0.36380000000000001</v>
      </c>
      <c r="G149" s="108">
        <f t="shared" ref="G149:G212" si="14">E149+F149</f>
        <v>80.163799999999995</v>
      </c>
      <c r="H149" s="72">
        <v>20.53</v>
      </c>
      <c r="I149" s="74" t="s">
        <v>45</v>
      </c>
      <c r="J149" s="71">
        <f t="shared" si="11"/>
        <v>20.53</v>
      </c>
      <c r="K149" s="72">
        <v>5920</v>
      </c>
      <c r="L149" s="74" t="s">
        <v>43</v>
      </c>
      <c r="M149" s="70">
        <f t="shared" si="12"/>
        <v>0.59199999999999997</v>
      </c>
      <c r="N149" s="72">
        <v>5757</v>
      </c>
      <c r="O149" s="74" t="s">
        <v>43</v>
      </c>
      <c r="P149" s="70">
        <f t="shared" si="13"/>
        <v>0.57569999999999999</v>
      </c>
    </row>
    <row r="150" spans="2:16">
      <c r="B150" s="109">
        <v>140</v>
      </c>
      <c r="C150" s="74" t="s">
        <v>44</v>
      </c>
      <c r="D150" s="70">
        <f t="shared" si="10"/>
        <v>1.0606060606060606</v>
      </c>
      <c r="E150" s="111">
        <v>80.930000000000007</v>
      </c>
      <c r="F150" s="112">
        <v>0.34229999999999999</v>
      </c>
      <c r="G150" s="108">
        <f t="shared" si="14"/>
        <v>81.272300000000001</v>
      </c>
      <c r="H150" s="72">
        <v>21.41</v>
      </c>
      <c r="I150" s="74" t="s">
        <v>45</v>
      </c>
      <c r="J150" s="71">
        <f t="shared" si="11"/>
        <v>21.41</v>
      </c>
      <c r="K150" s="72">
        <v>6060</v>
      </c>
      <c r="L150" s="74" t="s">
        <v>43</v>
      </c>
      <c r="M150" s="70">
        <f t="shared" si="12"/>
        <v>0.60599999999999998</v>
      </c>
      <c r="N150" s="72">
        <v>5806</v>
      </c>
      <c r="O150" s="74" t="s">
        <v>43</v>
      </c>
      <c r="P150" s="70">
        <f t="shared" si="13"/>
        <v>0.5806</v>
      </c>
    </row>
    <row r="151" spans="2:16">
      <c r="B151" s="109">
        <v>150</v>
      </c>
      <c r="C151" s="74" t="s">
        <v>44</v>
      </c>
      <c r="D151" s="70">
        <f t="shared" si="10"/>
        <v>1.1363636363636365</v>
      </c>
      <c r="E151" s="111">
        <v>81.89</v>
      </c>
      <c r="F151" s="112">
        <v>0.32350000000000001</v>
      </c>
      <c r="G151" s="108">
        <f t="shared" si="14"/>
        <v>82.213499999999996</v>
      </c>
      <c r="H151" s="72">
        <v>22.29</v>
      </c>
      <c r="I151" s="74" t="s">
        <v>45</v>
      </c>
      <c r="J151" s="71">
        <f t="shared" si="11"/>
        <v>22.29</v>
      </c>
      <c r="K151" s="72">
        <v>6194</v>
      </c>
      <c r="L151" s="74" t="s">
        <v>43</v>
      </c>
      <c r="M151" s="70">
        <f t="shared" si="12"/>
        <v>0.61939999999999995</v>
      </c>
      <c r="N151" s="72">
        <v>5852</v>
      </c>
      <c r="O151" s="74" t="s">
        <v>43</v>
      </c>
      <c r="P151" s="70">
        <f t="shared" si="13"/>
        <v>0.58520000000000005</v>
      </c>
    </row>
    <row r="152" spans="2:16">
      <c r="B152" s="109">
        <v>160</v>
      </c>
      <c r="C152" s="74" t="s">
        <v>44</v>
      </c>
      <c r="D152" s="70">
        <f t="shared" si="10"/>
        <v>1.2121212121212122</v>
      </c>
      <c r="E152" s="111">
        <v>82.7</v>
      </c>
      <c r="F152" s="112">
        <v>0.30680000000000002</v>
      </c>
      <c r="G152" s="108">
        <f t="shared" si="14"/>
        <v>83.006799999999998</v>
      </c>
      <c r="H152" s="72">
        <v>23.15</v>
      </c>
      <c r="I152" s="74" t="s">
        <v>45</v>
      </c>
      <c r="J152" s="71">
        <f t="shared" si="11"/>
        <v>23.15</v>
      </c>
      <c r="K152" s="72">
        <v>6322</v>
      </c>
      <c r="L152" s="74" t="s">
        <v>43</v>
      </c>
      <c r="M152" s="70">
        <f t="shared" si="12"/>
        <v>0.63219999999999998</v>
      </c>
      <c r="N152" s="72">
        <v>5896</v>
      </c>
      <c r="O152" s="74" t="s">
        <v>43</v>
      </c>
      <c r="P152" s="70">
        <f t="shared" si="13"/>
        <v>0.58960000000000001</v>
      </c>
    </row>
    <row r="153" spans="2:16">
      <c r="B153" s="109">
        <v>170</v>
      </c>
      <c r="C153" s="74" t="s">
        <v>44</v>
      </c>
      <c r="D153" s="70">
        <f t="shared" si="10"/>
        <v>1.2878787878787878</v>
      </c>
      <c r="E153" s="111">
        <v>83.4</v>
      </c>
      <c r="F153" s="112">
        <v>0.2918</v>
      </c>
      <c r="G153" s="108">
        <f t="shared" si="14"/>
        <v>83.691800000000001</v>
      </c>
      <c r="H153" s="72">
        <v>24.01</v>
      </c>
      <c r="I153" s="74" t="s">
        <v>45</v>
      </c>
      <c r="J153" s="71">
        <f t="shared" si="11"/>
        <v>24.01</v>
      </c>
      <c r="K153" s="72">
        <v>6444</v>
      </c>
      <c r="L153" s="74" t="s">
        <v>43</v>
      </c>
      <c r="M153" s="70">
        <f t="shared" si="12"/>
        <v>0.64439999999999997</v>
      </c>
      <c r="N153" s="72">
        <v>5937</v>
      </c>
      <c r="O153" s="74" t="s">
        <v>43</v>
      </c>
      <c r="P153" s="70">
        <f t="shared" si="13"/>
        <v>0.59370000000000001</v>
      </c>
    </row>
    <row r="154" spans="2:16">
      <c r="B154" s="109">
        <v>180</v>
      </c>
      <c r="C154" s="74" t="s">
        <v>44</v>
      </c>
      <c r="D154" s="70">
        <f t="shared" si="10"/>
        <v>1.3636363636363635</v>
      </c>
      <c r="E154" s="111">
        <v>83.99</v>
      </c>
      <c r="F154" s="112">
        <v>0.27829999999999999</v>
      </c>
      <c r="G154" s="108">
        <f t="shared" si="14"/>
        <v>84.268299999999996</v>
      </c>
      <c r="H154" s="72">
        <v>24.87</v>
      </c>
      <c r="I154" s="74" t="s">
        <v>45</v>
      </c>
      <c r="J154" s="71">
        <f t="shared" si="11"/>
        <v>24.87</v>
      </c>
      <c r="K154" s="72">
        <v>6563</v>
      </c>
      <c r="L154" s="74" t="s">
        <v>43</v>
      </c>
      <c r="M154" s="70">
        <f t="shared" si="12"/>
        <v>0.65629999999999999</v>
      </c>
      <c r="N154" s="72">
        <v>5976</v>
      </c>
      <c r="O154" s="74" t="s">
        <v>43</v>
      </c>
      <c r="P154" s="70">
        <f t="shared" si="13"/>
        <v>0.59760000000000002</v>
      </c>
    </row>
    <row r="155" spans="2:16">
      <c r="B155" s="109">
        <v>200</v>
      </c>
      <c r="C155" s="74" t="s">
        <v>44</v>
      </c>
      <c r="D155" s="70">
        <f t="shared" si="10"/>
        <v>1.5151515151515151</v>
      </c>
      <c r="E155" s="111">
        <v>84.93</v>
      </c>
      <c r="F155" s="112">
        <v>0.255</v>
      </c>
      <c r="G155" s="108">
        <f t="shared" si="14"/>
        <v>85.185000000000002</v>
      </c>
      <c r="H155" s="72">
        <v>26.55</v>
      </c>
      <c r="I155" s="74" t="s">
        <v>45</v>
      </c>
      <c r="J155" s="71">
        <f t="shared" si="11"/>
        <v>26.55</v>
      </c>
      <c r="K155" s="72">
        <v>6996</v>
      </c>
      <c r="L155" s="74" t="s">
        <v>43</v>
      </c>
      <c r="M155" s="70">
        <f t="shared" si="12"/>
        <v>0.6996</v>
      </c>
      <c r="N155" s="72">
        <v>6049</v>
      </c>
      <c r="O155" s="74" t="s">
        <v>43</v>
      </c>
      <c r="P155" s="70">
        <f t="shared" si="13"/>
        <v>0.60489999999999999</v>
      </c>
    </row>
    <row r="156" spans="2:16">
      <c r="B156" s="109">
        <v>225</v>
      </c>
      <c r="C156" s="74" t="s">
        <v>44</v>
      </c>
      <c r="D156" s="70">
        <f t="shared" si="10"/>
        <v>1.7045454545454546</v>
      </c>
      <c r="E156" s="111">
        <v>85.76</v>
      </c>
      <c r="F156" s="112">
        <v>0.23119999999999999</v>
      </c>
      <c r="G156" s="108">
        <f t="shared" si="14"/>
        <v>85.991200000000006</v>
      </c>
      <c r="H156" s="72">
        <v>28.64</v>
      </c>
      <c r="I156" s="74" t="s">
        <v>45</v>
      </c>
      <c r="J156" s="71">
        <f t="shared" si="11"/>
        <v>28.64</v>
      </c>
      <c r="K156" s="72">
        <v>7607</v>
      </c>
      <c r="L156" s="74" t="s">
        <v>43</v>
      </c>
      <c r="M156" s="70">
        <f t="shared" si="12"/>
        <v>0.76070000000000004</v>
      </c>
      <c r="N156" s="72">
        <v>6133</v>
      </c>
      <c r="O156" s="74" t="s">
        <v>43</v>
      </c>
      <c r="P156" s="70">
        <f t="shared" si="13"/>
        <v>0.61329999999999996</v>
      </c>
    </row>
    <row r="157" spans="2:16">
      <c r="B157" s="109">
        <v>250</v>
      </c>
      <c r="C157" s="74" t="s">
        <v>44</v>
      </c>
      <c r="D157" s="70">
        <f t="shared" si="10"/>
        <v>1.893939393939394</v>
      </c>
      <c r="E157" s="111">
        <v>86.3</v>
      </c>
      <c r="F157" s="112">
        <v>0.2117</v>
      </c>
      <c r="G157" s="108">
        <f t="shared" si="14"/>
        <v>86.51169999999999</v>
      </c>
      <c r="H157" s="72">
        <v>30.72</v>
      </c>
      <c r="I157" s="74" t="s">
        <v>45</v>
      </c>
      <c r="J157" s="71">
        <f t="shared" si="11"/>
        <v>30.72</v>
      </c>
      <c r="K157" s="72">
        <v>8164</v>
      </c>
      <c r="L157" s="74" t="s">
        <v>43</v>
      </c>
      <c r="M157" s="70">
        <f t="shared" si="12"/>
        <v>0.81640000000000001</v>
      </c>
      <c r="N157" s="72">
        <v>6211</v>
      </c>
      <c r="O157" s="74" t="s">
        <v>43</v>
      </c>
      <c r="P157" s="70">
        <f t="shared" si="13"/>
        <v>0.62109999999999999</v>
      </c>
    </row>
    <row r="158" spans="2:16">
      <c r="B158" s="109">
        <v>275</v>
      </c>
      <c r="C158" s="74" t="s">
        <v>44</v>
      </c>
      <c r="D158" s="70">
        <f t="shared" ref="D158:D171" si="15">B158/$C$5</f>
        <v>2.0833333333333335</v>
      </c>
      <c r="E158" s="111">
        <v>87.21</v>
      </c>
      <c r="F158" s="112">
        <v>0.19550000000000001</v>
      </c>
      <c r="G158" s="108">
        <f t="shared" si="14"/>
        <v>87.405499999999989</v>
      </c>
      <c r="H158" s="72">
        <v>32.78</v>
      </c>
      <c r="I158" s="74" t="s">
        <v>45</v>
      </c>
      <c r="J158" s="71">
        <f t="shared" si="11"/>
        <v>32.78</v>
      </c>
      <c r="K158" s="72">
        <v>8676</v>
      </c>
      <c r="L158" s="74" t="s">
        <v>43</v>
      </c>
      <c r="M158" s="70">
        <f t="shared" si="12"/>
        <v>0.86760000000000004</v>
      </c>
      <c r="N158" s="72">
        <v>6283</v>
      </c>
      <c r="O158" s="74" t="s">
        <v>43</v>
      </c>
      <c r="P158" s="70">
        <f t="shared" si="13"/>
        <v>0.62830000000000008</v>
      </c>
    </row>
    <row r="159" spans="2:16">
      <c r="B159" s="109">
        <v>300</v>
      </c>
      <c r="C159" s="74" t="s">
        <v>44</v>
      </c>
      <c r="D159" s="70">
        <f t="shared" si="15"/>
        <v>2.2727272727272729</v>
      </c>
      <c r="E159" s="111">
        <v>88.12</v>
      </c>
      <c r="F159" s="112">
        <v>0.1817</v>
      </c>
      <c r="G159" s="108">
        <f t="shared" si="14"/>
        <v>88.301700000000011</v>
      </c>
      <c r="H159" s="72">
        <v>34.81</v>
      </c>
      <c r="I159" s="74" t="s">
        <v>45</v>
      </c>
      <c r="J159" s="71">
        <f t="shared" si="11"/>
        <v>34.81</v>
      </c>
      <c r="K159" s="72">
        <v>9150</v>
      </c>
      <c r="L159" s="74" t="s">
        <v>43</v>
      </c>
      <c r="M159" s="70">
        <f t="shared" si="12"/>
        <v>0.91500000000000004</v>
      </c>
      <c r="N159" s="72">
        <v>6351</v>
      </c>
      <c r="O159" s="74" t="s">
        <v>43</v>
      </c>
      <c r="P159" s="70">
        <f t="shared" si="13"/>
        <v>0.6351</v>
      </c>
    </row>
    <row r="160" spans="2:16">
      <c r="B160" s="109">
        <v>325</v>
      </c>
      <c r="C160" s="74" t="s">
        <v>44</v>
      </c>
      <c r="D160" s="70">
        <f t="shared" si="15"/>
        <v>2.4621212121212119</v>
      </c>
      <c r="E160" s="111">
        <v>88.26</v>
      </c>
      <c r="F160" s="112">
        <v>0.16980000000000001</v>
      </c>
      <c r="G160" s="108">
        <f t="shared" si="14"/>
        <v>88.4298</v>
      </c>
      <c r="H160" s="72">
        <v>36.840000000000003</v>
      </c>
      <c r="I160" s="74" t="s">
        <v>45</v>
      </c>
      <c r="J160" s="71">
        <f t="shared" si="11"/>
        <v>36.840000000000003</v>
      </c>
      <c r="K160" s="72">
        <v>9595</v>
      </c>
      <c r="L160" s="74" t="s">
        <v>43</v>
      </c>
      <c r="M160" s="70">
        <f t="shared" si="12"/>
        <v>0.95950000000000002</v>
      </c>
      <c r="N160" s="72">
        <v>6416</v>
      </c>
      <c r="O160" s="74" t="s">
        <v>43</v>
      </c>
      <c r="P160" s="70">
        <f t="shared" si="13"/>
        <v>0.64160000000000006</v>
      </c>
    </row>
    <row r="161" spans="2:16">
      <c r="B161" s="109">
        <v>350</v>
      </c>
      <c r="C161" s="74" t="s">
        <v>44</v>
      </c>
      <c r="D161" s="70">
        <f t="shared" si="15"/>
        <v>2.6515151515151514</v>
      </c>
      <c r="E161" s="111">
        <v>88.25</v>
      </c>
      <c r="F161" s="112">
        <v>0.1595</v>
      </c>
      <c r="G161" s="108">
        <f t="shared" si="14"/>
        <v>88.409499999999994</v>
      </c>
      <c r="H161" s="72">
        <v>38.86</v>
      </c>
      <c r="I161" s="74" t="s">
        <v>45</v>
      </c>
      <c r="J161" s="71">
        <f t="shared" si="11"/>
        <v>38.86</v>
      </c>
      <c r="K161" s="72">
        <v>1</v>
      </c>
      <c r="L161" s="73" t="s">
        <v>45</v>
      </c>
      <c r="M161" s="71">
        <f t="shared" ref="M161:M216" si="16">K161</f>
        <v>1</v>
      </c>
      <c r="N161" s="72">
        <v>6478</v>
      </c>
      <c r="O161" s="74" t="s">
        <v>43</v>
      </c>
      <c r="P161" s="70">
        <f t="shared" si="13"/>
        <v>0.64779999999999993</v>
      </c>
    </row>
    <row r="162" spans="2:16">
      <c r="B162" s="109">
        <v>375</v>
      </c>
      <c r="C162" s="74" t="s">
        <v>44</v>
      </c>
      <c r="D162" s="70">
        <f t="shared" si="15"/>
        <v>2.8409090909090908</v>
      </c>
      <c r="E162" s="111">
        <v>88.18</v>
      </c>
      <c r="F162" s="112">
        <v>0.15049999999999999</v>
      </c>
      <c r="G162" s="108">
        <f t="shared" si="14"/>
        <v>88.330500000000001</v>
      </c>
      <c r="H162" s="72">
        <v>40.89</v>
      </c>
      <c r="I162" s="74" t="s">
        <v>45</v>
      </c>
      <c r="J162" s="71">
        <f t="shared" si="11"/>
        <v>40.89</v>
      </c>
      <c r="K162" s="72">
        <v>1.04</v>
      </c>
      <c r="L162" s="74" t="s">
        <v>45</v>
      </c>
      <c r="M162" s="71">
        <f t="shared" si="16"/>
        <v>1.04</v>
      </c>
      <c r="N162" s="72">
        <v>6537</v>
      </c>
      <c r="O162" s="74" t="s">
        <v>43</v>
      </c>
      <c r="P162" s="70">
        <f t="shared" si="13"/>
        <v>0.65369999999999995</v>
      </c>
    </row>
    <row r="163" spans="2:16">
      <c r="B163" s="109">
        <v>400</v>
      </c>
      <c r="C163" s="74" t="s">
        <v>44</v>
      </c>
      <c r="D163" s="70">
        <f t="shared" si="15"/>
        <v>3.0303030303030303</v>
      </c>
      <c r="E163" s="111">
        <v>88.06</v>
      </c>
      <c r="F163" s="112">
        <v>0.1424</v>
      </c>
      <c r="G163" s="108">
        <f t="shared" si="14"/>
        <v>88.202399999999997</v>
      </c>
      <c r="H163" s="72">
        <v>42.91</v>
      </c>
      <c r="I163" s="74" t="s">
        <v>45</v>
      </c>
      <c r="J163" s="71">
        <f t="shared" si="11"/>
        <v>42.91</v>
      </c>
      <c r="K163" s="72">
        <v>1.08</v>
      </c>
      <c r="L163" s="74" t="s">
        <v>45</v>
      </c>
      <c r="M163" s="71">
        <f t="shared" si="16"/>
        <v>1.08</v>
      </c>
      <c r="N163" s="72">
        <v>6595</v>
      </c>
      <c r="O163" s="74" t="s">
        <v>43</v>
      </c>
      <c r="P163" s="70">
        <f t="shared" si="13"/>
        <v>0.65949999999999998</v>
      </c>
    </row>
    <row r="164" spans="2:16">
      <c r="B164" s="109">
        <v>450</v>
      </c>
      <c r="C164" s="74" t="s">
        <v>44</v>
      </c>
      <c r="D164" s="70">
        <f t="shared" si="15"/>
        <v>3.4090909090909092</v>
      </c>
      <c r="E164" s="111">
        <v>87.68</v>
      </c>
      <c r="F164" s="112">
        <v>0.12889999999999999</v>
      </c>
      <c r="G164" s="108">
        <f t="shared" si="14"/>
        <v>87.808900000000008</v>
      </c>
      <c r="H164" s="72">
        <v>46.98</v>
      </c>
      <c r="I164" s="74" t="s">
        <v>45</v>
      </c>
      <c r="J164" s="71">
        <f t="shared" si="11"/>
        <v>46.98</v>
      </c>
      <c r="K164" s="72">
        <v>1.23</v>
      </c>
      <c r="L164" s="74" t="s">
        <v>45</v>
      </c>
      <c r="M164" s="71">
        <f t="shared" si="16"/>
        <v>1.23</v>
      </c>
      <c r="N164" s="72">
        <v>6706</v>
      </c>
      <c r="O164" s="74" t="s">
        <v>43</v>
      </c>
      <c r="P164" s="70">
        <f t="shared" si="13"/>
        <v>0.67060000000000008</v>
      </c>
    </row>
    <row r="165" spans="2:16">
      <c r="B165" s="109">
        <v>500</v>
      </c>
      <c r="C165" s="74" t="s">
        <v>44</v>
      </c>
      <c r="D165" s="70">
        <f t="shared" si="15"/>
        <v>3.7878787878787881</v>
      </c>
      <c r="E165" s="111">
        <v>87.16</v>
      </c>
      <c r="F165" s="112">
        <v>0.1178</v>
      </c>
      <c r="G165" s="108">
        <f t="shared" si="14"/>
        <v>87.277799999999999</v>
      </c>
      <c r="H165" s="72">
        <v>51.07</v>
      </c>
      <c r="I165" s="74" t="s">
        <v>45</v>
      </c>
      <c r="J165" s="71">
        <f t="shared" si="11"/>
        <v>51.07</v>
      </c>
      <c r="K165" s="72">
        <v>1.36</v>
      </c>
      <c r="L165" s="74" t="s">
        <v>45</v>
      </c>
      <c r="M165" s="71">
        <f t="shared" si="16"/>
        <v>1.36</v>
      </c>
      <c r="N165" s="72">
        <v>6813</v>
      </c>
      <c r="O165" s="74" t="s">
        <v>43</v>
      </c>
      <c r="P165" s="70">
        <f t="shared" si="13"/>
        <v>0.68130000000000002</v>
      </c>
    </row>
    <row r="166" spans="2:16">
      <c r="B166" s="109">
        <v>550</v>
      </c>
      <c r="C166" s="74" t="s">
        <v>44</v>
      </c>
      <c r="D166" s="70">
        <f t="shared" si="15"/>
        <v>4.166666666666667</v>
      </c>
      <c r="E166" s="111">
        <v>86.54</v>
      </c>
      <c r="F166" s="112">
        <v>0.1086</v>
      </c>
      <c r="G166" s="108">
        <f t="shared" si="14"/>
        <v>86.648600000000002</v>
      </c>
      <c r="H166" s="72">
        <v>55.18</v>
      </c>
      <c r="I166" s="74" t="s">
        <v>45</v>
      </c>
      <c r="J166" s="71">
        <f t="shared" si="11"/>
        <v>55.18</v>
      </c>
      <c r="K166" s="72">
        <v>1.48</v>
      </c>
      <c r="L166" s="74" t="s">
        <v>45</v>
      </c>
      <c r="M166" s="71">
        <f t="shared" si="16"/>
        <v>1.48</v>
      </c>
      <c r="N166" s="72">
        <v>6915</v>
      </c>
      <c r="O166" s="74" t="s">
        <v>43</v>
      </c>
      <c r="P166" s="70">
        <f t="shared" si="13"/>
        <v>0.6915</v>
      </c>
    </row>
    <row r="167" spans="2:16">
      <c r="B167" s="109">
        <v>600</v>
      </c>
      <c r="C167" s="74" t="s">
        <v>44</v>
      </c>
      <c r="D167" s="70">
        <f t="shared" si="15"/>
        <v>4.5454545454545459</v>
      </c>
      <c r="E167" s="111">
        <v>85.82</v>
      </c>
      <c r="F167" s="112">
        <v>0.1008</v>
      </c>
      <c r="G167" s="108">
        <f t="shared" si="14"/>
        <v>85.9208</v>
      </c>
      <c r="H167" s="72">
        <v>59.33</v>
      </c>
      <c r="I167" s="74" t="s">
        <v>45</v>
      </c>
      <c r="J167" s="71">
        <f t="shared" ref="J167:J194" si="17">H167</f>
        <v>59.33</v>
      </c>
      <c r="K167" s="72">
        <v>1.59</v>
      </c>
      <c r="L167" s="74" t="s">
        <v>45</v>
      </c>
      <c r="M167" s="71">
        <f t="shared" si="16"/>
        <v>1.59</v>
      </c>
      <c r="N167" s="72">
        <v>7016</v>
      </c>
      <c r="O167" s="74" t="s">
        <v>43</v>
      </c>
      <c r="P167" s="70">
        <f t="shared" si="13"/>
        <v>0.7016</v>
      </c>
    </row>
    <row r="168" spans="2:16">
      <c r="B168" s="109">
        <v>650</v>
      </c>
      <c r="C168" s="74" t="s">
        <v>44</v>
      </c>
      <c r="D168" s="70">
        <f t="shared" si="15"/>
        <v>4.9242424242424239</v>
      </c>
      <c r="E168" s="111">
        <v>85.04</v>
      </c>
      <c r="F168" s="112">
        <v>9.4079999999999997E-2</v>
      </c>
      <c r="G168" s="108">
        <f t="shared" si="14"/>
        <v>85.134080000000012</v>
      </c>
      <c r="H168" s="72">
        <v>63.52</v>
      </c>
      <c r="I168" s="74" t="s">
        <v>45</v>
      </c>
      <c r="J168" s="71">
        <f t="shared" si="17"/>
        <v>63.52</v>
      </c>
      <c r="K168" s="72">
        <v>1.7</v>
      </c>
      <c r="L168" s="74" t="s">
        <v>45</v>
      </c>
      <c r="M168" s="71">
        <f t="shared" si="16"/>
        <v>1.7</v>
      </c>
      <c r="N168" s="72">
        <v>7114</v>
      </c>
      <c r="O168" s="74" t="s">
        <v>43</v>
      </c>
      <c r="P168" s="70">
        <f t="shared" si="13"/>
        <v>0.71140000000000003</v>
      </c>
    </row>
    <row r="169" spans="2:16">
      <c r="B169" s="109">
        <v>700</v>
      </c>
      <c r="C169" s="74" t="s">
        <v>44</v>
      </c>
      <c r="D169" s="70">
        <f t="shared" si="15"/>
        <v>5.3030303030303028</v>
      </c>
      <c r="E169" s="111">
        <v>84.21</v>
      </c>
      <c r="F169" s="112">
        <v>8.8270000000000001E-2</v>
      </c>
      <c r="G169" s="108">
        <f t="shared" si="14"/>
        <v>84.298269999999988</v>
      </c>
      <c r="H169" s="72">
        <v>67.739999999999995</v>
      </c>
      <c r="I169" s="74" t="s">
        <v>45</v>
      </c>
      <c r="J169" s="71">
        <f t="shared" si="17"/>
        <v>67.739999999999995</v>
      </c>
      <c r="K169" s="72">
        <v>1.8</v>
      </c>
      <c r="L169" s="74" t="s">
        <v>45</v>
      </c>
      <c r="M169" s="71">
        <f t="shared" si="16"/>
        <v>1.8</v>
      </c>
      <c r="N169" s="72">
        <v>7211</v>
      </c>
      <c r="O169" s="74" t="s">
        <v>43</v>
      </c>
      <c r="P169" s="70">
        <f t="shared" si="13"/>
        <v>0.72110000000000007</v>
      </c>
    </row>
    <row r="170" spans="2:16">
      <c r="B170" s="109">
        <v>800</v>
      </c>
      <c r="C170" s="74" t="s">
        <v>44</v>
      </c>
      <c r="D170" s="70">
        <f t="shared" si="15"/>
        <v>6.0606060606060606</v>
      </c>
      <c r="E170" s="111">
        <v>82.43</v>
      </c>
      <c r="F170" s="112">
        <v>7.8670000000000004E-2</v>
      </c>
      <c r="G170" s="108">
        <f t="shared" si="14"/>
        <v>82.508670000000009</v>
      </c>
      <c r="H170" s="72">
        <v>76.33</v>
      </c>
      <c r="I170" s="74" t="s">
        <v>45</v>
      </c>
      <c r="J170" s="71">
        <f t="shared" si="17"/>
        <v>76.33</v>
      </c>
      <c r="K170" s="72">
        <v>2.17</v>
      </c>
      <c r="L170" s="74" t="s">
        <v>45</v>
      </c>
      <c r="M170" s="71">
        <f t="shared" si="16"/>
        <v>2.17</v>
      </c>
      <c r="N170" s="72">
        <v>7402</v>
      </c>
      <c r="O170" s="74" t="s">
        <v>43</v>
      </c>
      <c r="P170" s="70">
        <f t="shared" si="13"/>
        <v>0.74019999999999997</v>
      </c>
    </row>
    <row r="171" spans="2:16">
      <c r="B171" s="109">
        <v>900</v>
      </c>
      <c r="C171" s="74" t="s">
        <v>44</v>
      </c>
      <c r="D171" s="70">
        <f t="shared" si="15"/>
        <v>6.8181818181818183</v>
      </c>
      <c r="E171" s="111">
        <v>80.56</v>
      </c>
      <c r="F171" s="112">
        <v>7.1050000000000002E-2</v>
      </c>
      <c r="G171" s="108">
        <f t="shared" si="14"/>
        <v>80.631050000000002</v>
      </c>
      <c r="H171" s="72">
        <v>85.1</v>
      </c>
      <c r="I171" s="74" t="s">
        <v>45</v>
      </c>
      <c r="J171" s="71">
        <f t="shared" si="17"/>
        <v>85.1</v>
      </c>
      <c r="K171" s="72">
        <v>2.5</v>
      </c>
      <c r="L171" s="74" t="s">
        <v>45</v>
      </c>
      <c r="M171" s="71">
        <f t="shared" si="16"/>
        <v>2.5</v>
      </c>
      <c r="N171" s="72">
        <v>7591</v>
      </c>
      <c r="O171" s="74" t="s">
        <v>43</v>
      </c>
      <c r="P171" s="70">
        <f t="shared" si="13"/>
        <v>0.7591</v>
      </c>
    </row>
    <row r="172" spans="2:16">
      <c r="B172" s="109">
        <v>1</v>
      </c>
      <c r="C172" s="73" t="s">
        <v>46</v>
      </c>
      <c r="D172" s="70">
        <f t="shared" ref="D172:D228" si="18">B172*1000/$C$5</f>
        <v>7.5757575757575761</v>
      </c>
      <c r="E172" s="111">
        <v>78.650000000000006</v>
      </c>
      <c r="F172" s="112">
        <v>6.4850000000000005E-2</v>
      </c>
      <c r="G172" s="108">
        <f t="shared" si="14"/>
        <v>78.714850000000013</v>
      </c>
      <c r="H172" s="72">
        <v>94.09</v>
      </c>
      <c r="I172" s="74" t="s">
        <v>45</v>
      </c>
      <c r="J172" s="71">
        <f t="shared" si="17"/>
        <v>94.09</v>
      </c>
      <c r="K172" s="72">
        <v>2.81</v>
      </c>
      <c r="L172" s="74" t="s">
        <v>45</v>
      </c>
      <c r="M172" s="71">
        <f t="shared" si="16"/>
        <v>2.81</v>
      </c>
      <c r="N172" s="72">
        <v>7780</v>
      </c>
      <c r="O172" s="74" t="s">
        <v>43</v>
      </c>
      <c r="P172" s="70">
        <f t="shared" si="13"/>
        <v>0.77800000000000002</v>
      </c>
    </row>
    <row r="173" spans="2:16">
      <c r="B173" s="109">
        <v>1.1000000000000001</v>
      </c>
      <c r="C173" s="74" t="s">
        <v>46</v>
      </c>
      <c r="D173" s="70">
        <f t="shared" si="18"/>
        <v>8.3333333333333339</v>
      </c>
      <c r="E173" s="111">
        <v>76.73</v>
      </c>
      <c r="F173" s="112">
        <v>5.9700000000000003E-2</v>
      </c>
      <c r="G173" s="108">
        <f t="shared" si="14"/>
        <v>76.789700000000011</v>
      </c>
      <c r="H173" s="72">
        <v>103.3</v>
      </c>
      <c r="I173" s="74" t="s">
        <v>45</v>
      </c>
      <c r="J173" s="71">
        <f t="shared" si="17"/>
        <v>103.3</v>
      </c>
      <c r="K173" s="72">
        <v>3.1</v>
      </c>
      <c r="L173" s="74" t="s">
        <v>45</v>
      </c>
      <c r="M173" s="71">
        <f t="shared" si="16"/>
        <v>3.1</v>
      </c>
      <c r="N173" s="72">
        <v>7971</v>
      </c>
      <c r="O173" s="74" t="s">
        <v>43</v>
      </c>
      <c r="P173" s="70">
        <f t="shared" si="13"/>
        <v>0.79710000000000003</v>
      </c>
    </row>
    <row r="174" spans="2:16">
      <c r="B174" s="109">
        <v>1.2</v>
      </c>
      <c r="C174" s="74" t="s">
        <v>46</v>
      </c>
      <c r="D174" s="70">
        <f t="shared" si="18"/>
        <v>9.0909090909090917</v>
      </c>
      <c r="E174" s="111">
        <v>74.83</v>
      </c>
      <c r="F174" s="112">
        <v>5.5350000000000003E-2</v>
      </c>
      <c r="G174" s="108">
        <f t="shared" si="14"/>
        <v>74.885350000000003</v>
      </c>
      <c r="H174" s="72">
        <v>112.74</v>
      </c>
      <c r="I174" s="74" t="s">
        <v>45</v>
      </c>
      <c r="J174" s="71">
        <f t="shared" si="17"/>
        <v>112.74</v>
      </c>
      <c r="K174" s="72">
        <v>3.37</v>
      </c>
      <c r="L174" s="74" t="s">
        <v>45</v>
      </c>
      <c r="M174" s="71">
        <f t="shared" si="16"/>
        <v>3.37</v>
      </c>
      <c r="N174" s="72">
        <v>8163</v>
      </c>
      <c r="O174" s="74" t="s">
        <v>43</v>
      </c>
      <c r="P174" s="70">
        <f t="shared" si="13"/>
        <v>0.81630000000000003</v>
      </c>
    </row>
    <row r="175" spans="2:16">
      <c r="B175" s="109">
        <v>1.3</v>
      </c>
      <c r="C175" s="74" t="s">
        <v>46</v>
      </c>
      <c r="D175" s="70">
        <f t="shared" si="18"/>
        <v>9.8484848484848477</v>
      </c>
      <c r="E175" s="111">
        <v>72.959999999999994</v>
      </c>
      <c r="F175" s="112">
        <v>5.1619999999999999E-2</v>
      </c>
      <c r="G175" s="108">
        <f t="shared" si="14"/>
        <v>73.011619999999994</v>
      </c>
      <c r="H175" s="72">
        <v>122.42</v>
      </c>
      <c r="I175" s="74" t="s">
        <v>45</v>
      </c>
      <c r="J175" s="71">
        <f t="shared" si="17"/>
        <v>122.42</v>
      </c>
      <c r="K175" s="72">
        <v>3.64</v>
      </c>
      <c r="L175" s="74" t="s">
        <v>45</v>
      </c>
      <c r="M175" s="71">
        <f t="shared" si="16"/>
        <v>3.64</v>
      </c>
      <c r="N175" s="72">
        <v>8359</v>
      </c>
      <c r="O175" s="74" t="s">
        <v>43</v>
      </c>
      <c r="P175" s="70">
        <f t="shared" si="13"/>
        <v>0.83589999999999998</v>
      </c>
    </row>
    <row r="176" spans="2:16">
      <c r="B176" s="109">
        <v>1.4</v>
      </c>
      <c r="C176" s="74" t="s">
        <v>46</v>
      </c>
      <c r="D176" s="70">
        <f t="shared" si="18"/>
        <v>10.606060606060606</v>
      </c>
      <c r="E176" s="111">
        <v>71.14</v>
      </c>
      <c r="F176" s="112">
        <v>4.8379999999999999E-2</v>
      </c>
      <c r="G176" s="108">
        <f t="shared" si="14"/>
        <v>71.188379999999995</v>
      </c>
      <c r="H176" s="72">
        <v>132.35</v>
      </c>
      <c r="I176" s="74" t="s">
        <v>45</v>
      </c>
      <c r="J176" s="71">
        <f t="shared" si="17"/>
        <v>132.35</v>
      </c>
      <c r="K176" s="72">
        <v>3.9</v>
      </c>
      <c r="L176" s="74" t="s">
        <v>45</v>
      </c>
      <c r="M176" s="71">
        <f t="shared" si="16"/>
        <v>3.9</v>
      </c>
      <c r="N176" s="72">
        <v>8558</v>
      </c>
      <c r="O176" s="74" t="s">
        <v>43</v>
      </c>
      <c r="P176" s="70">
        <f t="shared" si="13"/>
        <v>0.85580000000000001</v>
      </c>
    </row>
    <row r="177" spans="1:16">
      <c r="A177" s="4"/>
      <c r="B177" s="109">
        <v>1.5</v>
      </c>
      <c r="C177" s="74" t="s">
        <v>46</v>
      </c>
      <c r="D177" s="70">
        <f t="shared" si="18"/>
        <v>11.363636363636363</v>
      </c>
      <c r="E177" s="111">
        <v>69.37</v>
      </c>
      <c r="F177" s="112">
        <v>4.555E-2</v>
      </c>
      <c r="G177" s="108">
        <f t="shared" si="14"/>
        <v>69.41555000000001</v>
      </c>
      <c r="H177" s="72">
        <v>142.54</v>
      </c>
      <c r="I177" s="74" t="s">
        <v>45</v>
      </c>
      <c r="J177" s="71">
        <f t="shared" si="17"/>
        <v>142.54</v>
      </c>
      <c r="K177" s="72">
        <v>4.16</v>
      </c>
      <c r="L177" s="74" t="s">
        <v>45</v>
      </c>
      <c r="M177" s="71">
        <f t="shared" si="16"/>
        <v>4.16</v>
      </c>
      <c r="N177" s="72">
        <v>8761</v>
      </c>
      <c r="O177" s="74" t="s">
        <v>43</v>
      </c>
      <c r="P177" s="70">
        <f t="shared" si="13"/>
        <v>0.87609999999999988</v>
      </c>
    </row>
    <row r="178" spans="1:16">
      <c r="B178" s="72">
        <v>1.6</v>
      </c>
      <c r="C178" s="74" t="s">
        <v>46</v>
      </c>
      <c r="D178" s="70">
        <f t="shared" si="18"/>
        <v>12.121212121212121</v>
      </c>
      <c r="E178" s="111">
        <v>67.650000000000006</v>
      </c>
      <c r="F178" s="112">
        <v>4.3049999999999998E-2</v>
      </c>
      <c r="G178" s="108">
        <f t="shared" si="14"/>
        <v>67.693049999999999</v>
      </c>
      <c r="H178" s="72">
        <v>152.97999999999999</v>
      </c>
      <c r="I178" s="74" t="s">
        <v>45</v>
      </c>
      <c r="J178" s="71">
        <f t="shared" si="17"/>
        <v>152.97999999999999</v>
      </c>
      <c r="K178" s="72">
        <v>4.42</v>
      </c>
      <c r="L178" s="74" t="s">
        <v>45</v>
      </c>
      <c r="M178" s="71">
        <f t="shared" si="16"/>
        <v>4.42</v>
      </c>
      <c r="N178" s="72">
        <v>8968</v>
      </c>
      <c r="O178" s="74" t="s">
        <v>43</v>
      </c>
      <c r="P178" s="70">
        <f t="shared" si="13"/>
        <v>0.89680000000000004</v>
      </c>
    </row>
    <row r="179" spans="1:16">
      <c r="B179" s="109">
        <v>1.7</v>
      </c>
      <c r="C179" s="110" t="s">
        <v>46</v>
      </c>
      <c r="D179" s="70">
        <f t="shared" si="18"/>
        <v>12.878787878787879</v>
      </c>
      <c r="E179" s="111">
        <v>66</v>
      </c>
      <c r="F179" s="112">
        <v>4.0820000000000002E-2</v>
      </c>
      <c r="G179" s="108">
        <f t="shared" si="14"/>
        <v>66.040819999999997</v>
      </c>
      <c r="H179" s="72">
        <v>163.69</v>
      </c>
      <c r="I179" s="74" t="s">
        <v>45</v>
      </c>
      <c r="J179" s="71">
        <f t="shared" si="17"/>
        <v>163.69</v>
      </c>
      <c r="K179" s="72">
        <v>4.67</v>
      </c>
      <c r="L179" s="74" t="s">
        <v>45</v>
      </c>
      <c r="M179" s="71">
        <f t="shared" si="16"/>
        <v>4.67</v>
      </c>
      <c r="N179" s="72">
        <v>9180</v>
      </c>
      <c r="O179" s="74" t="s">
        <v>43</v>
      </c>
      <c r="P179" s="70">
        <f t="shared" si="13"/>
        <v>0.91799999999999993</v>
      </c>
    </row>
    <row r="180" spans="1:16">
      <c r="B180" s="109">
        <v>1.8</v>
      </c>
      <c r="C180" s="110" t="s">
        <v>46</v>
      </c>
      <c r="D180" s="70">
        <f t="shared" si="18"/>
        <v>13.636363636363637</v>
      </c>
      <c r="E180" s="111">
        <v>64.400000000000006</v>
      </c>
      <c r="F180" s="112">
        <v>3.8830000000000003E-2</v>
      </c>
      <c r="G180" s="108">
        <f t="shared" si="14"/>
        <v>64.43883000000001</v>
      </c>
      <c r="H180" s="72">
        <v>174.67</v>
      </c>
      <c r="I180" s="74" t="s">
        <v>45</v>
      </c>
      <c r="J180" s="71">
        <f t="shared" si="17"/>
        <v>174.67</v>
      </c>
      <c r="K180" s="72">
        <v>4.92</v>
      </c>
      <c r="L180" s="74" t="s">
        <v>45</v>
      </c>
      <c r="M180" s="71">
        <f t="shared" si="16"/>
        <v>4.92</v>
      </c>
      <c r="N180" s="72">
        <v>9397</v>
      </c>
      <c r="O180" s="74" t="s">
        <v>43</v>
      </c>
      <c r="P180" s="70">
        <f t="shared" si="13"/>
        <v>0.93969999999999998</v>
      </c>
    </row>
    <row r="181" spans="1:16">
      <c r="B181" s="109">
        <v>2</v>
      </c>
      <c r="C181" s="110" t="s">
        <v>46</v>
      </c>
      <c r="D181" s="70">
        <f t="shared" si="18"/>
        <v>15.151515151515152</v>
      </c>
      <c r="E181" s="111">
        <v>61.39</v>
      </c>
      <c r="F181" s="112">
        <v>3.5400000000000001E-2</v>
      </c>
      <c r="G181" s="108">
        <f t="shared" si="14"/>
        <v>61.425400000000003</v>
      </c>
      <c r="H181" s="72">
        <v>197.43</v>
      </c>
      <c r="I181" s="74" t="s">
        <v>45</v>
      </c>
      <c r="J181" s="71">
        <f t="shared" si="17"/>
        <v>197.43</v>
      </c>
      <c r="K181" s="72">
        <v>5.88</v>
      </c>
      <c r="L181" s="74" t="s">
        <v>45</v>
      </c>
      <c r="M181" s="71">
        <f t="shared" si="16"/>
        <v>5.88</v>
      </c>
      <c r="N181" s="72">
        <v>9847</v>
      </c>
      <c r="O181" s="74" t="s">
        <v>43</v>
      </c>
      <c r="P181" s="70">
        <f t="shared" si="13"/>
        <v>0.98469999999999991</v>
      </c>
    </row>
    <row r="182" spans="1:16">
      <c r="B182" s="109">
        <v>2.25</v>
      </c>
      <c r="C182" s="110" t="s">
        <v>46</v>
      </c>
      <c r="D182" s="70">
        <f t="shared" si="18"/>
        <v>17.045454545454547</v>
      </c>
      <c r="E182" s="111">
        <v>57.96</v>
      </c>
      <c r="F182" s="112">
        <v>3.1910000000000001E-2</v>
      </c>
      <c r="G182" s="108">
        <f t="shared" si="14"/>
        <v>57.991910000000004</v>
      </c>
      <c r="H182" s="72">
        <v>227.42</v>
      </c>
      <c r="I182" s="74" t="s">
        <v>45</v>
      </c>
      <c r="J182" s="71">
        <f t="shared" si="17"/>
        <v>227.42</v>
      </c>
      <c r="K182" s="72">
        <v>7.25</v>
      </c>
      <c r="L182" s="74" t="s">
        <v>45</v>
      </c>
      <c r="M182" s="71">
        <f t="shared" si="16"/>
        <v>7.25</v>
      </c>
      <c r="N182" s="72">
        <v>1.04</v>
      </c>
      <c r="O182" s="73" t="s">
        <v>45</v>
      </c>
      <c r="P182" s="71">
        <f t="shared" ref="P182:P228" si="19">N182</f>
        <v>1.04</v>
      </c>
    </row>
    <row r="183" spans="1:16">
      <c r="B183" s="109">
        <v>2.5</v>
      </c>
      <c r="C183" s="110" t="s">
        <v>46</v>
      </c>
      <c r="D183" s="70">
        <f t="shared" si="18"/>
        <v>18.939393939393938</v>
      </c>
      <c r="E183" s="111">
        <v>54.87</v>
      </c>
      <c r="F183" s="112">
        <v>2.9080000000000002E-2</v>
      </c>
      <c r="G183" s="108">
        <f t="shared" si="14"/>
        <v>54.899079999999998</v>
      </c>
      <c r="H183" s="72">
        <v>259.14999999999998</v>
      </c>
      <c r="I183" s="74" t="s">
        <v>45</v>
      </c>
      <c r="J183" s="71">
        <f t="shared" si="17"/>
        <v>259.14999999999998</v>
      </c>
      <c r="K183" s="72">
        <v>8.5299999999999994</v>
      </c>
      <c r="L183" s="74" t="s">
        <v>45</v>
      </c>
      <c r="M183" s="71">
        <f t="shared" si="16"/>
        <v>8.5299999999999994</v>
      </c>
      <c r="N183" s="72">
        <v>1.1100000000000001</v>
      </c>
      <c r="O183" s="74" t="s">
        <v>45</v>
      </c>
      <c r="P183" s="71">
        <f t="shared" si="19"/>
        <v>1.1100000000000001</v>
      </c>
    </row>
    <row r="184" spans="1:16">
      <c r="B184" s="109">
        <v>2.75</v>
      </c>
      <c r="C184" s="110" t="s">
        <v>46</v>
      </c>
      <c r="D184" s="70">
        <f t="shared" si="18"/>
        <v>20.833333333333332</v>
      </c>
      <c r="E184" s="111">
        <v>52.09</v>
      </c>
      <c r="F184" s="112">
        <v>2.673E-2</v>
      </c>
      <c r="G184" s="108">
        <f t="shared" si="14"/>
        <v>52.116730000000004</v>
      </c>
      <c r="H184" s="72">
        <v>292.62</v>
      </c>
      <c r="I184" s="74" t="s">
        <v>45</v>
      </c>
      <c r="J184" s="71">
        <f t="shared" si="17"/>
        <v>292.62</v>
      </c>
      <c r="K184" s="72">
        <v>9.76</v>
      </c>
      <c r="L184" s="74" t="s">
        <v>45</v>
      </c>
      <c r="M184" s="71">
        <f t="shared" si="16"/>
        <v>9.76</v>
      </c>
      <c r="N184" s="72">
        <v>1.17</v>
      </c>
      <c r="O184" s="74" t="s">
        <v>45</v>
      </c>
      <c r="P184" s="71">
        <f t="shared" si="19"/>
        <v>1.17</v>
      </c>
    </row>
    <row r="185" spans="1:16">
      <c r="B185" s="109">
        <v>3</v>
      </c>
      <c r="C185" s="110" t="s">
        <v>46</v>
      </c>
      <c r="D185" s="70">
        <f t="shared" si="18"/>
        <v>22.727272727272727</v>
      </c>
      <c r="E185" s="111">
        <v>49.59</v>
      </c>
      <c r="F185" s="112">
        <v>2.4750000000000001E-2</v>
      </c>
      <c r="G185" s="108">
        <f t="shared" si="14"/>
        <v>49.614750000000001</v>
      </c>
      <c r="H185" s="72">
        <v>327.83</v>
      </c>
      <c r="I185" s="74" t="s">
        <v>45</v>
      </c>
      <c r="J185" s="71">
        <f t="shared" si="17"/>
        <v>327.83</v>
      </c>
      <c r="K185" s="72">
        <v>10.96</v>
      </c>
      <c r="L185" s="74" t="s">
        <v>45</v>
      </c>
      <c r="M185" s="71">
        <f t="shared" si="16"/>
        <v>10.96</v>
      </c>
      <c r="N185" s="72">
        <v>1.24</v>
      </c>
      <c r="O185" s="74" t="s">
        <v>45</v>
      </c>
      <c r="P185" s="71">
        <f t="shared" si="19"/>
        <v>1.24</v>
      </c>
    </row>
    <row r="186" spans="1:16">
      <c r="B186" s="109">
        <v>3.25</v>
      </c>
      <c r="C186" s="110" t="s">
        <v>46</v>
      </c>
      <c r="D186" s="70">
        <f t="shared" si="18"/>
        <v>24.621212121212121</v>
      </c>
      <c r="E186" s="111">
        <v>47.35</v>
      </c>
      <c r="F186" s="112">
        <v>2.3060000000000001E-2</v>
      </c>
      <c r="G186" s="108">
        <f t="shared" si="14"/>
        <v>47.373060000000002</v>
      </c>
      <c r="H186" s="72">
        <v>364.75</v>
      </c>
      <c r="I186" s="74" t="s">
        <v>45</v>
      </c>
      <c r="J186" s="71">
        <f t="shared" si="17"/>
        <v>364.75</v>
      </c>
      <c r="K186" s="72">
        <v>12.14</v>
      </c>
      <c r="L186" s="74" t="s">
        <v>45</v>
      </c>
      <c r="M186" s="71">
        <f t="shared" si="16"/>
        <v>12.14</v>
      </c>
      <c r="N186" s="72">
        <v>1.32</v>
      </c>
      <c r="O186" s="74" t="s">
        <v>45</v>
      </c>
      <c r="P186" s="71">
        <f t="shared" si="19"/>
        <v>1.32</v>
      </c>
    </row>
    <row r="187" spans="1:16">
      <c r="B187" s="109">
        <v>3.5</v>
      </c>
      <c r="C187" s="110" t="s">
        <v>46</v>
      </c>
      <c r="D187" s="70">
        <f t="shared" si="18"/>
        <v>26.515151515151516</v>
      </c>
      <c r="E187" s="111">
        <v>45.33</v>
      </c>
      <c r="F187" s="112">
        <v>2.1590000000000002E-2</v>
      </c>
      <c r="G187" s="108">
        <f t="shared" si="14"/>
        <v>45.351590000000002</v>
      </c>
      <c r="H187" s="72">
        <v>403.38</v>
      </c>
      <c r="I187" s="74" t="s">
        <v>45</v>
      </c>
      <c r="J187" s="71">
        <f t="shared" si="17"/>
        <v>403.38</v>
      </c>
      <c r="K187" s="72">
        <v>13.31</v>
      </c>
      <c r="L187" s="74" t="s">
        <v>45</v>
      </c>
      <c r="M187" s="71">
        <f t="shared" si="16"/>
        <v>13.31</v>
      </c>
      <c r="N187" s="72">
        <v>1.4</v>
      </c>
      <c r="O187" s="74" t="s">
        <v>45</v>
      </c>
      <c r="P187" s="71">
        <f t="shared" si="19"/>
        <v>1.4</v>
      </c>
    </row>
    <row r="188" spans="1:16">
      <c r="B188" s="109">
        <v>3.75</v>
      </c>
      <c r="C188" s="110" t="s">
        <v>46</v>
      </c>
      <c r="D188" s="70">
        <f t="shared" si="18"/>
        <v>28.40909090909091</v>
      </c>
      <c r="E188" s="111">
        <v>43.51</v>
      </c>
      <c r="F188" s="112">
        <v>2.0310000000000002E-2</v>
      </c>
      <c r="G188" s="108">
        <f t="shared" si="14"/>
        <v>43.53031</v>
      </c>
      <c r="H188" s="72">
        <v>443.67</v>
      </c>
      <c r="I188" s="74" t="s">
        <v>45</v>
      </c>
      <c r="J188" s="71">
        <f t="shared" si="17"/>
        <v>443.67</v>
      </c>
      <c r="K188" s="72">
        <v>14.48</v>
      </c>
      <c r="L188" s="74" t="s">
        <v>45</v>
      </c>
      <c r="M188" s="71">
        <f t="shared" si="16"/>
        <v>14.48</v>
      </c>
      <c r="N188" s="72">
        <v>1.48</v>
      </c>
      <c r="O188" s="74" t="s">
        <v>45</v>
      </c>
      <c r="P188" s="71">
        <f t="shared" si="19"/>
        <v>1.48</v>
      </c>
    </row>
    <row r="189" spans="1:16">
      <c r="B189" s="109">
        <v>4</v>
      </c>
      <c r="C189" s="110" t="s">
        <v>46</v>
      </c>
      <c r="D189" s="70">
        <f t="shared" si="18"/>
        <v>30.303030303030305</v>
      </c>
      <c r="E189" s="111">
        <v>41.86</v>
      </c>
      <c r="F189" s="112">
        <v>1.9179999999999999E-2</v>
      </c>
      <c r="G189" s="108">
        <f t="shared" si="14"/>
        <v>41.879179999999998</v>
      </c>
      <c r="H189" s="72">
        <v>485.6</v>
      </c>
      <c r="I189" s="74" t="s">
        <v>45</v>
      </c>
      <c r="J189" s="71">
        <f t="shared" si="17"/>
        <v>485.6</v>
      </c>
      <c r="K189" s="72">
        <v>15.65</v>
      </c>
      <c r="L189" s="74" t="s">
        <v>45</v>
      </c>
      <c r="M189" s="71">
        <f t="shared" si="16"/>
        <v>15.65</v>
      </c>
      <c r="N189" s="72">
        <v>1.56</v>
      </c>
      <c r="O189" s="74" t="s">
        <v>45</v>
      </c>
      <c r="P189" s="71">
        <f t="shared" si="19"/>
        <v>1.56</v>
      </c>
    </row>
    <row r="190" spans="1:16">
      <c r="B190" s="109">
        <v>4.5</v>
      </c>
      <c r="C190" s="110" t="s">
        <v>46</v>
      </c>
      <c r="D190" s="70">
        <f t="shared" si="18"/>
        <v>34.090909090909093</v>
      </c>
      <c r="E190" s="111">
        <v>38.93</v>
      </c>
      <c r="F190" s="112">
        <v>1.7270000000000001E-2</v>
      </c>
      <c r="G190" s="108">
        <f t="shared" si="14"/>
        <v>38.947270000000003</v>
      </c>
      <c r="H190" s="72">
        <v>574.26</v>
      </c>
      <c r="I190" s="74" t="s">
        <v>45</v>
      </c>
      <c r="J190" s="71">
        <f t="shared" si="17"/>
        <v>574.26</v>
      </c>
      <c r="K190" s="72">
        <v>20.059999999999999</v>
      </c>
      <c r="L190" s="74" t="s">
        <v>45</v>
      </c>
      <c r="M190" s="71">
        <f t="shared" si="16"/>
        <v>20.059999999999999</v>
      </c>
      <c r="N190" s="72">
        <v>1.74</v>
      </c>
      <c r="O190" s="74" t="s">
        <v>45</v>
      </c>
      <c r="P190" s="71">
        <f t="shared" si="19"/>
        <v>1.74</v>
      </c>
    </row>
    <row r="191" spans="1:16">
      <c r="B191" s="109">
        <v>5</v>
      </c>
      <c r="C191" s="110" t="s">
        <v>46</v>
      </c>
      <c r="D191" s="70">
        <f t="shared" si="18"/>
        <v>37.878787878787875</v>
      </c>
      <c r="E191" s="111">
        <v>36.42</v>
      </c>
      <c r="F191" s="112">
        <v>1.5720000000000001E-2</v>
      </c>
      <c r="G191" s="108">
        <f t="shared" si="14"/>
        <v>36.435720000000003</v>
      </c>
      <c r="H191" s="72">
        <v>669.32</v>
      </c>
      <c r="I191" s="74" t="s">
        <v>45</v>
      </c>
      <c r="J191" s="71">
        <f t="shared" si="17"/>
        <v>669.32</v>
      </c>
      <c r="K191" s="72">
        <v>24.15</v>
      </c>
      <c r="L191" s="74" t="s">
        <v>45</v>
      </c>
      <c r="M191" s="71">
        <f t="shared" si="16"/>
        <v>24.15</v>
      </c>
      <c r="N191" s="72">
        <v>1.94</v>
      </c>
      <c r="O191" s="74" t="s">
        <v>45</v>
      </c>
      <c r="P191" s="71">
        <f t="shared" si="19"/>
        <v>1.94</v>
      </c>
    </row>
    <row r="192" spans="1:16">
      <c r="B192" s="109">
        <v>5.5</v>
      </c>
      <c r="C192" s="110" t="s">
        <v>46</v>
      </c>
      <c r="D192" s="70">
        <f t="shared" si="18"/>
        <v>41.666666666666664</v>
      </c>
      <c r="E192" s="111">
        <v>34.25</v>
      </c>
      <c r="F192" s="112">
        <v>1.444E-2</v>
      </c>
      <c r="G192" s="108">
        <f t="shared" si="14"/>
        <v>34.26444</v>
      </c>
      <c r="H192" s="72">
        <v>770.66</v>
      </c>
      <c r="I192" s="74" t="s">
        <v>45</v>
      </c>
      <c r="J192" s="71">
        <f t="shared" si="17"/>
        <v>770.66</v>
      </c>
      <c r="K192" s="72">
        <v>28.08</v>
      </c>
      <c r="L192" s="74" t="s">
        <v>45</v>
      </c>
      <c r="M192" s="71">
        <f t="shared" si="16"/>
        <v>28.08</v>
      </c>
      <c r="N192" s="72">
        <v>2.15</v>
      </c>
      <c r="O192" s="74" t="s">
        <v>45</v>
      </c>
      <c r="P192" s="71">
        <f t="shared" si="19"/>
        <v>2.15</v>
      </c>
    </row>
    <row r="193" spans="2:16">
      <c r="B193" s="109">
        <v>6</v>
      </c>
      <c r="C193" s="110" t="s">
        <v>46</v>
      </c>
      <c r="D193" s="70">
        <f t="shared" si="18"/>
        <v>45.454545454545453</v>
      </c>
      <c r="E193" s="111">
        <v>32.36</v>
      </c>
      <c r="F193" s="112">
        <v>1.336E-2</v>
      </c>
      <c r="G193" s="108">
        <f t="shared" si="14"/>
        <v>32.373359999999998</v>
      </c>
      <c r="H193" s="72">
        <v>878.16</v>
      </c>
      <c r="I193" s="74" t="s">
        <v>45</v>
      </c>
      <c r="J193" s="71">
        <f t="shared" si="17"/>
        <v>878.16</v>
      </c>
      <c r="K193" s="72">
        <v>31.94</v>
      </c>
      <c r="L193" s="74" t="s">
        <v>45</v>
      </c>
      <c r="M193" s="71">
        <f t="shared" si="16"/>
        <v>31.94</v>
      </c>
      <c r="N193" s="72">
        <v>2.37</v>
      </c>
      <c r="O193" s="74" t="s">
        <v>45</v>
      </c>
      <c r="P193" s="71">
        <f t="shared" si="19"/>
        <v>2.37</v>
      </c>
    </row>
    <row r="194" spans="2:16">
      <c r="B194" s="109">
        <v>6.5</v>
      </c>
      <c r="C194" s="110" t="s">
        <v>46</v>
      </c>
      <c r="D194" s="70">
        <f t="shared" si="18"/>
        <v>49.242424242424242</v>
      </c>
      <c r="E194" s="111">
        <v>30.7</v>
      </c>
      <c r="F194" s="112">
        <v>1.244E-2</v>
      </c>
      <c r="G194" s="108">
        <f t="shared" si="14"/>
        <v>30.712440000000001</v>
      </c>
      <c r="H194" s="72">
        <v>991.71</v>
      </c>
      <c r="I194" s="74" t="s">
        <v>45</v>
      </c>
      <c r="J194" s="71">
        <f t="shared" si="17"/>
        <v>991.71</v>
      </c>
      <c r="K194" s="72">
        <v>35.75</v>
      </c>
      <c r="L194" s="74" t="s">
        <v>45</v>
      </c>
      <c r="M194" s="71">
        <f t="shared" si="16"/>
        <v>35.75</v>
      </c>
      <c r="N194" s="72">
        <v>2.6</v>
      </c>
      <c r="O194" s="74" t="s">
        <v>45</v>
      </c>
      <c r="P194" s="71">
        <f t="shared" si="19"/>
        <v>2.6</v>
      </c>
    </row>
    <row r="195" spans="2:16">
      <c r="B195" s="109">
        <v>7</v>
      </c>
      <c r="C195" s="110" t="s">
        <v>46</v>
      </c>
      <c r="D195" s="70">
        <f t="shared" si="18"/>
        <v>53.030303030303031</v>
      </c>
      <c r="E195" s="111">
        <v>29.22</v>
      </c>
      <c r="F195" s="112">
        <v>1.1639999999999999E-2</v>
      </c>
      <c r="G195" s="108">
        <f t="shared" si="14"/>
        <v>29.231639999999999</v>
      </c>
      <c r="H195" s="72">
        <v>1.1100000000000001</v>
      </c>
      <c r="I195" s="73" t="s">
        <v>12</v>
      </c>
      <c r="J195" s="75">
        <f t="shared" ref="J195:J228" si="20">H195*1000</f>
        <v>1110</v>
      </c>
      <c r="K195" s="72">
        <v>39.549999999999997</v>
      </c>
      <c r="L195" s="74" t="s">
        <v>45</v>
      </c>
      <c r="M195" s="71">
        <f t="shared" si="16"/>
        <v>39.549999999999997</v>
      </c>
      <c r="N195" s="72">
        <v>2.84</v>
      </c>
      <c r="O195" s="74" t="s">
        <v>45</v>
      </c>
      <c r="P195" s="71">
        <f t="shared" si="19"/>
        <v>2.84</v>
      </c>
    </row>
    <row r="196" spans="2:16">
      <c r="B196" s="109">
        <v>8</v>
      </c>
      <c r="C196" s="110" t="s">
        <v>46</v>
      </c>
      <c r="D196" s="70">
        <f t="shared" si="18"/>
        <v>60.606060606060609</v>
      </c>
      <c r="E196" s="111">
        <v>26.71</v>
      </c>
      <c r="F196" s="112">
        <v>1.0330000000000001E-2</v>
      </c>
      <c r="G196" s="108">
        <f t="shared" si="14"/>
        <v>26.720330000000001</v>
      </c>
      <c r="H196" s="72">
        <v>1.37</v>
      </c>
      <c r="I196" s="74" t="s">
        <v>12</v>
      </c>
      <c r="J196" s="75">
        <f t="shared" si="20"/>
        <v>1370</v>
      </c>
      <c r="K196" s="72">
        <v>53.66</v>
      </c>
      <c r="L196" s="74" t="s">
        <v>45</v>
      </c>
      <c r="M196" s="71">
        <f t="shared" si="16"/>
        <v>53.66</v>
      </c>
      <c r="N196" s="72">
        <v>3.36</v>
      </c>
      <c r="O196" s="74" t="s">
        <v>45</v>
      </c>
      <c r="P196" s="71">
        <f t="shared" si="19"/>
        <v>3.36</v>
      </c>
    </row>
    <row r="197" spans="2:16">
      <c r="B197" s="109">
        <v>9</v>
      </c>
      <c r="C197" s="110" t="s">
        <v>46</v>
      </c>
      <c r="D197" s="70">
        <f t="shared" si="18"/>
        <v>68.181818181818187</v>
      </c>
      <c r="E197" s="111">
        <v>24.66</v>
      </c>
      <c r="F197" s="112">
        <v>9.2929999999999992E-3</v>
      </c>
      <c r="G197" s="108">
        <f t="shared" si="14"/>
        <v>24.669293</v>
      </c>
      <c r="H197" s="72">
        <v>1.65</v>
      </c>
      <c r="I197" s="74" t="s">
        <v>12</v>
      </c>
      <c r="J197" s="75">
        <f t="shared" si="20"/>
        <v>1650</v>
      </c>
      <c r="K197" s="72">
        <v>66.61</v>
      </c>
      <c r="L197" s="74" t="s">
        <v>45</v>
      </c>
      <c r="M197" s="71">
        <f t="shared" si="16"/>
        <v>66.61</v>
      </c>
      <c r="N197" s="72">
        <v>3.93</v>
      </c>
      <c r="O197" s="74" t="s">
        <v>45</v>
      </c>
      <c r="P197" s="71">
        <f t="shared" si="19"/>
        <v>3.93</v>
      </c>
    </row>
    <row r="198" spans="2:16">
      <c r="B198" s="109">
        <v>10</v>
      </c>
      <c r="C198" s="110" t="s">
        <v>46</v>
      </c>
      <c r="D198" s="70">
        <f t="shared" si="18"/>
        <v>75.757575757575751</v>
      </c>
      <c r="E198" s="111">
        <v>22.96</v>
      </c>
      <c r="F198" s="112">
        <v>8.4530000000000004E-3</v>
      </c>
      <c r="G198" s="108">
        <f t="shared" si="14"/>
        <v>22.968453</v>
      </c>
      <c r="H198" s="72">
        <v>1.95</v>
      </c>
      <c r="I198" s="74" t="s">
        <v>12</v>
      </c>
      <c r="J198" s="75">
        <f t="shared" si="20"/>
        <v>1950</v>
      </c>
      <c r="K198" s="72">
        <v>79.040000000000006</v>
      </c>
      <c r="L198" s="74" t="s">
        <v>45</v>
      </c>
      <c r="M198" s="71">
        <f t="shared" si="16"/>
        <v>79.040000000000006</v>
      </c>
      <c r="N198" s="72">
        <v>4.53</v>
      </c>
      <c r="O198" s="74" t="s">
        <v>45</v>
      </c>
      <c r="P198" s="71">
        <f t="shared" si="19"/>
        <v>4.53</v>
      </c>
    </row>
    <row r="199" spans="2:16">
      <c r="B199" s="109">
        <v>11</v>
      </c>
      <c r="C199" s="110" t="s">
        <v>46</v>
      </c>
      <c r="D199" s="70">
        <f t="shared" si="18"/>
        <v>83.333333333333329</v>
      </c>
      <c r="E199" s="111">
        <v>21.52</v>
      </c>
      <c r="F199" s="112">
        <v>7.7590000000000003E-3</v>
      </c>
      <c r="G199" s="108">
        <f t="shared" si="14"/>
        <v>21.527759</v>
      </c>
      <c r="H199" s="72">
        <v>2.27</v>
      </c>
      <c r="I199" s="74" t="s">
        <v>12</v>
      </c>
      <c r="J199" s="75">
        <f t="shared" si="20"/>
        <v>2270</v>
      </c>
      <c r="K199" s="72">
        <v>91.24</v>
      </c>
      <c r="L199" s="74" t="s">
        <v>45</v>
      </c>
      <c r="M199" s="71">
        <f t="shared" si="16"/>
        <v>91.24</v>
      </c>
      <c r="N199" s="72">
        <v>5.17</v>
      </c>
      <c r="O199" s="74" t="s">
        <v>45</v>
      </c>
      <c r="P199" s="71">
        <f t="shared" si="19"/>
        <v>5.17</v>
      </c>
    </row>
    <row r="200" spans="2:16">
      <c r="B200" s="109">
        <v>12</v>
      </c>
      <c r="C200" s="110" t="s">
        <v>46</v>
      </c>
      <c r="D200" s="70">
        <f t="shared" si="18"/>
        <v>90.909090909090907</v>
      </c>
      <c r="E200" s="111">
        <v>20.28</v>
      </c>
      <c r="F200" s="112">
        <v>7.1739999999999998E-3</v>
      </c>
      <c r="G200" s="108">
        <f t="shared" si="14"/>
        <v>20.287174</v>
      </c>
      <c r="H200" s="72">
        <v>2.61</v>
      </c>
      <c r="I200" s="74" t="s">
        <v>12</v>
      </c>
      <c r="J200" s="75">
        <f t="shared" si="20"/>
        <v>2610</v>
      </c>
      <c r="K200" s="72">
        <v>103.32</v>
      </c>
      <c r="L200" s="74" t="s">
        <v>45</v>
      </c>
      <c r="M200" s="71">
        <f t="shared" si="16"/>
        <v>103.32</v>
      </c>
      <c r="N200" s="72">
        <v>5.85</v>
      </c>
      <c r="O200" s="74" t="s">
        <v>45</v>
      </c>
      <c r="P200" s="71">
        <f t="shared" si="19"/>
        <v>5.85</v>
      </c>
    </row>
    <row r="201" spans="2:16">
      <c r="B201" s="109">
        <v>13</v>
      </c>
      <c r="C201" s="110" t="s">
        <v>46</v>
      </c>
      <c r="D201" s="70">
        <f t="shared" si="18"/>
        <v>98.484848484848484</v>
      </c>
      <c r="E201" s="111">
        <v>19.21</v>
      </c>
      <c r="F201" s="112">
        <v>6.6740000000000002E-3</v>
      </c>
      <c r="G201" s="108">
        <f t="shared" si="14"/>
        <v>19.216674000000001</v>
      </c>
      <c r="H201" s="72">
        <v>2.97</v>
      </c>
      <c r="I201" s="74" t="s">
        <v>12</v>
      </c>
      <c r="J201" s="75">
        <f t="shared" si="20"/>
        <v>2970</v>
      </c>
      <c r="K201" s="72">
        <v>115.35</v>
      </c>
      <c r="L201" s="74" t="s">
        <v>45</v>
      </c>
      <c r="M201" s="71">
        <f t="shared" si="16"/>
        <v>115.35</v>
      </c>
      <c r="N201" s="72">
        <v>6.56</v>
      </c>
      <c r="O201" s="74" t="s">
        <v>45</v>
      </c>
      <c r="P201" s="71">
        <f t="shared" si="19"/>
        <v>6.56</v>
      </c>
    </row>
    <row r="202" spans="2:16">
      <c r="B202" s="109">
        <v>14</v>
      </c>
      <c r="C202" s="110" t="s">
        <v>46</v>
      </c>
      <c r="D202" s="70">
        <f t="shared" si="18"/>
        <v>106.06060606060606</v>
      </c>
      <c r="E202" s="111">
        <v>18.28</v>
      </c>
      <c r="F202" s="112">
        <v>6.2430000000000003E-3</v>
      </c>
      <c r="G202" s="108">
        <f t="shared" si="14"/>
        <v>18.286243000000002</v>
      </c>
      <c r="H202" s="72">
        <v>3.36</v>
      </c>
      <c r="I202" s="74" t="s">
        <v>12</v>
      </c>
      <c r="J202" s="75">
        <f t="shared" si="20"/>
        <v>3360</v>
      </c>
      <c r="K202" s="72">
        <v>127.39</v>
      </c>
      <c r="L202" s="74" t="s">
        <v>45</v>
      </c>
      <c r="M202" s="71">
        <f t="shared" si="16"/>
        <v>127.39</v>
      </c>
      <c r="N202" s="72">
        <v>7.3</v>
      </c>
      <c r="O202" s="74" t="s">
        <v>45</v>
      </c>
      <c r="P202" s="71">
        <f t="shared" si="19"/>
        <v>7.3</v>
      </c>
    </row>
    <row r="203" spans="2:16">
      <c r="B203" s="109">
        <v>15</v>
      </c>
      <c r="C203" s="110" t="s">
        <v>46</v>
      </c>
      <c r="D203" s="70">
        <f t="shared" si="18"/>
        <v>113.63636363636364</v>
      </c>
      <c r="E203" s="111">
        <v>17.45</v>
      </c>
      <c r="F203" s="112">
        <v>5.8659999999999997E-3</v>
      </c>
      <c r="G203" s="108">
        <f t="shared" si="14"/>
        <v>17.455866</v>
      </c>
      <c r="H203" s="72">
        <v>3.76</v>
      </c>
      <c r="I203" s="74" t="s">
        <v>12</v>
      </c>
      <c r="J203" s="75">
        <f t="shared" si="20"/>
        <v>3760</v>
      </c>
      <c r="K203" s="72">
        <v>139.44</v>
      </c>
      <c r="L203" s="74" t="s">
        <v>45</v>
      </c>
      <c r="M203" s="71">
        <f t="shared" si="16"/>
        <v>139.44</v>
      </c>
      <c r="N203" s="72">
        <v>8.08</v>
      </c>
      <c r="O203" s="74" t="s">
        <v>45</v>
      </c>
      <c r="P203" s="71">
        <f t="shared" si="19"/>
        <v>8.08</v>
      </c>
    </row>
    <row r="204" spans="2:16">
      <c r="B204" s="109">
        <v>16</v>
      </c>
      <c r="C204" s="110" t="s">
        <v>46</v>
      </c>
      <c r="D204" s="70">
        <f t="shared" si="18"/>
        <v>121.21212121212122</v>
      </c>
      <c r="E204" s="111">
        <v>16.71</v>
      </c>
      <c r="F204" s="112">
        <v>5.5329999999999997E-3</v>
      </c>
      <c r="G204" s="108">
        <f t="shared" si="14"/>
        <v>16.715533000000001</v>
      </c>
      <c r="H204" s="72">
        <v>4.18</v>
      </c>
      <c r="I204" s="74" t="s">
        <v>12</v>
      </c>
      <c r="J204" s="75">
        <f t="shared" si="20"/>
        <v>4180</v>
      </c>
      <c r="K204" s="72">
        <v>151.52000000000001</v>
      </c>
      <c r="L204" s="74" t="s">
        <v>45</v>
      </c>
      <c r="M204" s="71">
        <f t="shared" si="16"/>
        <v>151.52000000000001</v>
      </c>
      <c r="N204" s="72">
        <v>8.89</v>
      </c>
      <c r="O204" s="74" t="s">
        <v>45</v>
      </c>
      <c r="P204" s="71">
        <f t="shared" si="19"/>
        <v>8.89</v>
      </c>
    </row>
    <row r="205" spans="2:16">
      <c r="B205" s="109">
        <v>17</v>
      </c>
      <c r="C205" s="110" t="s">
        <v>46</v>
      </c>
      <c r="D205" s="70">
        <f t="shared" si="18"/>
        <v>128.78787878787878</v>
      </c>
      <c r="E205" s="111">
        <v>16.059999999999999</v>
      </c>
      <c r="F205" s="112">
        <v>5.2379999999999996E-3</v>
      </c>
      <c r="G205" s="108">
        <f t="shared" si="14"/>
        <v>16.065237999999997</v>
      </c>
      <c r="H205" s="72">
        <v>4.6100000000000003</v>
      </c>
      <c r="I205" s="74" t="s">
        <v>12</v>
      </c>
      <c r="J205" s="75">
        <f t="shared" si="20"/>
        <v>4610</v>
      </c>
      <c r="K205" s="72">
        <v>163.63999999999999</v>
      </c>
      <c r="L205" s="74" t="s">
        <v>45</v>
      </c>
      <c r="M205" s="71">
        <f t="shared" si="16"/>
        <v>163.63999999999999</v>
      </c>
      <c r="N205" s="72">
        <v>9.7200000000000006</v>
      </c>
      <c r="O205" s="74" t="s">
        <v>45</v>
      </c>
      <c r="P205" s="71">
        <f t="shared" si="19"/>
        <v>9.7200000000000006</v>
      </c>
    </row>
    <row r="206" spans="2:16">
      <c r="B206" s="109">
        <v>18</v>
      </c>
      <c r="C206" s="110" t="s">
        <v>46</v>
      </c>
      <c r="D206" s="70">
        <f t="shared" si="18"/>
        <v>136.36363636363637</v>
      </c>
      <c r="E206" s="111">
        <v>15.46</v>
      </c>
      <c r="F206" s="112">
        <v>4.9740000000000001E-3</v>
      </c>
      <c r="G206" s="108">
        <f t="shared" si="14"/>
        <v>15.464974000000002</v>
      </c>
      <c r="H206" s="72">
        <v>5.07</v>
      </c>
      <c r="I206" s="74" t="s">
        <v>12</v>
      </c>
      <c r="J206" s="75">
        <f t="shared" si="20"/>
        <v>5070</v>
      </c>
      <c r="K206" s="72">
        <v>175.81</v>
      </c>
      <c r="L206" s="74" t="s">
        <v>45</v>
      </c>
      <c r="M206" s="71">
        <f t="shared" si="16"/>
        <v>175.81</v>
      </c>
      <c r="N206" s="72">
        <v>10.59</v>
      </c>
      <c r="O206" s="74" t="s">
        <v>45</v>
      </c>
      <c r="P206" s="71">
        <f t="shared" si="19"/>
        <v>10.59</v>
      </c>
    </row>
    <row r="207" spans="2:16">
      <c r="B207" s="109">
        <v>20</v>
      </c>
      <c r="C207" s="110" t="s">
        <v>46</v>
      </c>
      <c r="D207" s="70">
        <f t="shared" si="18"/>
        <v>151.5151515151515</v>
      </c>
      <c r="E207" s="111">
        <v>14.44</v>
      </c>
      <c r="F207" s="112">
        <v>4.522E-3</v>
      </c>
      <c r="G207" s="108">
        <f t="shared" si="14"/>
        <v>14.444521999999999</v>
      </c>
      <c r="H207" s="72">
        <v>6.03</v>
      </c>
      <c r="I207" s="74" t="s">
        <v>12</v>
      </c>
      <c r="J207" s="75">
        <f t="shared" si="20"/>
        <v>6030</v>
      </c>
      <c r="K207" s="72">
        <v>221.99</v>
      </c>
      <c r="L207" s="74" t="s">
        <v>45</v>
      </c>
      <c r="M207" s="71">
        <f t="shared" si="16"/>
        <v>221.99</v>
      </c>
      <c r="N207" s="72">
        <v>12.4</v>
      </c>
      <c r="O207" s="74" t="s">
        <v>45</v>
      </c>
      <c r="P207" s="71">
        <f t="shared" si="19"/>
        <v>12.4</v>
      </c>
    </row>
    <row r="208" spans="2:16">
      <c r="B208" s="109">
        <v>22.5</v>
      </c>
      <c r="C208" s="110" t="s">
        <v>46</v>
      </c>
      <c r="D208" s="70">
        <f t="shared" si="18"/>
        <v>170.45454545454547</v>
      </c>
      <c r="E208" s="111">
        <v>13.39</v>
      </c>
      <c r="F208" s="112">
        <v>4.0639999999999999E-3</v>
      </c>
      <c r="G208" s="108">
        <f t="shared" si="14"/>
        <v>13.394064</v>
      </c>
      <c r="H208" s="72">
        <v>7.31</v>
      </c>
      <c r="I208" s="74" t="s">
        <v>12</v>
      </c>
      <c r="J208" s="75">
        <f t="shared" si="20"/>
        <v>7310</v>
      </c>
      <c r="K208" s="72">
        <v>287.13</v>
      </c>
      <c r="L208" s="74" t="s">
        <v>45</v>
      </c>
      <c r="M208" s="71">
        <f t="shared" si="16"/>
        <v>287.13</v>
      </c>
      <c r="N208" s="72">
        <v>14.8</v>
      </c>
      <c r="O208" s="74" t="s">
        <v>45</v>
      </c>
      <c r="P208" s="71">
        <f t="shared" si="19"/>
        <v>14.8</v>
      </c>
    </row>
    <row r="209" spans="2:16">
      <c r="B209" s="109">
        <v>25</v>
      </c>
      <c r="C209" s="110" t="s">
        <v>46</v>
      </c>
      <c r="D209" s="70">
        <f t="shared" si="18"/>
        <v>189.39393939393941</v>
      </c>
      <c r="E209" s="111">
        <v>12.53</v>
      </c>
      <c r="F209" s="112">
        <v>3.6930000000000001E-3</v>
      </c>
      <c r="G209" s="108">
        <f t="shared" si="14"/>
        <v>12.533693</v>
      </c>
      <c r="H209" s="72">
        <v>8.6999999999999993</v>
      </c>
      <c r="I209" s="74" t="s">
        <v>12</v>
      </c>
      <c r="J209" s="75">
        <f t="shared" si="20"/>
        <v>8700</v>
      </c>
      <c r="K209" s="72">
        <v>347.37</v>
      </c>
      <c r="L209" s="74" t="s">
        <v>45</v>
      </c>
      <c r="M209" s="71">
        <f t="shared" si="16"/>
        <v>347.37</v>
      </c>
      <c r="N209" s="72">
        <v>17.34</v>
      </c>
      <c r="O209" s="74" t="s">
        <v>45</v>
      </c>
      <c r="P209" s="71">
        <f t="shared" si="19"/>
        <v>17.34</v>
      </c>
    </row>
    <row r="210" spans="2:16">
      <c r="B210" s="109">
        <v>27.5</v>
      </c>
      <c r="C210" s="110" t="s">
        <v>46</v>
      </c>
      <c r="D210" s="70">
        <f t="shared" si="18"/>
        <v>208.33333333333334</v>
      </c>
      <c r="E210" s="111">
        <v>11.81</v>
      </c>
      <c r="F210" s="112">
        <v>3.3869999999999998E-3</v>
      </c>
      <c r="G210" s="108">
        <f t="shared" si="14"/>
        <v>11.813387000000001</v>
      </c>
      <c r="H210" s="72">
        <v>10.17</v>
      </c>
      <c r="I210" s="74" t="s">
        <v>12</v>
      </c>
      <c r="J210" s="75">
        <f t="shared" si="20"/>
        <v>10170</v>
      </c>
      <c r="K210" s="72">
        <v>404.96</v>
      </c>
      <c r="L210" s="74" t="s">
        <v>45</v>
      </c>
      <c r="M210" s="71">
        <f t="shared" si="16"/>
        <v>404.96</v>
      </c>
      <c r="N210" s="72">
        <v>20.010000000000002</v>
      </c>
      <c r="O210" s="74" t="s">
        <v>45</v>
      </c>
      <c r="P210" s="71">
        <f t="shared" si="19"/>
        <v>20.010000000000002</v>
      </c>
    </row>
    <row r="211" spans="2:16">
      <c r="B211" s="109">
        <v>30</v>
      </c>
      <c r="C211" s="110" t="s">
        <v>46</v>
      </c>
      <c r="D211" s="70">
        <f t="shared" si="18"/>
        <v>227.27272727272728</v>
      </c>
      <c r="E211" s="111">
        <v>11.21</v>
      </c>
      <c r="F211" s="112">
        <v>3.1289999999999998E-3</v>
      </c>
      <c r="G211" s="108">
        <f t="shared" si="14"/>
        <v>11.213129</v>
      </c>
      <c r="H211" s="72">
        <v>11.72</v>
      </c>
      <c r="I211" s="74" t="s">
        <v>12</v>
      </c>
      <c r="J211" s="75">
        <f t="shared" si="20"/>
        <v>11720</v>
      </c>
      <c r="K211" s="72">
        <v>460.89</v>
      </c>
      <c r="L211" s="74" t="s">
        <v>45</v>
      </c>
      <c r="M211" s="71">
        <f t="shared" si="16"/>
        <v>460.89</v>
      </c>
      <c r="N211" s="72">
        <v>22.81</v>
      </c>
      <c r="O211" s="74" t="s">
        <v>45</v>
      </c>
      <c r="P211" s="71">
        <f t="shared" si="19"/>
        <v>22.81</v>
      </c>
    </row>
    <row r="212" spans="2:16">
      <c r="B212" s="109">
        <v>32.5</v>
      </c>
      <c r="C212" s="110" t="s">
        <v>46</v>
      </c>
      <c r="D212" s="70">
        <f t="shared" si="18"/>
        <v>246.21212121212122</v>
      </c>
      <c r="E212" s="111">
        <v>10.69</v>
      </c>
      <c r="F212" s="112">
        <v>2.9099999999999998E-3</v>
      </c>
      <c r="G212" s="108">
        <f t="shared" si="14"/>
        <v>10.692909999999999</v>
      </c>
      <c r="H212" s="72">
        <v>13.36</v>
      </c>
      <c r="I212" s="74" t="s">
        <v>12</v>
      </c>
      <c r="J212" s="75">
        <f t="shared" si="20"/>
        <v>13360</v>
      </c>
      <c r="K212" s="72">
        <v>515.65</v>
      </c>
      <c r="L212" s="74" t="s">
        <v>45</v>
      </c>
      <c r="M212" s="71">
        <f t="shared" si="16"/>
        <v>515.65</v>
      </c>
      <c r="N212" s="72">
        <v>25.71</v>
      </c>
      <c r="O212" s="74" t="s">
        <v>45</v>
      </c>
      <c r="P212" s="71">
        <f t="shared" si="19"/>
        <v>25.71</v>
      </c>
    </row>
    <row r="213" spans="2:16">
      <c r="B213" s="109">
        <v>35</v>
      </c>
      <c r="C213" s="110" t="s">
        <v>46</v>
      </c>
      <c r="D213" s="70">
        <f t="shared" si="18"/>
        <v>265.15151515151513</v>
      </c>
      <c r="E213" s="111">
        <v>10.25</v>
      </c>
      <c r="F213" s="112">
        <v>2.7200000000000002E-3</v>
      </c>
      <c r="G213" s="108">
        <f t="shared" ref="G213:G228" si="21">E213+F213</f>
        <v>10.25272</v>
      </c>
      <c r="H213" s="72">
        <v>15.07</v>
      </c>
      <c r="I213" s="74" t="s">
        <v>12</v>
      </c>
      <c r="J213" s="75">
        <f t="shared" si="20"/>
        <v>15070</v>
      </c>
      <c r="K213" s="72">
        <v>569.54999999999995</v>
      </c>
      <c r="L213" s="74" t="s">
        <v>45</v>
      </c>
      <c r="M213" s="71">
        <f t="shared" si="16"/>
        <v>569.54999999999995</v>
      </c>
      <c r="N213" s="72">
        <v>28.72</v>
      </c>
      <c r="O213" s="74" t="s">
        <v>45</v>
      </c>
      <c r="P213" s="71">
        <f t="shared" si="19"/>
        <v>28.72</v>
      </c>
    </row>
    <row r="214" spans="2:16">
      <c r="B214" s="109">
        <v>37.5</v>
      </c>
      <c r="C214" s="110" t="s">
        <v>46</v>
      </c>
      <c r="D214" s="70">
        <f t="shared" si="18"/>
        <v>284.09090909090907</v>
      </c>
      <c r="E214" s="111">
        <v>9.86</v>
      </c>
      <c r="F214" s="112">
        <v>2.5539999999999998E-3</v>
      </c>
      <c r="G214" s="108">
        <f t="shared" si="21"/>
        <v>9.8625539999999994</v>
      </c>
      <c r="H214" s="72">
        <v>16.850000000000001</v>
      </c>
      <c r="I214" s="74" t="s">
        <v>12</v>
      </c>
      <c r="J214" s="75">
        <f t="shared" si="20"/>
        <v>16850</v>
      </c>
      <c r="K214" s="72">
        <v>622.75</v>
      </c>
      <c r="L214" s="74" t="s">
        <v>45</v>
      </c>
      <c r="M214" s="71">
        <f t="shared" si="16"/>
        <v>622.75</v>
      </c>
      <c r="N214" s="72">
        <v>31.82</v>
      </c>
      <c r="O214" s="74" t="s">
        <v>45</v>
      </c>
      <c r="P214" s="71">
        <f t="shared" si="19"/>
        <v>31.82</v>
      </c>
    </row>
    <row r="215" spans="2:16">
      <c r="B215" s="109">
        <v>40</v>
      </c>
      <c r="C215" s="110" t="s">
        <v>46</v>
      </c>
      <c r="D215" s="70">
        <f t="shared" si="18"/>
        <v>303.030303030303</v>
      </c>
      <c r="E215" s="111">
        <v>9.5190000000000001</v>
      </c>
      <c r="F215" s="112">
        <v>2.408E-3</v>
      </c>
      <c r="G215" s="108">
        <f t="shared" si="21"/>
        <v>9.521408000000001</v>
      </c>
      <c r="H215" s="72">
        <v>18.690000000000001</v>
      </c>
      <c r="I215" s="74" t="s">
        <v>12</v>
      </c>
      <c r="J215" s="75">
        <f t="shared" si="20"/>
        <v>18690</v>
      </c>
      <c r="K215" s="72">
        <v>675.34</v>
      </c>
      <c r="L215" s="74" t="s">
        <v>45</v>
      </c>
      <c r="M215" s="71">
        <f t="shared" si="16"/>
        <v>675.34</v>
      </c>
      <c r="N215" s="72">
        <v>35</v>
      </c>
      <c r="O215" s="74" t="s">
        <v>45</v>
      </c>
      <c r="P215" s="71">
        <f t="shared" si="19"/>
        <v>35</v>
      </c>
    </row>
    <row r="216" spans="2:16">
      <c r="B216" s="109">
        <v>45</v>
      </c>
      <c r="C216" s="110" t="s">
        <v>46</v>
      </c>
      <c r="D216" s="70">
        <f t="shared" si="18"/>
        <v>340.90909090909093</v>
      </c>
      <c r="E216" s="111">
        <v>8.9489999999999998</v>
      </c>
      <c r="F216" s="112">
        <v>2.163E-3</v>
      </c>
      <c r="G216" s="108">
        <f t="shared" si="21"/>
        <v>8.9511629999999993</v>
      </c>
      <c r="H216" s="72">
        <v>22.57</v>
      </c>
      <c r="I216" s="74" t="s">
        <v>12</v>
      </c>
      <c r="J216" s="75">
        <f t="shared" si="20"/>
        <v>22570</v>
      </c>
      <c r="K216" s="72">
        <v>870.12</v>
      </c>
      <c r="L216" s="74" t="s">
        <v>45</v>
      </c>
      <c r="M216" s="71">
        <f t="shared" si="16"/>
        <v>870.12</v>
      </c>
      <c r="N216" s="72">
        <v>41.58</v>
      </c>
      <c r="O216" s="74" t="s">
        <v>45</v>
      </c>
      <c r="P216" s="71">
        <f t="shared" si="19"/>
        <v>41.58</v>
      </c>
    </row>
    <row r="217" spans="2:16">
      <c r="B217" s="109">
        <v>50</v>
      </c>
      <c r="C217" s="110" t="s">
        <v>46</v>
      </c>
      <c r="D217" s="70">
        <f t="shared" si="18"/>
        <v>378.78787878787881</v>
      </c>
      <c r="E217" s="111">
        <v>8.4909999999999997</v>
      </c>
      <c r="F217" s="112">
        <v>1.9650000000000002E-3</v>
      </c>
      <c r="G217" s="108">
        <f t="shared" si="21"/>
        <v>8.4929649999999999</v>
      </c>
      <c r="H217" s="72">
        <v>26.68</v>
      </c>
      <c r="I217" s="74" t="s">
        <v>12</v>
      </c>
      <c r="J217" s="75">
        <f t="shared" si="20"/>
        <v>26680</v>
      </c>
      <c r="K217" s="72">
        <v>1.05</v>
      </c>
      <c r="L217" s="73" t="s">
        <v>12</v>
      </c>
      <c r="M217" s="75">
        <f t="shared" ref="M217:M228" si="22">K217*1000</f>
        <v>1050</v>
      </c>
      <c r="N217" s="72">
        <v>48.42</v>
      </c>
      <c r="O217" s="74" t="s">
        <v>45</v>
      </c>
      <c r="P217" s="71">
        <f t="shared" si="19"/>
        <v>48.42</v>
      </c>
    </row>
    <row r="218" spans="2:16">
      <c r="B218" s="109">
        <v>55</v>
      </c>
      <c r="C218" s="110" t="s">
        <v>46</v>
      </c>
      <c r="D218" s="70">
        <f t="shared" si="18"/>
        <v>416.66666666666669</v>
      </c>
      <c r="E218" s="111">
        <v>8.1170000000000009</v>
      </c>
      <c r="F218" s="112">
        <v>1.8010000000000001E-3</v>
      </c>
      <c r="G218" s="108">
        <f t="shared" si="21"/>
        <v>8.1188010000000013</v>
      </c>
      <c r="H218" s="72">
        <v>30.99</v>
      </c>
      <c r="I218" s="74" t="s">
        <v>12</v>
      </c>
      <c r="J218" s="75">
        <f t="shared" si="20"/>
        <v>30990</v>
      </c>
      <c r="K218" s="72">
        <v>1.21</v>
      </c>
      <c r="L218" s="74" t="s">
        <v>12</v>
      </c>
      <c r="M218" s="75">
        <f t="shared" si="22"/>
        <v>1210</v>
      </c>
      <c r="N218" s="72">
        <v>55.48</v>
      </c>
      <c r="O218" s="74" t="s">
        <v>45</v>
      </c>
      <c r="P218" s="71">
        <f t="shared" si="19"/>
        <v>55.48</v>
      </c>
    </row>
    <row r="219" spans="2:16">
      <c r="B219" s="109">
        <v>60</v>
      </c>
      <c r="C219" s="110" t="s">
        <v>46</v>
      </c>
      <c r="D219" s="70">
        <f t="shared" si="18"/>
        <v>454.54545454545456</v>
      </c>
      <c r="E219" s="111">
        <v>7.806</v>
      </c>
      <c r="F219" s="112">
        <v>1.663E-3</v>
      </c>
      <c r="G219" s="108">
        <f t="shared" si="21"/>
        <v>7.8076629999999998</v>
      </c>
      <c r="H219" s="72">
        <v>35.49</v>
      </c>
      <c r="I219" s="74" t="s">
        <v>12</v>
      </c>
      <c r="J219" s="75">
        <f t="shared" si="20"/>
        <v>35490</v>
      </c>
      <c r="K219" s="72">
        <v>1.37</v>
      </c>
      <c r="L219" s="74" t="s">
        <v>12</v>
      </c>
      <c r="M219" s="75">
        <f t="shared" si="22"/>
        <v>1370</v>
      </c>
      <c r="N219" s="72">
        <v>62.71</v>
      </c>
      <c r="O219" s="74" t="s">
        <v>45</v>
      </c>
      <c r="P219" s="71">
        <f t="shared" si="19"/>
        <v>62.71</v>
      </c>
    </row>
    <row r="220" spans="2:16">
      <c r="B220" s="109">
        <v>65</v>
      </c>
      <c r="C220" s="110" t="s">
        <v>46</v>
      </c>
      <c r="D220" s="70">
        <f t="shared" si="18"/>
        <v>492.42424242424244</v>
      </c>
      <c r="E220" s="111">
        <v>7.5439999999999996</v>
      </c>
      <c r="F220" s="112">
        <v>1.5449999999999999E-3</v>
      </c>
      <c r="G220" s="108">
        <f t="shared" si="21"/>
        <v>7.5455449999999997</v>
      </c>
      <c r="H220" s="72">
        <v>40.15</v>
      </c>
      <c r="I220" s="74" t="s">
        <v>12</v>
      </c>
      <c r="J220" s="75">
        <f t="shared" si="20"/>
        <v>40150</v>
      </c>
      <c r="K220" s="72">
        <v>1.52</v>
      </c>
      <c r="L220" s="74" t="s">
        <v>12</v>
      </c>
      <c r="M220" s="75">
        <f t="shared" si="22"/>
        <v>1520</v>
      </c>
      <c r="N220" s="72">
        <v>70.08</v>
      </c>
      <c r="O220" s="74" t="s">
        <v>45</v>
      </c>
      <c r="P220" s="71">
        <f t="shared" si="19"/>
        <v>70.08</v>
      </c>
    </row>
    <row r="221" spans="2:16">
      <c r="B221" s="109">
        <v>70</v>
      </c>
      <c r="C221" s="110" t="s">
        <v>46</v>
      </c>
      <c r="D221" s="70">
        <f t="shared" si="18"/>
        <v>530.30303030303025</v>
      </c>
      <c r="E221" s="111">
        <v>7.3209999999999997</v>
      </c>
      <c r="F221" s="112">
        <v>1.444E-3</v>
      </c>
      <c r="G221" s="108">
        <f t="shared" si="21"/>
        <v>7.322444</v>
      </c>
      <c r="H221" s="72">
        <v>44.97</v>
      </c>
      <c r="I221" s="74" t="s">
        <v>12</v>
      </c>
      <c r="J221" s="75">
        <f t="shared" si="20"/>
        <v>44970</v>
      </c>
      <c r="K221" s="72">
        <v>1.66</v>
      </c>
      <c r="L221" s="74" t="s">
        <v>12</v>
      </c>
      <c r="M221" s="75">
        <f t="shared" si="22"/>
        <v>1660</v>
      </c>
      <c r="N221" s="72">
        <v>77.56</v>
      </c>
      <c r="O221" s="74" t="s">
        <v>45</v>
      </c>
      <c r="P221" s="71">
        <f t="shared" si="19"/>
        <v>77.56</v>
      </c>
    </row>
    <row r="222" spans="2:16">
      <c r="B222" s="109">
        <v>80</v>
      </c>
      <c r="C222" s="110" t="s">
        <v>46</v>
      </c>
      <c r="D222" s="70">
        <f t="shared" si="18"/>
        <v>606.06060606060601</v>
      </c>
      <c r="E222" s="111">
        <v>6.9630000000000001</v>
      </c>
      <c r="F222" s="112">
        <v>1.2780000000000001E-3</v>
      </c>
      <c r="G222" s="108">
        <f t="shared" si="21"/>
        <v>6.9642780000000002</v>
      </c>
      <c r="H222" s="72">
        <v>55</v>
      </c>
      <c r="I222" s="74" t="s">
        <v>12</v>
      </c>
      <c r="J222" s="75">
        <f t="shared" si="20"/>
        <v>55000</v>
      </c>
      <c r="K222" s="72">
        <v>2.19</v>
      </c>
      <c r="L222" s="74" t="s">
        <v>12</v>
      </c>
      <c r="M222" s="75">
        <f t="shared" si="22"/>
        <v>2190</v>
      </c>
      <c r="N222" s="72">
        <v>92.8</v>
      </c>
      <c r="O222" s="74" t="s">
        <v>45</v>
      </c>
      <c r="P222" s="71">
        <f t="shared" si="19"/>
        <v>92.8</v>
      </c>
    </row>
    <row r="223" spans="2:16">
      <c r="B223" s="109">
        <v>90</v>
      </c>
      <c r="C223" s="110" t="s">
        <v>46</v>
      </c>
      <c r="D223" s="70">
        <f t="shared" si="18"/>
        <v>681.81818181818187</v>
      </c>
      <c r="E223" s="111">
        <v>6.69</v>
      </c>
      <c r="F223" s="112">
        <v>1.147E-3</v>
      </c>
      <c r="G223" s="108">
        <f t="shared" si="21"/>
        <v>6.691147</v>
      </c>
      <c r="H223" s="72">
        <v>65.489999999999995</v>
      </c>
      <c r="I223" s="74" t="s">
        <v>12</v>
      </c>
      <c r="J223" s="75">
        <f t="shared" si="20"/>
        <v>65489.999999999993</v>
      </c>
      <c r="K223" s="72">
        <v>2.64</v>
      </c>
      <c r="L223" s="74" t="s">
        <v>12</v>
      </c>
      <c r="M223" s="75">
        <f t="shared" si="22"/>
        <v>2640</v>
      </c>
      <c r="N223" s="72">
        <v>108.26</v>
      </c>
      <c r="O223" s="74" t="s">
        <v>45</v>
      </c>
      <c r="P223" s="71">
        <f t="shared" si="19"/>
        <v>108.26</v>
      </c>
    </row>
    <row r="224" spans="2:16">
      <c r="B224" s="109">
        <v>100</v>
      </c>
      <c r="C224" s="110" t="s">
        <v>46</v>
      </c>
      <c r="D224" s="70">
        <f t="shared" si="18"/>
        <v>757.57575757575762</v>
      </c>
      <c r="E224" s="111">
        <v>6.4770000000000003</v>
      </c>
      <c r="F224" s="112">
        <v>1.041E-3</v>
      </c>
      <c r="G224" s="108">
        <f t="shared" si="21"/>
        <v>6.4780410000000002</v>
      </c>
      <c r="H224" s="72">
        <v>76.36</v>
      </c>
      <c r="I224" s="74" t="s">
        <v>12</v>
      </c>
      <c r="J224" s="75">
        <f t="shared" si="20"/>
        <v>76360</v>
      </c>
      <c r="K224" s="72">
        <v>3.06</v>
      </c>
      <c r="L224" s="74" t="s">
        <v>12</v>
      </c>
      <c r="M224" s="75">
        <f t="shared" si="22"/>
        <v>3060</v>
      </c>
      <c r="N224" s="72">
        <v>123.84</v>
      </c>
      <c r="O224" s="74" t="s">
        <v>45</v>
      </c>
      <c r="P224" s="71">
        <f t="shared" si="19"/>
        <v>123.84</v>
      </c>
    </row>
    <row r="225" spans="1:16">
      <c r="B225" s="109">
        <v>110</v>
      </c>
      <c r="C225" s="110" t="s">
        <v>46</v>
      </c>
      <c r="D225" s="70">
        <f t="shared" si="18"/>
        <v>833.33333333333337</v>
      </c>
      <c r="E225" s="111">
        <v>6.3090000000000002</v>
      </c>
      <c r="F225" s="112">
        <v>9.5390000000000004E-4</v>
      </c>
      <c r="G225" s="108">
        <f t="shared" si="21"/>
        <v>6.3099539</v>
      </c>
      <c r="H225" s="72">
        <v>87.56</v>
      </c>
      <c r="I225" s="74" t="s">
        <v>12</v>
      </c>
      <c r="J225" s="75">
        <f t="shared" si="20"/>
        <v>87560</v>
      </c>
      <c r="K225" s="72">
        <v>3.44</v>
      </c>
      <c r="L225" s="74" t="s">
        <v>12</v>
      </c>
      <c r="M225" s="75">
        <f t="shared" si="22"/>
        <v>3440</v>
      </c>
      <c r="N225" s="72">
        <v>139.44</v>
      </c>
      <c r="O225" s="74" t="s">
        <v>45</v>
      </c>
      <c r="P225" s="71">
        <f t="shared" si="19"/>
        <v>139.44</v>
      </c>
    </row>
    <row r="226" spans="1:16">
      <c r="B226" s="109">
        <v>120</v>
      </c>
      <c r="C226" s="110" t="s">
        <v>46</v>
      </c>
      <c r="D226" s="70">
        <f t="shared" si="18"/>
        <v>909.09090909090912</v>
      </c>
      <c r="E226" s="111">
        <v>6.173</v>
      </c>
      <c r="F226" s="112">
        <v>8.8049999999999999E-4</v>
      </c>
      <c r="G226" s="108">
        <f t="shared" si="21"/>
        <v>6.1738805000000001</v>
      </c>
      <c r="H226" s="72">
        <v>99.03</v>
      </c>
      <c r="I226" s="74" t="s">
        <v>12</v>
      </c>
      <c r="J226" s="75">
        <f t="shared" si="20"/>
        <v>99030</v>
      </c>
      <c r="K226" s="72">
        <v>3.81</v>
      </c>
      <c r="L226" s="74" t="s">
        <v>12</v>
      </c>
      <c r="M226" s="75">
        <f t="shared" si="22"/>
        <v>3810</v>
      </c>
      <c r="N226" s="72">
        <v>155.01</v>
      </c>
      <c r="O226" s="74" t="s">
        <v>45</v>
      </c>
      <c r="P226" s="71">
        <f t="shared" si="19"/>
        <v>155.01</v>
      </c>
    </row>
    <row r="227" spans="1:16">
      <c r="B227" s="109">
        <v>130</v>
      </c>
      <c r="C227" s="110" t="s">
        <v>46</v>
      </c>
      <c r="D227" s="70">
        <f t="shared" si="18"/>
        <v>984.84848484848487</v>
      </c>
      <c r="E227" s="111">
        <v>6.0620000000000003</v>
      </c>
      <c r="F227" s="112">
        <v>8.1800000000000004E-4</v>
      </c>
      <c r="G227" s="108">
        <f t="shared" si="21"/>
        <v>6.062818</v>
      </c>
      <c r="H227" s="72">
        <v>110.73</v>
      </c>
      <c r="I227" s="74" t="s">
        <v>12</v>
      </c>
      <c r="J227" s="75">
        <f t="shared" si="20"/>
        <v>110730</v>
      </c>
      <c r="K227" s="72">
        <v>4.1500000000000004</v>
      </c>
      <c r="L227" s="74" t="s">
        <v>12</v>
      </c>
      <c r="M227" s="75">
        <f t="shared" si="22"/>
        <v>4150</v>
      </c>
      <c r="N227" s="72">
        <v>170.49</v>
      </c>
      <c r="O227" s="74" t="s">
        <v>45</v>
      </c>
      <c r="P227" s="71">
        <f t="shared" si="19"/>
        <v>170.49</v>
      </c>
    </row>
    <row r="228" spans="1:16">
      <c r="A228" s="4">
        <v>228</v>
      </c>
      <c r="B228" s="109">
        <v>132</v>
      </c>
      <c r="C228" s="110" t="s">
        <v>46</v>
      </c>
      <c r="D228" s="70">
        <f t="shared" si="18"/>
        <v>1000</v>
      </c>
      <c r="E228" s="111">
        <v>6.0439999999999996</v>
      </c>
      <c r="F228" s="112">
        <v>8.0659999999999998E-4</v>
      </c>
      <c r="G228" s="108">
        <f t="shared" si="21"/>
        <v>6.0448065999999994</v>
      </c>
      <c r="H228" s="72">
        <v>113.1</v>
      </c>
      <c r="I228" s="74" t="s">
        <v>12</v>
      </c>
      <c r="J228" s="75">
        <f t="shared" si="20"/>
        <v>113100</v>
      </c>
      <c r="K228" s="72">
        <v>4.16</v>
      </c>
      <c r="L228" s="74" t="s">
        <v>12</v>
      </c>
      <c r="M228" s="75">
        <f t="shared" si="22"/>
        <v>4160</v>
      </c>
      <c r="N228" s="72">
        <v>173.57</v>
      </c>
      <c r="O228" s="74" t="s">
        <v>45</v>
      </c>
      <c r="P228" s="71">
        <f t="shared" si="19"/>
        <v>173.57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221</v>
      </c>
      <c r="F2" s="7"/>
      <c r="G2" s="7"/>
      <c r="L2" s="5" t="s">
        <v>222</v>
      </c>
      <c r="M2" s="8"/>
      <c r="N2" s="9" t="s">
        <v>223</v>
      </c>
      <c r="R2" s="46"/>
      <c r="S2" s="127"/>
      <c r="T2" s="25"/>
      <c r="U2" s="46"/>
      <c r="V2" s="128"/>
      <c r="W2" s="25"/>
      <c r="X2" s="25"/>
      <c r="Y2" s="25"/>
    </row>
    <row r="3" spans="1:25">
      <c r="A3" s="4">
        <v>3</v>
      </c>
      <c r="B3" s="12" t="s">
        <v>224</v>
      </c>
      <c r="C3" s="13" t="s">
        <v>13</v>
      </c>
      <c r="E3" s="12" t="s">
        <v>253</v>
      </c>
      <c r="F3" s="184"/>
      <c r="G3" s="14" t="s">
        <v>14</v>
      </c>
      <c r="H3" s="14"/>
      <c r="I3" s="14"/>
      <c r="K3" s="15"/>
      <c r="L3" s="5" t="s">
        <v>225</v>
      </c>
      <c r="M3" s="16"/>
      <c r="N3" s="9" t="s">
        <v>226</v>
      </c>
      <c r="O3" s="9"/>
      <c r="R3" s="25"/>
      <c r="S3" s="25"/>
      <c r="T3" s="25"/>
      <c r="U3" s="46"/>
      <c r="V3" s="121"/>
      <c r="W3" s="122"/>
      <c r="X3" s="25"/>
      <c r="Y3" s="25"/>
    </row>
    <row r="4" spans="1:25">
      <c r="A4" s="4">
        <v>4</v>
      </c>
      <c r="B4" s="12" t="s">
        <v>227</v>
      </c>
      <c r="C4" s="20">
        <v>54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228</v>
      </c>
      <c r="L4" s="9"/>
      <c r="M4" s="9"/>
      <c r="N4" s="9"/>
      <c r="O4" s="9"/>
      <c r="R4" s="46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229</v>
      </c>
      <c r="C5" s="20">
        <v>132</v>
      </c>
      <c r="D5" s="21" t="s">
        <v>230</v>
      </c>
      <c r="F5" s="14" t="s">
        <v>0</v>
      </c>
      <c r="G5" s="14" t="s">
        <v>16</v>
      </c>
      <c r="H5" s="14" t="s">
        <v>231</v>
      </c>
      <c r="I5" s="14" t="s">
        <v>231</v>
      </c>
      <c r="J5" s="24" t="s">
        <v>232</v>
      </c>
      <c r="K5" s="5" t="s">
        <v>233</v>
      </c>
      <c r="L5" s="14"/>
      <c r="M5" s="14"/>
      <c r="N5" s="9"/>
      <c r="O5" s="15" t="s">
        <v>250</v>
      </c>
      <c r="P5" s="1" t="str">
        <f ca="1">RIGHT(CELL("filename",A1),LEN(CELL("filename",A1))-FIND("]",CELL("filename",A1)))</f>
        <v>srim132Xe_EJ212</v>
      </c>
      <c r="R5" s="46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234</v>
      </c>
      <c r="C6" s="26" t="s">
        <v>235</v>
      </c>
      <c r="D6" s="21" t="s">
        <v>236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237</v>
      </c>
      <c r="M6" s="9"/>
      <c r="N6" s="9"/>
      <c r="O6" s="15" t="s">
        <v>249</v>
      </c>
      <c r="P6" s="130" t="s">
        <v>252</v>
      </c>
      <c r="R6" s="46"/>
      <c r="S6" s="23"/>
      <c r="T6" s="58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238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239</v>
      </c>
      <c r="M7" s="9"/>
      <c r="N7" s="9"/>
      <c r="O7" s="9"/>
      <c r="R7" s="46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240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241</v>
      </c>
      <c r="M8" s="9"/>
      <c r="N8" s="9"/>
      <c r="O8" s="9"/>
      <c r="R8" s="46"/>
      <c r="S8" s="23"/>
      <c r="T8" s="25"/>
      <c r="U8" s="120"/>
      <c r="V8" s="100"/>
      <c r="W8" s="25"/>
      <c r="X8" s="40"/>
      <c r="Y8" s="124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242</v>
      </c>
      <c r="M9" s="9"/>
      <c r="N9" s="9"/>
      <c r="O9" s="9"/>
      <c r="R9" s="46"/>
      <c r="S9" s="41"/>
      <c r="T9" s="125"/>
      <c r="U9" s="120"/>
      <c r="V9" s="100"/>
      <c r="W9" s="25"/>
      <c r="X9" s="40"/>
      <c r="Y9" s="124"/>
    </row>
    <row r="10" spans="1:25">
      <c r="A10" s="1">
        <v>10</v>
      </c>
      <c r="B10" s="12" t="s">
        <v>243</v>
      </c>
      <c r="C10" s="42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244</v>
      </c>
      <c r="M10" s="9"/>
      <c r="N10" s="9"/>
      <c r="O10" s="9"/>
      <c r="R10" s="46"/>
      <c r="S10" s="41"/>
      <c r="T10" s="58"/>
      <c r="U10" s="120"/>
      <c r="V10" s="100"/>
      <c r="W10" s="25"/>
      <c r="X10" s="40"/>
      <c r="Y10" s="124"/>
    </row>
    <row r="11" spans="1:25">
      <c r="A11" s="1">
        <v>11</v>
      </c>
      <c r="C11" s="43" t="s">
        <v>245</v>
      </c>
      <c r="D11" s="7" t="s">
        <v>246</v>
      </c>
      <c r="F11" s="32"/>
      <c r="G11" s="33"/>
      <c r="H11" s="33"/>
      <c r="I11" s="34"/>
      <c r="J11" s="4">
        <v>6</v>
      </c>
      <c r="K11" s="35">
        <v>1000</v>
      </c>
      <c r="L11" s="22" t="s">
        <v>247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248</v>
      </c>
      <c r="C12" s="44">
        <v>20</v>
      </c>
      <c r="D12" s="45">
        <f>$C$5/100</f>
        <v>1.32</v>
      </c>
      <c r="E12" s="21" t="s">
        <v>53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24</v>
      </c>
      <c r="M12" s="9"/>
      <c r="R12" s="46"/>
      <c r="S12" s="47"/>
      <c r="T12" s="25"/>
      <c r="U12" s="25"/>
      <c r="V12" s="93"/>
      <c r="W12" s="93"/>
      <c r="X12" s="93"/>
      <c r="Y12" s="25"/>
    </row>
    <row r="13" spans="1:25">
      <c r="A13" s="1">
        <v>13</v>
      </c>
      <c r="B13" s="5" t="s">
        <v>25</v>
      </c>
      <c r="C13" s="48">
        <v>228</v>
      </c>
      <c r="D13" s="45">
        <f>$C$5*1000000</f>
        <v>132000000</v>
      </c>
      <c r="E13" s="21" t="s">
        <v>55</v>
      </c>
      <c r="F13" s="49"/>
      <c r="G13" s="50"/>
      <c r="H13" s="50"/>
      <c r="I13" s="51"/>
      <c r="J13" s="4">
        <v>8</v>
      </c>
      <c r="K13" s="52">
        <v>2.8603E-2</v>
      </c>
      <c r="L13" s="22" t="s">
        <v>26</v>
      </c>
      <c r="R13" s="46"/>
      <c r="S13" s="47"/>
      <c r="T13" s="25"/>
      <c r="U13" s="46"/>
      <c r="V13" s="93"/>
      <c r="W13" s="93"/>
      <c r="X13" s="39"/>
      <c r="Y13" s="25"/>
    </row>
    <row r="14" spans="1:25" ht="13.5">
      <c r="A14" s="1">
        <v>14</v>
      </c>
      <c r="B14" s="5" t="s">
        <v>369</v>
      </c>
      <c r="C14" s="81"/>
      <c r="D14" s="21" t="s">
        <v>370</v>
      </c>
      <c r="E14" s="25"/>
      <c r="F14" s="25"/>
      <c r="G14" s="25"/>
      <c r="H14" s="85">
        <f>SUM(H6:H13)</f>
        <v>100</v>
      </c>
      <c r="I14" s="85">
        <f>SUM(I6:I13)</f>
        <v>100</v>
      </c>
      <c r="J14" s="4">
        <v>0</v>
      </c>
      <c r="K14" s="53" t="s">
        <v>27</v>
      </c>
      <c r="L14" s="54"/>
      <c r="N14" s="43"/>
      <c r="O14" s="43"/>
      <c r="P14" s="43"/>
      <c r="R14" s="46"/>
      <c r="S14" s="47"/>
      <c r="T14" s="25"/>
      <c r="U14" s="46"/>
      <c r="V14" s="96"/>
      <c r="W14" s="96"/>
      <c r="X14" s="126"/>
      <c r="Y14" s="25"/>
    </row>
    <row r="15" spans="1:25" ht="13.5">
      <c r="A15" s="1">
        <v>15</v>
      </c>
      <c r="B15" s="5" t="s">
        <v>371</v>
      </c>
      <c r="C15" s="82"/>
      <c r="D15" s="80" t="s">
        <v>372</v>
      </c>
      <c r="E15" s="101"/>
      <c r="F15" s="101"/>
      <c r="G15" s="101"/>
      <c r="H15" s="58"/>
      <c r="I15" s="58"/>
      <c r="J15" s="94" t="s">
        <v>57</v>
      </c>
      <c r="K15" s="59"/>
      <c r="L15" s="60"/>
      <c r="M15" s="102"/>
      <c r="N15" s="21"/>
      <c r="O15" s="21"/>
      <c r="P15" s="102"/>
      <c r="R15" s="46"/>
      <c r="S15" s="47"/>
      <c r="T15" s="25"/>
      <c r="U15" s="25"/>
      <c r="V15" s="97"/>
      <c r="W15" s="97"/>
      <c r="X15" s="40"/>
      <c r="Y15" s="25"/>
    </row>
    <row r="16" spans="1:25" ht="13.5">
      <c r="A16" s="1">
        <v>16</v>
      </c>
      <c r="B16" s="21"/>
      <c r="C16" s="56"/>
      <c r="D16" s="57"/>
      <c r="F16" s="61" t="s">
        <v>28</v>
      </c>
      <c r="G16" s="101"/>
      <c r="H16" s="62"/>
      <c r="I16" s="58"/>
      <c r="J16" s="103"/>
      <c r="K16" s="94" t="s">
        <v>51</v>
      </c>
      <c r="L16" s="60"/>
      <c r="M16" s="21"/>
      <c r="N16" s="21"/>
      <c r="O16" s="21"/>
      <c r="P16" s="21"/>
      <c r="R16" s="46"/>
      <c r="S16" s="47"/>
      <c r="T16" s="25"/>
      <c r="U16" s="25"/>
      <c r="V16" s="97"/>
      <c r="W16" s="97"/>
      <c r="X16" s="40"/>
      <c r="Y16" s="25"/>
    </row>
    <row r="17" spans="1:25">
      <c r="A17" s="1">
        <v>17</v>
      </c>
      <c r="B17" s="63" t="s">
        <v>29</v>
      </c>
      <c r="C17" s="11"/>
      <c r="D17" s="10"/>
      <c r="E17" s="63" t="s">
        <v>30</v>
      </c>
      <c r="F17" s="64" t="s">
        <v>31</v>
      </c>
      <c r="G17" s="65" t="s">
        <v>32</v>
      </c>
      <c r="H17" s="63" t="s">
        <v>33</v>
      </c>
      <c r="I17" s="11"/>
      <c r="J17" s="10"/>
      <c r="K17" s="63" t="s">
        <v>34</v>
      </c>
      <c r="L17" s="66"/>
      <c r="M17" s="67"/>
      <c r="N17" s="63" t="s">
        <v>35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68" t="s">
        <v>36</v>
      </c>
      <c r="C18" s="25"/>
      <c r="D18" s="98" t="s">
        <v>37</v>
      </c>
      <c r="E18" s="181" t="s">
        <v>38</v>
      </c>
      <c r="F18" s="182"/>
      <c r="G18" s="183"/>
      <c r="H18" s="68" t="s">
        <v>39</v>
      </c>
      <c r="I18" s="25"/>
      <c r="J18" s="98" t="s">
        <v>40</v>
      </c>
      <c r="K18" s="68" t="s">
        <v>41</v>
      </c>
      <c r="L18" s="69"/>
      <c r="M18" s="98" t="s">
        <v>40</v>
      </c>
      <c r="N18" s="68" t="s">
        <v>41</v>
      </c>
      <c r="O18" s="25"/>
      <c r="P18" s="98" t="s">
        <v>40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104">
        <v>1.4</v>
      </c>
      <c r="C20" s="105" t="s">
        <v>42</v>
      </c>
      <c r="D20" s="118">
        <f>B20/1000/$C$5</f>
        <v>1.0606060606060606E-5</v>
      </c>
      <c r="E20" s="106">
        <v>0.2974</v>
      </c>
      <c r="F20" s="107">
        <v>3.2549999999999999</v>
      </c>
      <c r="G20" s="108">
        <f>E20+F20</f>
        <v>3.5524</v>
      </c>
      <c r="H20" s="104">
        <v>80</v>
      </c>
      <c r="I20" s="105" t="s">
        <v>43</v>
      </c>
      <c r="J20" s="76">
        <f>H20/1000/10</f>
        <v>8.0000000000000002E-3</v>
      </c>
      <c r="K20" s="104">
        <v>17</v>
      </c>
      <c r="L20" s="105" t="s">
        <v>43</v>
      </c>
      <c r="M20" s="76">
        <f t="shared" ref="M20:M83" si="0">K20/1000/10</f>
        <v>1.7000000000000001E-3</v>
      </c>
      <c r="N20" s="104">
        <v>12</v>
      </c>
      <c r="O20" s="105" t="s">
        <v>43</v>
      </c>
      <c r="P20" s="76">
        <f t="shared" ref="P20:P83" si="1">N20/1000/10</f>
        <v>1.2000000000000001E-3</v>
      </c>
    </row>
    <row r="21" spans="1:25">
      <c r="B21" s="109">
        <v>1.5</v>
      </c>
      <c r="C21" s="110" t="s">
        <v>42</v>
      </c>
      <c r="D21" s="95">
        <f t="shared" ref="D21:D84" si="2">B21/1000/$C$5</f>
        <v>1.1363636363636365E-5</v>
      </c>
      <c r="E21" s="111">
        <v>0.30780000000000002</v>
      </c>
      <c r="F21" s="112">
        <v>3.3639999999999999</v>
      </c>
      <c r="G21" s="108">
        <f t="shared" ref="G21:G84" si="3">E21+F21</f>
        <v>3.6717999999999997</v>
      </c>
      <c r="H21" s="109">
        <v>83</v>
      </c>
      <c r="I21" s="110" t="s">
        <v>43</v>
      </c>
      <c r="J21" s="70">
        <f t="shared" ref="J21:J84" si="4">H21/1000/10</f>
        <v>8.3000000000000001E-3</v>
      </c>
      <c r="K21" s="109">
        <v>17</v>
      </c>
      <c r="L21" s="110" t="s">
        <v>43</v>
      </c>
      <c r="M21" s="70">
        <f t="shared" si="0"/>
        <v>1.7000000000000001E-3</v>
      </c>
      <c r="N21" s="109">
        <v>12</v>
      </c>
      <c r="O21" s="110" t="s">
        <v>43</v>
      </c>
      <c r="P21" s="70">
        <f t="shared" si="1"/>
        <v>1.2000000000000001E-3</v>
      </c>
    </row>
    <row r="22" spans="1:25">
      <c r="B22" s="109">
        <v>1.6</v>
      </c>
      <c r="C22" s="110" t="s">
        <v>42</v>
      </c>
      <c r="D22" s="95">
        <f t="shared" si="2"/>
        <v>1.2121212121212122E-5</v>
      </c>
      <c r="E22" s="111">
        <v>0.31790000000000002</v>
      </c>
      <c r="F22" s="112">
        <v>3.4689999999999999</v>
      </c>
      <c r="G22" s="108">
        <f t="shared" si="3"/>
        <v>3.7868999999999997</v>
      </c>
      <c r="H22" s="109">
        <v>85</v>
      </c>
      <c r="I22" s="110" t="s">
        <v>43</v>
      </c>
      <c r="J22" s="70">
        <f t="shared" si="4"/>
        <v>8.5000000000000006E-3</v>
      </c>
      <c r="K22" s="109">
        <v>18</v>
      </c>
      <c r="L22" s="110" t="s">
        <v>43</v>
      </c>
      <c r="M22" s="70">
        <f t="shared" si="0"/>
        <v>1.8E-3</v>
      </c>
      <c r="N22" s="109">
        <v>13</v>
      </c>
      <c r="O22" s="110" t="s">
        <v>43</v>
      </c>
      <c r="P22" s="70">
        <f t="shared" si="1"/>
        <v>1.2999999999999999E-3</v>
      </c>
    </row>
    <row r="23" spans="1:25">
      <c r="B23" s="109">
        <v>1.7</v>
      </c>
      <c r="C23" s="110" t="s">
        <v>42</v>
      </c>
      <c r="D23" s="95">
        <f t="shared" si="2"/>
        <v>1.2878787878787878E-5</v>
      </c>
      <c r="E23" s="111">
        <v>0.32769999999999999</v>
      </c>
      <c r="F23" s="112">
        <v>3.57</v>
      </c>
      <c r="G23" s="108">
        <f t="shared" si="3"/>
        <v>3.8976999999999999</v>
      </c>
      <c r="H23" s="109">
        <v>88</v>
      </c>
      <c r="I23" s="110" t="s">
        <v>43</v>
      </c>
      <c r="J23" s="70">
        <f t="shared" si="4"/>
        <v>8.7999999999999988E-3</v>
      </c>
      <c r="K23" s="109">
        <v>18</v>
      </c>
      <c r="L23" s="110" t="s">
        <v>43</v>
      </c>
      <c r="M23" s="70">
        <f t="shared" si="0"/>
        <v>1.8E-3</v>
      </c>
      <c r="N23" s="109">
        <v>13</v>
      </c>
      <c r="O23" s="110" t="s">
        <v>43</v>
      </c>
      <c r="P23" s="70">
        <f t="shared" si="1"/>
        <v>1.2999999999999999E-3</v>
      </c>
    </row>
    <row r="24" spans="1:25">
      <c r="B24" s="109">
        <v>1.8</v>
      </c>
      <c r="C24" s="110" t="s">
        <v>42</v>
      </c>
      <c r="D24" s="95">
        <f t="shared" si="2"/>
        <v>1.3636363636363637E-5</v>
      </c>
      <c r="E24" s="111">
        <v>0.3372</v>
      </c>
      <c r="F24" s="112">
        <v>3.6669999999999998</v>
      </c>
      <c r="G24" s="108">
        <f t="shared" si="3"/>
        <v>4.0042</v>
      </c>
      <c r="H24" s="109">
        <v>90</v>
      </c>
      <c r="I24" s="110" t="s">
        <v>43</v>
      </c>
      <c r="J24" s="70">
        <f t="shared" si="4"/>
        <v>8.9999999999999993E-3</v>
      </c>
      <c r="K24" s="109">
        <v>19</v>
      </c>
      <c r="L24" s="110" t="s">
        <v>43</v>
      </c>
      <c r="M24" s="70">
        <f t="shared" si="0"/>
        <v>1.9E-3</v>
      </c>
      <c r="N24" s="109">
        <v>13</v>
      </c>
      <c r="O24" s="110" t="s">
        <v>43</v>
      </c>
      <c r="P24" s="70">
        <f t="shared" si="1"/>
        <v>1.2999999999999999E-3</v>
      </c>
    </row>
    <row r="25" spans="1:25">
      <c r="B25" s="109">
        <v>2</v>
      </c>
      <c r="C25" s="110" t="s">
        <v>42</v>
      </c>
      <c r="D25" s="95">
        <f t="shared" si="2"/>
        <v>1.5151515151515151E-5</v>
      </c>
      <c r="E25" s="111">
        <v>0.35549999999999998</v>
      </c>
      <c r="F25" s="112">
        <v>3.85</v>
      </c>
      <c r="G25" s="108">
        <f t="shared" si="3"/>
        <v>4.2054999999999998</v>
      </c>
      <c r="H25" s="109">
        <v>94</v>
      </c>
      <c r="I25" s="110" t="s">
        <v>43</v>
      </c>
      <c r="J25" s="70">
        <f t="shared" si="4"/>
        <v>9.4000000000000004E-3</v>
      </c>
      <c r="K25" s="109">
        <v>20</v>
      </c>
      <c r="L25" s="110" t="s">
        <v>43</v>
      </c>
      <c r="M25" s="70">
        <f t="shared" si="0"/>
        <v>2E-3</v>
      </c>
      <c r="N25" s="109">
        <v>14</v>
      </c>
      <c r="O25" s="110" t="s">
        <v>43</v>
      </c>
      <c r="P25" s="70">
        <f t="shared" si="1"/>
        <v>1.4E-3</v>
      </c>
    </row>
    <row r="26" spans="1:25">
      <c r="B26" s="109">
        <v>2.25</v>
      </c>
      <c r="C26" s="110" t="s">
        <v>42</v>
      </c>
      <c r="D26" s="95">
        <f t="shared" si="2"/>
        <v>1.7045454545454543E-5</v>
      </c>
      <c r="E26" s="111">
        <v>0.377</v>
      </c>
      <c r="F26" s="112">
        <v>4.0620000000000003</v>
      </c>
      <c r="G26" s="108">
        <f t="shared" si="3"/>
        <v>4.4390000000000001</v>
      </c>
      <c r="H26" s="109">
        <v>100</v>
      </c>
      <c r="I26" s="110" t="s">
        <v>43</v>
      </c>
      <c r="J26" s="70">
        <f t="shared" si="4"/>
        <v>0.01</v>
      </c>
      <c r="K26" s="109">
        <v>21</v>
      </c>
      <c r="L26" s="110" t="s">
        <v>43</v>
      </c>
      <c r="M26" s="70">
        <f t="shared" si="0"/>
        <v>2.1000000000000003E-3</v>
      </c>
      <c r="N26" s="109">
        <v>15</v>
      </c>
      <c r="O26" s="110" t="s">
        <v>43</v>
      </c>
      <c r="P26" s="70">
        <f t="shared" si="1"/>
        <v>1.5E-3</v>
      </c>
    </row>
    <row r="27" spans="1:25">
      <c r="B27" s="109">
        <v>2.5</v>
      </c>
      <c r="C27" s="110" t="s">
        <v>42</v>
      </c>
      <c r="D27" s="95">
        <f t="shared" si="2"/>
        <v>1.8939393939393939E-5</v>
      </c>
      <c r="E27" s="111">
        <v>0.39739999999999998</v>
      </c>
      <c r="F27" s="112">
        <v>4.258</v>
      </c>
      <c r="G27" s="108">
        <f t="shared" si="3"/>
        <v>4.6554000000000002</v>
      </c>
      <c r="H27" s="109">
        <v>105</v>
      </c>
      <c r="I27" s="110" t="s">
        <v>43</v>
      </c>
      <c r="J27" s="70">
        <f t="shared" si="4"/>
        <v>1.0499999999999999E-2</v>
      </c>
      <c r="K27" s="109">
        <v>21</v>
      </c>
      <c r="L27" s="110" t="s">
        <v>43</v>
      </c>
      <c r="M27" s="70">
        <f t="shared" si="0"/>
        <v>2.1000000000000003E-3</v>
      </c>
      <c r="N27" s="109">
        <v>15</v>
      </c>
      <c r="O27" s="110" t="s">
        <v>43</v>
      </c>
      <c r="P27" s="70">
        <f t="shared" si="1"/>
        <v>1.5E-3</v>
      </c>
    </row>
    <row r="28" spans="1:25">
      <c r="B28" s="109">
        <v>2.75</v>
      </c>
      <c r="C28" s="110" t="s">
        <v>42</v>
      </c>
      <c r="D28" s="95">
        <f t="shared" si="2"/>
        <v>2.0833333333333333E-5</v>
      </c>
      <c r="E28" s="111">
        <v>0.4168</v>
      </c>
      <c r="F28" s="112">
        <v>4.4409999999999998</v>
      </c>
      <c r="G28" s="108">
        <f t="shared" si="3"/>
        <v>4.8578000000000001</v>
      </c>
      <c r="H28" s="109">
        <v>109</v>
      </c>
      <c r="I28" s="110" t="s">
        <v>43</v>
      </c>
      <c r="J28" s="70">
        <f t="shared" si="4"/>
        <v>1.09E-2</v>
      </c>
      <c r="K28" s="109">
        <v>22</v>
      </c>
      <c r="L28" s="110" t="s">
        <v>43</v>
      </c>
      <c r="M28" s="70">
        <f t="shared" si="0"/>
        <v>2.1999999999999997E-3</v>
      </c>
      <c r="N28" s="109">
        <v>16</v>
      </c>
      <c r="O28" s="110" t="s">
        <v>43</v>
      </c>
      <c r="P28" s="70">
        <f t="shared" si="1"/>
        <v>1.6000000000000001E-3</v>
      </c>
    </row>
    <row r="29" spans="1:25">
      <c r="B29" s="109">
        <v>3</v>
      </c>
      <c r="C29" s="110" t="s">
        <v>42</v>
      </c>
      <c r="D29" s="95">
        <f t="shared" si="2"/>
        <v>2.2727272727272729E-5</v>
      </c>
      <c r="E29" s="111">
        <v>0.43530000000000002</v>
      </c>
      <c r="F29" s="112">
        <v>4.6130000000000004</v>
      </c>
      <c r="G29" s="108">
        <f t="shared" si="3"/>
        <v>5.0483000000000002</v>
      </c>
      <c r="H29" s="109">
        <v>114</v>
      </c>
      <c r="I29" s="110" t="s">
        <v>43</v>
      </c>
      <c r="J29" s="70">
        <f t="shared" si="4"/>
        <v>1.14E-2</v>
      </c>
      <c r="K29" s="109">
        <v>23</v>
      </c>
      <c r="L29" s="110" t="s">
        <v>43</v>
      </c>
      <c r="M29" s="70">
        <f t="shared" si="0"/>
        <v>2.3E-3</v>
      </c>
      <c r="N29" s="109">
        <v>17</v>
      </c>
      <c r="O29" s="110" t="s">
        <v>43</v>
      </c>
      <c r="P29" s="70">
        <f t="shared" si="1"/>
        <v>1.7000000000000001E-3</v>
      </c>
    </row>
    <row r="30" spans="1:25">
      <c r="B30" s="109">
        <v>3.25</v>
      </c>
      <c r="C30" s="110" t="s">
        <v>42</v>
      </c>
      <c r="D30" s="95">
        <f t="shared" si="2"/>
        <v>2.4621212121212119E-5</v>
      </c>
      <c r="E30" s="111">
        <v>0.4531</v>
      </c>
      <c r="F30" s="112">
        <v>4.774</v>
      </c>
      <c r="G30" s="108">
        <f t="shared" si="3"/>
        <v>5.2271000000000001</v>
      </c>
      <c r="H30" s="109">
        <v>118</v>
      </c>
      <c r="I30" s="110" t="s">
        <v>43</v>
      </c>
      <c r="J30" s="70">
        <f t="shared" si="4"/>
        <v>1.18E-2</v>
      </c>
      <c r="K30" s="109">
        <v>24</v>
      </c>
      <c r="L30" s="110" t="s">
        <v>43</v>
      </c>
      <c r="M30" s="70">
        <f t="shared" si="0"/>
        <v>2.4000000000000002E-3</v>
      </c>
      <c r="N30" s="109">
        <v>17</v>
      </c>
      <c r="O30" s="110" t="s">
        <v>43</v>
      </c>
      <c r="P30" s="70">
        <f t="shared" si="1"/>
        <v>1.7000000000000001E-3</v>
      </c>
    </row>
    <row r="31" spans="1:25">
      <c r="B31" s="109">
        <v>3.5</v>
      </c>
      <c r="C31" s="110" t="s">
        <v>42</v>
      </c>
      <c r="D31" s="95">
        <f t="shared" si="2"/>
        <v>2.6515151515151516E-5</v>
      </c>
      <c r="E31" s="111">
        <v>0.47020000000000001</v>
      </c>
      <c r="F31" s="112">
        <v>4.9260000000000002</v>
      </c>
      <c r="G31" s="108">
        <f t="shared" si="3"/>
        <v>5.3962000000000003</v>
      </c>
      <c r="H31" s="109">
        <v>123</v>
      </c>
      <c r="I31" s="110" t="s">
        <v>43</v>
      </c>
      <c r="J31" s="70">
        <f t="shared" si="4"/>
        <v>1.23E-2</v>
      </c>
      <c r="K31" s="109">
        <v>25</v>
      </c>
      <c r="L31" s="110" t="s">
        <v>43</v>
      </c>
      <c r="M31" s="70">
        <f t="shared" si="0"/>
        <v>2.5000000000000001E-3</v>
      </c>
      <c r="N31" s="109">
        <v>18</v>
      </c>
      <c r="O31" s="110" t="s">
        <v>43</v>
      </c>
      <c r="P31" s="70">
        <f t="shared" si="1"/>
        <v>1.8E-3</v>
      </c>
    </row>
    <row r="32" spans="1:25">
      <c r="B32" s="109">
        <v>3.75</v>
      </c>
      <c r="C32" s="110" t="s">
        <v>42</v>
      </c>
      <c r="D32" s="95">
        <f t="shared" si="2"/>
        <v>2.8409090909090909E-5</v>
      </c>
      <c r="E32" s="111">
        <v>0.48670000000000002</v>
      </c>
      <c r="F32" s="112">
        <v>5.07</v>
      </c>
      <c r="G32" s="108">
        <f t="shared" si="3"/>
        <v>5.5567000000000002</v>
      </c>
      <c r="H32" s="109">
        <v>127</v>
      </c>
      <c r="I32" s="110" t="s">
        <v>43</v>
      </c>
      <c r="J32" s="70">
        <f t="shared" si="4"/>
        <v>1.2699999999999999E-2</v>
      </c>
      <c r="K32" s="109">
        <v>25</v>
      </c>
      <c r="L32" s="110" t="s">
        <v>43</v>
      </c>
      <c r="M32" s="70">
        <f t="shared" si="0"/>
        <v>2.5000000000000001E-3</v>
      </c>
      <c r="N32" s="109">
        <v>18</v>
      </c>
      <c r="O32" s="110" t="s">
        <v>43</v>
      </c>
      <c r="P32" s="70">
        <f t="shared" si="1"/>
        <v>1.8E-3</v>
      </c>
    </row>
    <row r="33" spans="2:16">
      <c r="B33" s="109">
        <v>4</v>
      </c>
      <c r="C33" s="110" t="s">
        <v>42</v>
      </c>
      <c r="D33" s="95">
        <f t="shared" si="2"/>
        <v>3.0303030303030302E-5</v>
      </c>
      <c r="E33" s="111">
        <v>0.50270000000000004</v>
      </c>
      <c r="F33" s="112">
        <v>5.2069999999999999</v>
      </c>
      <c r="G33" s="108">
        <f t="shared" si="3"/>
        <v>5.7096999999999998</v>
      </c>
      <c r="H33" s="109">
        <v>131</v>
      </c>
      <c r="I33" s="110" t="s">
        <v>43</v>
      </c>
      <c r="J33" s="70">
        <f t="shared" si="4"/>
        <v>1.3100000000000001E-2</v>
      </c>
      <c r="K33" s="109">
        <v>26</v>
      </c>
      <c r="L33" s="110" t="s">
        <v>43</v>
      </c>
      <c r="M33" s="70">
        <f t="shared" si="0"/>
        <v>2.5999999999999999E-3</v>
      </c>
      <c r="N33" s="109">
        <v>19</v>
      </c>
      <c r="O33" s="110" t="s">
        <v>43</v>
      </c>
      <c r="P33" s="70">
        <f t="shared" si="1"/>
        <v>1.9E-3</v>
      </c>
    </row>
    <row r="34" spans="2:16">
      <c r="B34" s="109">
        <v>4.5</v>
      </c>
      <c r="C34" s="110" t="s">
        <v>42</v>
      </c>
      <c r="D34" s="95">
        <f t="shared" si="2"/>
        <v>3.4090909090909085E-5</v>
      </c>
      <c r="E34" s="111">
        <v>0.53320000000000001</v>
      </c>
      <c r="F34" s="112">
        <v>5.4619999999999997</v>
      </c>
      <c r="G34" s="108">
        <f t="shared" si="3"/>
        <v>5.9951999999999996</v>
      </c>
      <c r="H34" s="109">
        <v>139</v>
      </c>
      <c r="I34" s="110" t="s">
        <v>43</v>
      </c>
      <c r="J34" s="70">
        <f t="shared" si="4"/>
        <v>1.3900000000000001E-2</v>
      </c>
      <c r="K34" s="109">
        <v>27</v>
      </c>
      <c r="L34" s="110" t="s">
        <v>43</v>
      </c>
      <c r="M34" s="70">
        <f t="shared" si="0"/>
        <v>2.7000000000000001E-3</v>
      </c>
      <c r="N34" s="109">
        <v>20</v>
      </c>
      <c r="O34" s="110" t="s">
        <v>43</v>
      </c>
      <c r="P34" s="70">
        <f t="shared" si="1"/>
        <v>2E-3</v>
      </c>
    </row>
    <row r="35" spans="2:16">
      <c r="B35" s="109">
        <v>5</v>
      </c>
      <c r="C35" s="110" t="s">
        <v>42</v>
      </c>
      <c r="D35" s="95">
        <f t="shared" si="2"/>
        <v>3.7878787878787879E-5</v>
      </c>
      <c r="E35" s="111">
        <v>0.56200000000000006</v>
      </c>
      <c r="F35" s="112">
        <v>5.6950000000000003</v>
      </c>
      <c r="G35" s="108">
        <f t="shared" si="3"/>
        <v>6.2570000000000006</v>
      </c>
      <c r="H35" s="109">
        <v>146</v>
      </c>
      <c r="I35" s="110" t="s">
        <v>43</v>
      </c>
      <c r="J35" s="70">
        <f t="shared" si="4"/>
        <v>1.4599999999999998E-2</v>
      </c>
      <c r="K35" s="109">
        <v>29</v>
      </c>
      <c r="L35" s="110" t="s">
        <v>43</v>
      </c>
      <c r="M35" s="70">
        <f t="shared" si="0"/>
        <v>2.9000000000000002E-3</v>
      </c>
      <c r="N35" s="109">
        <v>21</v>
      </c>
      <c r="O35" s="110" t="s">
        <v>43</v>
      </c>
      <c r="P35" s="70">
        <f t="shared" si="1"/>
        <v>2.1000000000000003E-3</v>
      </c>
    </row>
    <row r="36" spans="2:16">
      <c r="B36" s="109">
        <v>5.5</v>
      </c>
      <c r="C36" s="110" t="s">
        <v>42</v>
      </c>
      <c r="D36" s="95">
        <f t="shared" si="2"/>
        <v>4.1666666666666665E-5</v>
      </c>
      <c r="E36" s="111">
        <v>0.58950000000000002</v>
      </c>
      <c r="F36" s="112">
        <v>5.9109999999999996</v>
      </c>
      <c r="G36" s="108">
        <f t="shared" si="3"/>
        <v>6.5004999999999997</v>
      </c>
      <c r="H36" s="109">
        <v>153</v>
      </c>
      <c r="I36" s="110" t="s">
        <v>43</v>
      </c>
      <c r="J36" s="70">
        <f t="shared" si="4"/>
        <v>1.5299999999999999E-2</v>
      </c>
      <c r="K36" s="109">
        <v>30</v>
      </c>
      <c r="L36" s="110" t="s">
        <v>43</v>
      </c>
      <c r="M36" s="70">
        <f t="shared" si="0"/>
        <v>3.0000000000000001E-3</v>
      </c>
      <c r="N36" s="109">
        <v>22</v>
      </c>
      <c r="O36" s="110" t="s">
        <v>43</v>
      </c>
      <c r="P36" s="70">
        <f t="shared" si="1"/>
        <v>2.1999999999999997E-3</v>
      </c>
    </row>
    <row r="37" spans="2:16">
      <c r="B37" s="109">
        <v>6</v>
      </c>
      <c r="C37" s="110" t="s">
        <v>42</v>
      </c>
      <c r="D37" s="95">
        <f t="shared" si="2"/>
        <v>4.5454545454545459E-5</v>
      </c>
      <c r="E37" s="111">
        <v>0.61570000000000003</v>
      </c>
      <c r="F37" s="112">
        <v>6.1109999999999998</v>
      </c>
      <c r="G37" s="108">
        <f t="shared" si="3"/>
        <v>6.7267000000000001</v>
      </c>
      <c r="H37" s="109">
        <v>160</v>
      </c>
      <c r="I37" s="110" t="s">
        <v>43</v>
      </c>
      <c r="J37" s="70">
        <f t="shared" si="4"/>
        <v>1.6E-2</v>
      </c>
      <c r="K37" s="109">
        <v>31</v>
      </c>
      <c r="L37" s="110" t="s">
        <v>43</v>
      </c>
      <c r="M37" s="70">
        <f t="shared" si="0"/>
        <v>3.0999999999999999E-3</v>
      </c>
      <c r="N37" s="109">
        <v>23</v>
      </c>
      <c r="O37" s="110" t="s">
        <v>43</v>
      </c>
      <c r="P37" s="70">
        <f t="shared" si="1"/>
        <v>2.3E-3</v>
      </c>
    </row>
    <row r="38" spans="2:16">
      <c r="B38" s="109">
        <v>6.5</v>
      </c>
      <c r="C38" s="110" t="s">
        <v>42</v>
      </c>
      <c r="D38" s="95">
        <f t="shared" si="2"/>
        <v>4.9242424242424238E-5</v>
      </c>
      <c r="E38" s="111">
        <v>0.64080000000000004</v>
      </c>
      <c r="F38" s="112">
        <v>6.2969999999999997</v>
      </c>
      <c r="G38" s="108">
        <f t="shared" si="3"/>
        <v>6.9377999999999993</v>
      </c>
      <c r="H38" s="109">
        <v>167</v>
      </c>
      <c r="I38" s="110" t="s">
        <v>43</v>
      </c>
      <c r="J38" s="70">
        <f t="shared" si="4"/>
        <v>1.67E-2</v>
      </c>
      <c r="K38" s="109">
        <v>32</v>
      </c>
      <c r="L38" s="110" t="s">
        <v>43</v>
      </c>
      <c r="M38" s="70">
        <f t="shared" si="0"/>
        <v>3.2000000000000002E-3</v>
      </c>
      <c r="N38" s="109">
        <v>24</v>
      </c>
      <c r="O38" s="110" t="s">
        <v>43</v>
      </c>
      <c r="P38" s="70">
        <f t="shared" si="1"/>
        <v>2.4000000000000002E-3</v>
      </c>
    </row>
    <row r="39" spans="2:16">
      <c r="B39" s="109">
        <v>7</v>
      </c>
      <c r="C39" s="110" t="s">
        <v>42</v>
      </c>
      <c r="D39" s="95">
        <f t="shared" si="2"/>
        <v>5.3030303030303032E-5</v>
      </c>
      <c r="E39" s="111">
        <v>0.66500000000000004</v>
      </c>
      <c r="F39" s="112">
        <v>6.4720000000000004</v>
      </c>
      <c r="G39" s="108">
        <f t="shared" si="3"/>
        <v>7.1370000000000005</v>
      </c>
      <c r="H39" s="109">
        <v>173</v>
      </c>
      <c r="I39" s="110" t="s">
        <v>43</v>
      </c>
      <c r="J39" s="70">
        <f t="shared" si="4"/>
        <v>1.7299999999999999E-2</v>
      </c>
      <c r="K39" s="109">
        <v>33</v>
      </c>
      <c r="L39" s="110" t="s">
        <v>43</v>
      </c>
      <c r="M39" s="70">
        <f t="shared" si="0"/>
        <v>3.3E-3</v>
      </c>
      <c r="N39" s="109">
        <v>25</v>
      </c>
      <c r="O39" s="110" t="s">
        <v>43</v>
      </c>
      <c r="P39" s="70">
        <f t="shared" si="1"/>
        <v>2.5000000000000001E-3</v>
      </c>
    </row>
    <row r="40" spans="2:16">
      <c r="B40" s="109">
        <v>8</v>
      </c>
      <c r="C40" s="110" t="s">
        <v>42</v>
      </c>
      <c r="D40" s="95">
        <f t="shared" si="2"/>
        <v>6.0606060606060605E-5</v>
      </c>
      <c r="E40" s="111">
        <v>0.71089999999999998</v>
      </c>
      <c r="F40" s="112">
        <v>6.7910000000000004</v>
      </c>
      <c r="G40" s="108">
        <f t="shared" si="3"/>
        <v>7.5019</v>
      </c>
      <c r="H40" s="109">
        <v>186</v>
      </c>
      <c r="I40" s="110" t="s">
        <v>43</v>
      </c>
      <c r="J40" s="70">
        <f t="shared" si="4"/>
        <v>1.8599999999999998E-2</v>
      </c>
      <c r="K40" s="109">
        <v>35</v>
      </c>
      <c r="L40" s="110" t="s">
        <v>43</v>
      </c>
      <c r="M40" s="70">
        <f t="shared" si="0"/>
        <v>3.5000000000000005E-3</v>
      </c>
      <c r="N40" s="109">
        <v>26</v>
      </c>
      <c r="O40" s="110" t="s">
        <v>43</v>
      </c>
      <c r="P40" s="70">
        <f t="shared" si="1"/>
        <v>2.5999999999999999E-3</v>
      </c>
    </row>
    <row r="41" spans="2:16">
      <c r="B41" s="109">
        <v>9</v>
      </c>
      <c r="C41" s="110" t="s">
        <v>42</v>
      </c>
      <c r="D41" s="95">
        <f t="shared" si="2"/>
        <v>6.8181818181818171E-5</v>
      </c>
      <c r="E41" s="111">
        <v>0.754</v>
      </c>
      <c r="F41" s="112">
        <v>7.077</v>
      </c>
      <c r="G41" s="108">
        <f t="shared" si="3"/>
        <v>7.8309999999999995</v>
      </c>
      <c r="H41" s="109">
        <v>198</v>
      </c>
      <c r="I41" s="110" t="s">
        <v>43</v>
      </c>
      <c r="J41" s="70">
        <f t="shared" si="4"/>
        <v>1.9800000000000002E-2</v>
      </c>
      <c r="K41" s="109">
        <v>37</v>
      </c>
      <c r="L41" s="110" t="s">
        <v>43</v>
      </c>
      <c r="M41" s="70">
        <f t="shared" si="0"/>
        <v>3.6999999999999997E-3</v>
      </c>
      <c r="N41" s="109">
        <v>28</v>
      </c>
      <c r="O41" s="110" t="s">
        <v>43</v>
      </c>
      <c r="P41" s="70">
        <f t="shared" si="1"/>
        <v>2.8E-3</v>
      </c>
    </row>
    <row r="42" spans="2:16">
      <c r="B42" s="109">
        <v>10</v>
      </c>
      <c r="C42" s="110" t="s">
        <v>42</v>
      </c>
      <c r="D42" s="95">
        <f t="shared" si="2"/>
        <v>7.5757575757575758E-5</v>
      </c>
      <c r="E42" s="111">
        <v>0.79479999999999995</v>
      </c>
      <c r="F42" s="112">
        <v>7.335</v>
      </c>
      <c r="G42" s="108">
        <f t="shared" si="3"/>
        <v>8.1297999999999995</v>
      </c>
      <c r="H42" s="109">
        <v>209</v>
      </c>
      <c r="I42" s="110" t="s">
        <v>43</v>
      </c>
      <c r="J42" s="70">
        <f t="shared" si="4"/>
        <v>2.0899999999999998E-2</v>
      </c>
      <c r="K42" s="109">
        <v>39</v>
      </c>
      <c r="L42" s="110" t="s">
        <v>43</v>
      </c>
      <c r="M42" s="70">
        <f t="shared" si="0"/>
        <v>3.8999999999999998E-3</v>
      </c>
      <c r="N42" s="109">
        <v>29</v>
      </c>
      <c r="O42" s="110" t="s">
        <v>43</v>
      </c>
      <c r="P42" s="70">
        <f t="shared" si="1"/>
        <v>2.9000000000000002E-3</v>
      </c>
    </row>
    <row r="43" spans="2:16">
      <c r="B43" s="109">
        <v>11</v>
      </c>
      <c r="C43" s="110" t="s">
        <v>42</v>
      </c>
      <c r="D43" s="95">
        <f t="shared" si="2"/>
        <v>8.3333333333333331E-5</v>
      </c>
      <c r="E43" s="111">
        <v>0.83360000000000001</v>
      </c>
      <c r="F43" s="112">
        <v>7.57</v>
      </c>
      <c r="G43" s="108">
        <f t="shared" si="3"/>
        <v>8.4036000000000008</v>
      </c>
      <c r="H43" s="109">
        <v>220</v>
      </c>
      <c r="I43" s="110" t="s">
        <v>43</v>
      </c>
      <c r="J43" s="70">
        <f t="shared" si="4"/>
        <v>2.1999999999999999E-2</v>
      </c>
      <c r="K43" s="109">
        <v>40</v>
      </c>
      <c r="L43" s="110" t="s">
        <v>43</v>
      </c>
      <c r="M43" s="70">
        <f t="shared" si="0"/>
        <v>4.0000000000000001E-3</v>
      </c>
      <c r="N43" s="109">
        <v>31</v>
      </c>
      <c r="O43" s="110" t="s">
        <v>43</v>
      </c>
      <c r="P43" s="70">
        <f t="shared" si="1"/>
        <v>3.0999999999999999E-3</v>
      </c>
    </row>
    <row r="44" spans="2:16">
      <c r="B44" s="109">
        <v>12</v>
      </c>
      <c r="C44" s="110" t="s">
        <v>42</v>
      </c>
      <c r="D44" s="95">
        <f t="shared" si="2"/>
        <v>9.0909090909090917E-5</v>
      </c>
      <c r="E44" s="111">
        <v>0.87070000000000003</v>
      </c>
      <c r="F44" s="112">
        <v>7.7859999999999996</v>
      </c>
      <c r="G44" s="108">
        <f t="shared" si="3"/>
        <v>8.656699999999999</v>
      </c>
      <c r="H44" s="109">
        <v>231</v>
      </c>
      <c r="I44" s="110" t="s">
        <v>43</v>
      </c>
      <c r="J44" s="70">
        <f t="shared" si="4"/>
        <v>2.3100000000000002E-2</v>
      </c>
      <c r="K44" s="109">
        <v>42</v>
      </c>
      <c r="L44" s="110" t="s">
        <v>43</v>
      </c>
      <c r="M44" s="70">
        <f t="shared" si="0"/>
        <v>4.2000000000000006E-3</v>
      </c>
      <c r="N44" s="109">
        <v>32</v>
      </c>
      <c r="O44" s="110" t="s">
        <v>43</v>
      </c>
      <c r="P44" s="70">
        <f t="shared" si="1"/>
        <v>3.2000000000000002E-3</v>
      </c>
    </row>
    <row r="45" spans="2:16">
      <c r="B45" s="109">
        <v>13</v>
      </c>
      <c r="C45" s="110" t="s">
        <v>42</v>
      </c>
      <c r="D45" s="95">
        <f t="shared" si="2"/>
        <v>9.8484848484848477E-5</v>
      </c>
      <c r="E45" s="111">
        <v>0.90620000000000001</v>
      </c>
      <c r="F45" s="112">
        <v>7.9859999999999998</v>
      </c>
      <c r="G45" s="108">
        <f t="shared" si="3"/>
        <v>8.892199999999999</v>
      </c>
      <c r="H45" s="109">
        <v>242</v>
      </c>
      <c r="I45" s="110" t="s">
        <v>43</v>
      </c>
      <c r="J45" s="70">
        <f t="shared" si="4"/>
        <v>2.4199999999999999E-2</v>
      </c>
      <c r="K45" s="109">
        <v>44</v>
      </c>
      <c r="L45" s="110" t="s">
        <v>43</v>
      </c>
      <c r="M45" s="70">
        <f t="shared" si="0"/>
        <v>4.3999999999999994E-3</v>
      </c>
      <c r="N45" s="109">
        <v>34</v>
      </c>
      <c r="O45" s="110" t="s">
        <v>43</v>
      </c>
      <c r="P45" s="70">
        <f t="shared" si="1"/>
        <v>3.4000000000000002E-3</v>
      </c>
    </row>
    <row r="46" spans="2:16">
      <c r="B46" s="109">
        <v>14</v>
      </c>
      <c r="C46" s="110" t="s">
        <v>42</v>
      </c>
      <c r="D46" s="95">
        <f t="shared" si="2"/>
        <v>1.0606060606060606E-4</v>
      </c>
      <c r="E46" s="111">
        <v>0.9405</v>
      </c>
      <c r="F46" s="112">
        <v>8.17</v>
      </c>
      <c r="G46" s="108">
        <f t="shared" si="3"/>
        <v>9.1105</v>
      </c>
      <c r="H46" s="109">
        <v>252</v>
      </c>
      <c r="I46" s="110" t="s">
        <v>43</v>
      </c>
      <c r="J46" s="70">
        <f t="shared" si="4"/>
        <v>2.52E-2</v>
      </c>
      <c r="K46" s="109">
        <v>45</v>
      </c>
      <c r="L46" s="110" t="s">
        <v>43</v>
      </c>
      <c r="M46" s="70">
        <f t="shared" si="0"/>
        <v>4.4999999999999997E-3</v>
      </c>
      <c r="N46" s="109">
        <v>35</v>
      </c>
      <c r="O46" s="110" t="s">
        <v>43</v>
      </c>
      <c r="P46" s="70">
        <f t="shared" si="1"/>
        <v>3.5000000000000005E-3</v>
      </c>
    </row>
    <row r="47" spans="2:16">
      <c r="B47" s="109">
        <v>15</v>
      </c>
      <c r="C47" s="110" t="s">
        <v>42</v>
      </c>
      <c r="D47" s="95">
        <f t="shared" si="2"/>
        <v>1.1363636363636364E-4</v>
      </c>
      <c r="E47" s="111">
        <v>0.97350000000000003</v>
      </c>
      <c r="F47" s="112">
        <v>8.3420000000000005</v>
      </c>
      <c r="G47" s="108">
        <f t="shared" si="3"/>
        <v>9.3155000000000001</v>
      </c>
      <c r="H47" s="109">
        <v>262</v>
      </c>
      <c r="I47" s="110" t="s">
        <v>43</v>
      </c>
      <c r="J47" s="70">
        <f t="shared" si="4"/>
        <v>2.6200000000000001E-2</v>
      </c>
      <c r="K47" s="109">
        <v>47</v>
      </c>
      <c r="L47" s="110" t="s">
        <v>43</v>
      </c>
      <c r="M47" s="70">
        <f t="shared" si="0"/>
        <v>4.7000000000000002E-3</v>
      </c>
      <c r="N47" s="109">
        <v>36</v>
      </c>
      <c r="O47" s="110" t="s">
        <v>43</v>
      </c>
      <c r="P47" s="70">
        <f t="shared" si="1"/>
        <v>3.5999999999999999E-3</v>
      </c>
    </row>
    <row r="48" spans="2:16">
      <c r="B48" s="109">
        <v>16</v>
      </c>
      <c r="C48" s="110" t="s">
        <v>42</v>
      </c>
      <c r="D48" s="95">
        <f t="shared" si="2"/>
        <v>1.2121212121212121E-4</v>
      </c>
      <c r="E48" s="111">
        <v>1.0049999999999999</v>
      </c>
      <c r="F48" s="112">
        <v>8.5030000000000001</v>
      </c>
      <c r="G48" s="108">
        <f t="shared" si="3"/>
        <v>9.5079999999999991</v>
      </c>
      <c r="H48" s="109">
        <v>272</v>
      </c>
      <c r="I48" s="110" t="s">
        <v>43</v>
      </c>
      <c r="J48" s="70">
        <f t="shared" si="4"/>
        <v>2.7200000000000002E-2</v>
      </c>
      <c r="K48" s="109">
        <v>48</v>
      </c>
      <c r="L48" s="110" t="s">
        <v>43</v>
      </c>
      <c r="M48" s="70">
        <f t="shared" si="0"/>
        <v>4.8000000000000004E-3</v>
      </c>
      <c r="N48" s="109">
        <v>37</v>
      </c>
      <c r="O48" s="110" t="s">
        <v>43</v>
      </c>
      <c r="P48" s="70">
        <f t="shared" si="1"/>
        <v>3.6999999999999997E-3</v>
      </c>
    </row>
    <row r="49" spans="2:16">
      <c r="B49" s="109">
        <v>17</v>
      </c>
      <c r="C49" s="110" t="s">
        <v>42</v>
      </c>
      <c r="D49" s="95">
        <f t="shared" si="2"/>
        <v>1.2878787878787881E-4</v>
      </c>
      <c r="E49" s="111">
        <v>1.036</v>
      </c>
      <c r="F49" s="112">
        <v>8.6530000000000005</v>
      </c>
      <c r="G49" s="108">
        <f t="shared" si="3"/>
        <v>9.6890000000000001</v>
      </c>
      <c r="H49" s="109">
        <v>281</v>
      </c>
      <c r="I49" s="110" t="s">
        <v>43</v>
      </c>
      <c r="J49" s="70">
        <f t="shared" si="4"/>
        <v>2.8100000000000003E-2</v>
      </c>
      <c r="K49" s="109">
        <v>49</v>
      </c>
      <c r="L49" s="110" t="s">
        <v>43</v>
      </c>
      <c r="M49" s="70">
        <f t="shared" si="0"/>
        <v>4.8999999999999998E-3</v>
      </c>
      <c r="N49" s="109">
        <v>39</v>
      </c>
      <c r="O49" s="110" t="s">
        <v>43</v>
      </c>
      <c r="P49" s="70">
        <f t="shared" si="1"/>
        <v>3.8999999999999998E-3</v>
      </c>
    </row>
    <row r="50" spans="2:16">
      <c r="B50" s="109">
        <v>18</v>
      </c>
      <c r="C50" s="110" t="s">
        <v>42</v>
      </c>
      <c r="D50" s="95">
        <f t="shared" si="2"/>
        <v>1.3636363636363634E-4</v>
      </c>
      <c r="E50" s="111">
        <v>1.0660000000000001</v>
      </c>
      <c r="F50" s="112">
        <v>8.7949999999999999</v>
      </c>
      <c r="G50" s="108">
        <f t="shared" si="3"/>
        <v>9.8610000000000007</v>
      </c>
      <c r="H50" s="109">
        <v>291</v>
      </c>
      <c r="I50" s="110" t="s">
        <v>43</v>
      </c>
      <c r="J50" s="70">
        <f t="shared" si="4"/>
        <v>2.9099999999999997E-2</v>
      </c>
      <c r="K50" s="109">
        <v>51</v>
      </c>
      <c r="L50" s="110" t="s">
        <v>43</v>
      </c>
      <c r="M50" s="70">
        <f t="shared" si="0"/>
        <v>5.0999999999999995E-3</v>
      </c>
      <c r="N50" s="109">
        <v>40</v>
      </c>
      <c r="O50" s="110" t="s">
        <v>43</v>
      </c>
      <c r="P50" s="70">
        <f t="shared" si="1"/>
        <v>4.0000000000000001E-3</v>
      </c>
    </row>
    <row r="51" spans="2:16">
      <c r="B51" s="109">
        <v>20</v>
      </c>
      <c r="C51" s="110" t="s">
        <v>42</v>
      </c>
      <c r="D51" s="95">
        <f t="shared" si="2"/>
        <v>1.5151515151515152E-4</v>
      </c>
      <c r="E51" s="111">
        <v>1.1240000000000001</v>
      </c>
      <c r="F51" s="112">
        <v>9.0540000000000003</v>
      </c>
      <c r="G51" s="108">
        <f t="shared" si="3"/>
        <v>10.178000000000001</v>
      </c>
      <c r="H51" s="109">
        <v>309</v>
      </c>
      <c r="I51" s="110" t="s">
        <v>43</v>
      </c>
      <c r="J51" s="70">
        <f t="shared" si="4"/>
        <v>3.09E-2</v>
      </c>
      <c r="K51" s="109">
        <v>53</v>
      </c>
      <c r="L51" s="110" t="s">
        <v>43</v>
      </c>
      <c r="M51" s="70">
        <f t="shared" si="0"/>
        <v>5.3E-3</v>
      </c>
      <c r="N51" s="109">
        <v>42</v>
      </c>
      <c r="O51" s="110" t="s">
        <v>43</v>
      </c>
      <c r="P51" s="70">
        <f t="shared" si="1"/>
        <v>4.2000000000000006E-3</v>
      </c>
    </row>
    <row r="52" spans="2:16">
      <c r="B52" s="109">
        <v>22.5</v>
      </c>
      <c r="C52" s="110" t="s">
        <v>42</v>
      </c>
      <c r="D52" s="95">
        <f t="shared" si="2"/>
        <v>1.7045454545454544E-4</v>
      </c>
      <c r="E52" s="111">
        <v>1.1919999999999999</v>
      </c>
      <c r="F52" s="112">
        <v>9.3409999999999993</v>
      </c>
      <c r="G52" s="108">
        <f t="shared" si="3"/>
        <v>10.532999999999999</v>
      </c>
      <c r="H52" s="109">
        <v>332</v>
      </c>
      <c r="I52" s="110" t="s">
        <v>43</v>
      </c>
      <c r="J52" s="70">
        <f t="shared" si="4"/>
        <v>3.32E-2</v>
      </c>
      <c r="K52" s="109">
        <v>56</v>
      </c>
      <c r="L52" s="110" t="s">
        <v>43</v>
      </c>
      <c r="M52" s="70">
        <f t="shared" si="0"/>
        <v>5.5999999999999999E-3</v>
      </c>
      <c r="N52" s="109">
        <v>45</v>
      </c>
      <c r="O52" s="110" t="s">
        <v>43</v>
      </c>
      <c r="P52" s="70">
        <f t="shared" si="1"/>
        <v>4.4999999999999997E-3</v>
      </c>
    </row>
    <row r="53" spans="2:16">
      <c r="B53" s="109">
        <v>25</v>
      </c>
      <c r="C53" s="110" t="s">
        <v>42</v>
      </c>
      <c r="D53" s="95">
        <f t="shared" si="2"/>
        <v>1.8939393939393939E-4</v>
      </c>
      <c r="E53" s="111">
        <v>1.2569999999999999</v>
      </c>
      <c r="F53" s="112">
        <v>9.5939999999999994</v>
      </c>
      <c r="G53" s="108">
        <f t="shared" si="3"/>
        <v>10.850999999999999</v>
      </c>
      <c r="H53" s="109">
        <v>353</v>
      </c>
      <c r="I53" s="110" t="s">
        <v>43</v>
      </c>
      <c r="J53" s="70">
        <f t="shared" si="4"/>
        <v>3.5299999999999998E-2</v>
      </c>
      <c r="K53" s="109">
        <v>59</v>
      </c>
      <c r="L53" s="110" t="s">
        <v>43</v>
      </c>
      <c r="M53" s="70">
        <f t="shared" si="0"/>
        <v>5.8999999999999999E-3</v>
      </c>
      <c r="N53" s="109">
        <v>48</v>
      </c>
      <c r="O53" s="110" t="s">
        <v>43</v>
      </c>
      <c r="P53" s="70">
        <f t="shared" si="1"/>
        <v>4.8000000000000004E-3</v>
      </c>
    </row>
    <row r="54" spans="2:16">
      <c r="B54" s="109">
        <v>27.5</v>
      </c>
      <c r="C54" s="110" t="s">
        <v>42</v>
      </c>
      <c r="D54" s="95">
        <f t="shared" si="2"/>
        <v>2.0833333333333335E-4</v>
      </c>
      <c r="E54" s="111">
        <v>1.3180000000000001</v>
      </c>
      <c r="F54" s="112">
        <v>9.8190000000000008</v>
      </c>
      <c r="G54" s="108">
        <f t="shared" si="3"/>
        <v>11.137</v>
      </c>
      <c r="H54" s="109">
        <v>374</v>
      </c>
      <c r="I54" s="110" t="s">
        <v>43</v>
      </c>
      <c r="J54" s="70">
        <f t="shared" si="4"/>
        <v>3.7400000000000003E-2</v>
      </c>
      <c r="K54" s="109">
        <v>62</v>
      </c>
      <c r="L54" s="110" t="s">
        <v>43</v>
      </c>
      <c r="M54" s="70">
        <f t="shared" si="0"/>
        <v>6.1999999999999998E-3</v>
      </c>
      <c r="N54" s="109">
        <v>50</v>
      </c>
      <c r="O54" s="110" t="s">
        <v>43</v>
      </c>
      <c r="P54" s="70">
        <f t="shared" si="1"/>
        <v>5.0000000000000001E-3</v>
      </c>
    </row>
    <row r="55" spans="2:16">
      <c r="B55" s="109">
        <v>30</v>
      </c>
      <c r="C55" s="110" t="s">
        <v>42</v>
      </c>
      <c r="D55" s="95">
        <f t="shared" si="2"/>
        <v>2.2727272727272727E-4</v>
      </c>
      <c r="E55" s="111">
        <v>1.377</v>
      </c>
      <c r="F55" s="112">
        <v>10.02</v>
      </c>
      <c r="G55" s="108">
        <f t="shared" si="3"/>
        <v>11.397</v>
      </c>
      <c r="H55" s="109">
        <v>395</v>
      </c>
      <c r="I55" s="110" t="s">
        <v>43</v>
      </c>
      <c r="J55" s="70">
        <f t="shared" si="4"/>
        <v>3.95E-2</v>
      </c>
      <c r="K55" s="109">
        <v>65</v>
      </c>
      <c r="L55" s="110" t="s">
        <v>43</v>
      </c>
      <c r="M55" s="70">
        <f t="shared" si="0"/>
        <v>6.5000000000000006E-3</v>
      </c>
      <c r="N55" s="109">
        <v>53</v>
      </c>
      <c r="O55" s="110" t="s">
        <v>43</v>
      </c>
      <c r="P55" s="70">
        <f t="shared" si="1"/>
        <v>5.3E-3</v>
      </c>
    </row>
    <row r="56" spans="2:16">
      <c r="B56" s="109">
        <v>32.5</v>
      </c>
      <c r="C56" s="110" t="s">
        <v>42</v>
      </c>
      <c r="D56" s="95">
        <f t="shared" si="2"/>
        <v>2.4621212121212123E-4</v>
      </c>
      <c r="E56" s="111">
        <v>1.4330000000000001</v>
      </c>
      <c r="F56" s="112">
        <v>10.199999999999999</v>
      </c>
      <c r="G56" s="108">
        <f t="shared" si="3"/>
        <v>11.632999999999999</v>
      </c>
      <c r="H56" s="109">
        <v>415</v>
      </c>
      <c r="I56" s="110" t="s">
        <v>43</v>
      </c>
      <c r="J56" s="70">
        <f t="shared" si="4"/>
        <v>4.1499999999999995E-2</v>
      </c>
      <c r="K56" s="109">
        <v>68</v>
      </c>
      <c r="L56" s="110" t="s">
        <v>43</v>
      </c>
      <c r="M56" s="70">
        <f t="shared" si="0"/>
        <v>6.8000000000000005E-3</v>
      </c>
      <c r="N56" s="109">
        <v>55</v>
      </c>
      <c r="O56" s="110" t="s">
        <v>43</v>
      </c>
      <c r="P56" s="70">
        <f t="shared" si="1"/>
        <v>5.4999999999999997E-3</v>
      </c>
    </row>
    <row r="57" spans="2:16">
      <c r="B57" s="109">
        <v>35</v>
      </c>
      <c r="C57" s="110" t="s">
        <v>42</v>
      </c>
      <c r="D57" s="95">
        <f t="shared" si="2"/>
        <v>2.6515151515151518E-4</v>
      </c>
      <c r="E57" s="111">
        <v>1.4870000000000001</v>
      </c>
      <c r="F57" s="112">
        <v>10.37</v>
      </c>
      <c r="G57" s="108">
        <f t="shared" si="3"/>
        <v>11.856999999999999</v>
      </c>
      <c r="H57" s="109">
        <v>435</v>
      </c>
      <c r="I57" s="110" t="s">
        <v>43</v>
      </c>
      <c r="J57" s="70">
        <f t="shared" si="4"/>
        <v>4.3499999999999997E-2</v>
      </c>
      <c r="K57" s="109">
        <v>70</v>
      </c>
      <c r="L57" s="110" t="s">
        <v>43</v>
      </c>
      <c r="M57" s="70">
        <f t="shared" si="0"/>
        <v>7.000000000000001E-3</v>
      </c>
      <c r="N57" s="109">
        <v>58</v>
      </c>
      <c r="O57" s="110" t="s">
        <v>43</v>
      </c>
      <c r="P57" s="70">
        <f t="shared" si="1"/>
        <v>5.8000000000000005E-3</v>
      </c>
    </row>
    <row r="58" spans="2:16">
      <c r="B58" s="109">
        <v>37.5</v>
      </c>
      <c r="C58" s="110" t="s">
        <v>42</v>
      </c>
      <c r="D58" s="95">
        <f t="shared" si="2"/>
        <v>2.8409090909090908E-4</v>
      </c>
      <c r="E58" s="111">
        <v>1.5389999999999999</v>
      </c>
      <c r="F58" s="112">
        <v>10.52</v>
      </c>
      <c r="G58" s="108">
        <f t="shared" si="3"/>
        <v>12.058999999999999</v>
      </c>
      <c r="H58" s="109">
        <v>454</v>
      </c>
      <c r="I58" s="110" t="s">
        <v>43</v>
      </c>
      <c r="J58" s="70">
        <f t="shared" si="4"/>
        <v>4.5400000000000003E-2</v>
      </c>
      <c r="K58" s="109">
        <v>73</v>
      </c>
      <c r="L58" s="110" t="s">
        <v>43</v>
      </c>
      <c r="M58" s="70">
        <f t="shared" si="0"/>
        <v>7.2999999999999992E-3</v>
      </c>
      <c r="N58" s="109">
        <v>60</v>
      </c>
      <c r="O58" s="110" t="s">
        <v>43</v>
      </c>
      <c r="P58" s="70">
        <f t="shared" si="1"/>
        <v>6.0000000000000001E-3</v>
      </c>
    </row>
    <row r="59" spans="2:16">
      <c r="B59" s="109">
        <v>40</v>
      </c>
      <c r="C59" s="110" t="s">
        <v>42</v>
      </c>
      <c r="D59" s="95">
        <f t="shared" si="2"/>
        <v>3.0303030303030303E-4</v>
      </c>
      <c r="E59" s="111">
        <v>1.59</v>
      </c>
      <c r="F59" s="112">
        <v>10.66</v>
      </c>
      <c r="G59" s="108">
        <f t="shared" si="3"/>
        <v>12.25</v>
      </c>
      <c r="H59" s="109">
        <v>473</v>
      </c>
      <c r="I59" s="110" t="s">
        <v>43</v>
      </c>
      <c r="J59" s="70">
        <f t="shared" si="4"/>
        <v>4.7299999999999995E-2</v>
      </c>
      <c r="K59" s="109">
        <v>75</v>
      </c>
      <c r="L59" s="110" t="s">
        <v>43</v>
      </c>
      <c r="M59" s="70">
        <f t="shared" si="0"/>
        <v>7.4999999999999997E-3</v>
      </c>
      <c r="N59" s="109">
        <v>62</v>
      </c>
      <c r="O59" s="110" t="s">
        <v>43</v>
      </c>
      <c r="P59" s="70">
        <f t="shared" si="1"/>
        <v>6.1999999999999998E-3</v>
      </c>
    </row>
    <row r="60" spans="2:16">
      <c r="B60" s="109">
        <v>45</v>
      </c>
      <c r="C60" s="110" t="s">
        <v>42</v>
      </c>
      <c r="D60" s="95">
        <f t="shared" si="2"/>
        <v>3.4090909090909088E-4</v>
      </c>
      <c r="E60" s="111">
        <v>1.6859999999999999</v>
      </c>
      <c r="F60" s="112">
        <v>10.9</v>
      </c>
      <c r="G60" s="108">
        <f t="shared" si="3"/>
        <v>12.586</v>
      </c>
      <c r="H60" s="109">
        <v>511</v>
      </c>
      <c r="I60" s="110" t="s">
        <v>43</v>
      </c>
      <c r="J60" s="70">
        <f t="shared" si="4"/>
        <v>5.11E-2</v>
      </c>
      <c r="K60" s="109">
        <v>80</v>
      </c>
      <c r="L60" s="110" t="s">
        <v>43</v>
      </c>
      <c r="M60" s="70">
        <f t="shared" si="0"/>
        <v>8.0000000000000002E-3</v>
      </c>
      <c r="N60" s="109">
        <v>67</v>
      </c>
      <c r="O60" s="110" t="s">
        <v>43</v>
      </c>
      <c r="P60" s="70">
        <f t="shared" si="1"/>
        <v>6.7000000000000002E-3</v>
      </c>
    </row>
    <row r="61" spans="2:16">
      <c r="B61" s="109">
        <v>50</v>
      </c>
      <c r="C61" s="110" t="s">
        <v>42</v>
      </c>
      <c r="D61" s="95">
        <f t="shared" si="2"/>
        <v>3.7878787878787879E-4</v>
      </c>
      <c r="E61" s="111">
        <v>1.7769999999999999</v>
      </c>
      <c r="F61" s="112">
        <v>11.1</v>
      </c>
      <c r="G61" s="108">
        <f t="shared" si="3"/>
        <v>12.876999999999999</v>
      </c>
      <c r="H61" s="109">
        <v>547</v>
      </c>
      <c r="I61" s="110" t="s">
        <v>43</v>
      </c>
      <c r="J61" s="70">
        <f t="shared" si="4"/>
        <v>5.4700000000000006E-2</v>
      </c>
      <c r="K61" s="109">
        <v>85</v>
      </c>
      <c r="L61" s="110" t="s">
        <v>43</v>
      </c>
      <c r="M61" s="70">
        <f t="shared" si="0"/>
        <v>8.5000000000000006E-3</v>
      </c>
      <c r="N61" s="109">
        <v>71</v>
      </c>
      <c r="O61" s="110" t="s">
        <v>43</v>
      </c>
      <c r="P61" s="70">
        <f t="shared" si="1"/>
        <v>7.0999999999999995E-3</v>
      </c>
    </row>
    <row r="62" spans="2:16">
      <c r="B62" s="109">
        <v>55</v>
      </c>
      <c r="C62" s="110" t="s">
        <v>42</v>
      </c>
      <c r="D62" s="95">
        <f t="shared" si="2"/>
        <v>4.1666666666666669E-4</v>
      </c>
      <c r="E62" s="111">
        <v>1.8640000000000001</v>
      </c>
      <c r="F62" s="112">
        <v>11.28</v>
      </c>
      <c r="G62" s="108">
        <f t="shared" si="3"/>
        <v>13.144</v>
      </c>
      <c r="H62" s="109">
        <v>583</v>
      </c>
      <c r="I62" s="110" t="s">
        <v>43</v>
      </c>
      <c r="J62" s="70">
        <f t="shared" si="4"/>
        <v>5.8299999999999998E-2</v>
      </c>
      <c r="K62" s="109">
        <v>89</v>
      </c>
      <c r="L62" s="110" t="s">
        <v>43</v>
      </c>
      <c r="M62" s="70">
        <f t="shared" si="0"/>
        <v>8.8999999999999999E-3</v>
      </c>
      <c r="N62" s="109">
        <v>75</v>
      </c>
      <c r="O62" s="110" t="s">
        <v>43</v>
      </c>
      <c r="P62" s="70">
        <f t="shared" si="1"/>
        <v>7.4999999999999997E-3</v>
      </c>
    </row>
    <row r="63" spans="2:16">
      <c r="B63" s="109">
        <v>60</v>
      </c>
      <c r="C63" s="110" t="s">
        <v>42</v>
      </c>
      <c r="D63" s="95">
        <f t="shared" si="2"/>
        <v>4.5454545454545455E-4</v>
      </c>
      <c r="E63" s="111">
        <v>1.9470000000000001</v>
      </c>
      <c r="F63" s="112">
        <v>11.44</v>
      </c>
      <c r="G63" s="108">
        <f t="shared" si="3"/>
        <v>13.387</v>
      </c>
      <c r="H63" s="109">
        <v>618</v>
      </c>
      <c r="I63" s="110" t="s">
        <v>43</v>
      </c>
      <c r="J63" s="70">
        <f t="shared" si="4"/>
        <v>6.1800000000000001E-2</v>
      </c>
      <c r="K63" s="109">
        <v>93</v>
      </c>
      <c r="L63" s="110" t="s">
        <v>43</v>
      </c>
      <c r="M63" s="70">
        <f t="shared" si="0"/>
        <v>9.2999999999999992E-3</v>
      </c>
      <c r="N63" s="109">
        <v>79</v>
      </c>
      <c r="O63" s="110" t="s">
        <v>43</v>
      </c>
      <c r="P63" s="70">
        <f t="shared" si="1"/>
        <v>7.9000000000000008E-3</v>
      </c>
    </row>
    <row r="64" spans="2:16">
      <c r="B64" s="109">
        <v>65</v>
      </c>
      <c r="C64" s="110" t="s">
        <v>42</v>
      </c>
      <c r="D64" s="95">
        <f t="shared" si="2"/>
        <v>4.9242424242424245E-4</v>
      </c>
      <c r="E64" s="111">
        <v>2.0259999999999998</v>
      </c>
      <c r="F64" s="112">
        <v>11.57</v>
      </c>
      <c r="G64" s="108">
        <f t="shared" si="3"/>
        <v>13.596</v>
      </c>
      <c r="H64" s="109">
        <v>653</v>
      </c>
      <c r="I64" s="110" t="s">
        <v>43</v>
      </c>
      <c r="J64" s="70">
        <f t="shared" si="4"/>
        <v>6.5299999999999997E-2</v>
      </c>
      <c r="K64" s="109">
        <v>98</v>
      </c>
      <c r="L64" s="110" t="s">
        <v>43</v>
      </c>
      <c r="M64" s="70">
        <f t="shared" si="0"/>
        <v>9.7999999999999997E-3</v>
      </c>
      <c r="N64" s="109">
        <v>83</v>
      </c>
      <c r="O64" s="110" t="s">
        <v>43</v>
      </c>
      <c r="P64" s="70">
        <f t="shared" si="1"/>
        <v>8.3000000000000001E-3</v>
      </c>
    </row>
    <row r="65" spans="2:16">
      <c r="B65" s="109">
        <v>70</v>
      </c>
      <c r="C65" s="110" t="s">
        <v>42</v>
      </c>
      <c r="D65" s="95">
        <f t="shared" si="2"/>
        <v>5.3030303030303036E-4</v>
      </c>
      <c r="E65" s="111">
        <v>2.1030000000000002</v>
      </c>
      <c r="F65" s="112">
        <v>11.68</v>
      </c>
      <c r="G65" s="108">
        <f t="shared" si="3"/>
        <v>13.782999999999999</v>
      </c>
      <c r="H65" s="109">
        <v>687</v>
      </c>
      <c r="I65" s="110" t="s">
        <v>43</v>
      </c>
      <c r="J65" s="70">
        <f t="shared" si="4"/>
        <v>6.8700000000000011E-2</v>
      </c>
      <c r="K65" s="109">
        <v>102</v>
      </c>
      <c r="L65" s="110" t="s">
        <v>43</v>
      </c>
      <c r="M65" s="70">
        <f t="shared" si="0"/>
        <v>1.0199999999999999E-2</v>
      </c>
      <c r="N65" s="109">
        <v>87</v>
      </c>
      <c r="O65" s="110" t="s">
        <v>43</v>
      </c>
      <c r="P65" s="70">
        <f t="shared" si="1"/>
        <v>8.6999999999999994E-3</v>
      </c>
    </row>
    <row r="66" spans="2:16">
      <c r="B66" s="109">
        <v>80</v>
      </c>
      <c r="C66" s="110" t="s">
        <v>42</v>
      </c>
      <c r="D66" s="95">
        <f t="shared" si="2"/>
        <v>6.0606060606060606E-4</v>
      </c>
      <c r="E66" s="111">
        <v>2.2480000000000002</v>
      </c>
      <c r="F66" s="112">
        <v>11.88</v>
      </c>
      <c r="G66" s="108">
        <f t="shared" si="3"/>
        <v>14.128</v>
      </c>
      <c r="H66" s="109">
        <v>754</v>
      </c>
      <c r="I66" s="110" t="s">
        <v>43</v>
      </c>
      <c r="J66" s="70">
        <f t="shared" si="4"/>
        <v>7.5399999999999995E-2</v>
      </c>
      <c r="K66" s="109">
        <v>110</v>
      </c>
      <c r="L66" s="110" t="s">
        <v>43</v>
      </c>
      <c r="M66" s="70">
        <f t="shared" si="0"/>
        <v>1.0999999999999999E-2</v>
      </c>
      <c r="N66" s="109">
        <v>94</v>
      </c>
      <c r="O66" s="110" t="s">
        <v>43</v>
      </c>
      <c r="P66" s="70">
        <f t="shared" si="1"/>
        <v>9.4000000000000004E-3</v>
      </c>
    </row>
    <row r="67" spans="2:16">
      <c r="B67" s="109">
        <v>90</v>
      </c>
      <c r="C67" s="110" t="s">
        <v>42</v>
      </c>
      <c r="D67" s="95">
        <f t="shared" si="2"/>
        <v>6.8181818181818176E-4</v>
      </c>
      <c r="E67" s="111">
        <v>2.3849999999999998</v>
      </c>
      <c r="F67" s="112">
        <v>12.02</v>
      </c>
      <c r="G67" s="108">
        <f t="shared" si="3"/>
        <v>14.404999999999999</v>
      </c>
      <c r="H67" s="109">
        <v>819</v>
      </c>
      <c r="I67" s="110" t="s">
        <v>43</v>
      </c>
      <c r="J67" s="70">
        <f t="shared" si="4"/>
        <v>8.1900000000000001E-2</v>
      </c>
      <c r="K67" s="109">
        <v>118</v>
      </c>
      <c r="L67" s="110" t="s">
        <v>43</v>
      </c>
      <c r="M67" s="70">
        <f t="shared" si="0"/>
        <v>1.18E-2</v>
      </c>
      <c r="N67" s="109">
        <v>102</v>
      </c>
      <c r="O67" s="110" t="s">
        <v>43</v>
      </c>
      <c r="P67" s="70">
        <f t="shared" si="1"/>
        <v>1.0199999999999999E-2</v>
      </c>
    </row>
    <row r="68" spans="2:16">
      <c r="B68" s="109">
        <v>100</v>
      </c>
      <c r="C68" s="110" t="s">
        <v>42</v>
      </c>
      <c r="D68" s="95">
        <f t="shared" si="2"/>
        <v>7.5757575757575758E-4</v>
      </c>
      <c r="E68" s="111">
        <v>2.5139999999999998</v>
      </c>
      <c r="F68" s="112">
        <v>12.14</v>
      </c>
      <c r="G68" s="108">
        <f t="shared" si="3"/>
        <v>14.654</v>
      </c>
      <c r="H68" s="109">
        <v>884</v>
      </c>
      <c r="I68" s="110" t="s">
        <v>43</v>
      </c>
      <c r="J68" s="70">
        <f t="shared" si="4"/>
        <v>8.8400000000000006E-2</v>
      </c>
      <c r="K68" s="109">
        <v>125</v>
      </c>
      <c r="L68" s="110" t="s">
        <v>43</v>
      </c>
      <c r="M68" s="70">
        <f t="shared" si="0"/>
        <v>1.2500000000000001E-2</v>
      </c>
      <c r="N68" s="109">
        <v>109</v>
      </c>
      <c r="O68" s="110" t="s">
        <v>43</v>
      </c>
      <c r="P68" s="70">
        <f t="shared" si="1"/>
        <v>1.09E-2</v>
      </c>
    </row>
    <row r="69" spans="2:16">
      <c r="B69" s="109">
        <v>110</v>
      </c>
      <c r="C69" s="110" t="s">
        <v>42</v>
      </c>
      <c r="D69" s="95">
        <f t="shared" si="2"/>
        <v>8.3333333333333339E-4</v>
      </c>
      <c r="E69" s="111">
        <v>2.6360000000000001</v>
      </c>
      <c r="F69" s="112">
        <v>12.22</v>
      </c>
      <c r="G69" s="108">
        <f t="shared" si="3"/>
        <v>14.856000000000002</v>
      </c>
      <c r="H69" s="109">
        <v>947</v>
      </c>
      <c r="I69" s="110" t="s">
        <v>43</v>
      </c>
      <c r="J69" s="70">
        <f t="shared" si="4"/>
        <v>9.4699999999999993E-2</v>
      </c>
      <c r="K69" s="109">
        <v>133</v>
      </c>
      <c r="L69" s="110" t="s">
        <v>43</v>
      </c>
      <c r="M69" s="70">
        <f t="shared" si="0"/>
        <v>1.3300000000000001E-2</v>
      </c>
      <c r="N69" s="109">
        <v>116</v>
      </c>
      <c r="O69" s="110" t="s">
        <v>43</v>
      </c>
      <c r="P69" s="70">
        <f t="shared" si="1"/>
        <v>1.1600000000000001E-2</v>
      </c>
    </row>
    <row r="70" spans="2:16">
      <c r="B70" s="109">
        <v>120</v>
      </c>
      <c r="C70" s="110" t="s">
        <v>42</v>
      </c>
      <c r="D70" s="95">
        <f t="shared" si="2"/>
        <v>9.0909090909090909E-4</v>
      </c>
      <c r="E70" s="111">
        <v>2.754</v>
      </c>
      <c r="F70" s="112">
        <v>12.29</v>
      </c>
      <c r="G70" s="108">
        <f t="shared" si="3"/>
        <v>15.043999999999999</v>
      </c>
      <c r="H70" s="109">
        <v>1010</v>
      </c>
      <c r="I70" s="110" t="s">
        <v>43</v>
      </c>
      <c r="J70" s="70">
        <f t="shared" si="4"/>
        <v>0.10100000000000001</v>
      </c>
      <c r="K70" s="109">
        <v>140</v>
      </c>
      <c r="L70" s="110" t="s">
        <v>43</v>
      </c>
      <c r="M70" s="70">
        <f t="shared" si="0"/>
        <v>1.4000000000000002E-2</v>
      </c>
      <c r="N70" s="109">
        <v>122</v>
      </c>
      <c r="O70" s="110" t="s">
        <v>43</v>
      </c>
      <c r="P70" s="70">
        <f t="shared" si="1"/>
        <v>1.2199999999999999E-2</v>
      </c>
    </row>
    <row r="71" spans="2:16">
      <c r="B71" s="109">
        <v>130</v>
      </c>
      <c r="C71" s="110" t="s">
        <v>42</v>
      </c>
      <c r="D71" s="95">
        <f t="shared" si="2"/>
        <v>9.848484848484849E-4</v>
      </c>
      <c r="E71" s="111">
        <v>2.8660000000000001</v>
      </c>
      <c r="F71" s="112">
        <v>12.34</v>
      </c>
      <c r="G71" s="108">
        <f t="shared" si="3"/>
        <v>15.206</v>
      </c>
      <c r="H71" s="109">
        <v>1072</v>
      </c>
      <c r="I71" s="110" t="s">
        <v>43</v>
      </c>
      <c r="J71" s="70">
        <f t="shared" si="4"/>
        <v>0.1072</v>
      </c>
      <c r="K71" s="109">
        <v>147</v>
      </c>
      <c r="L71" s="110" t="s">
        <v>43</v>
      </c>
      <c r="M71" s="70">
        <f t="shared" si="0"/>
        <v>1.47E-2</v>
      </c>
      <c r="N71" s="109">
        <v>129</v>
      </c>
      <c r="O71" s="110" t="s">
        <v>43</v>
      </c>
      <c r="P71" s="70">
        <f t="shared" si="1"/>
        <v>1.29E-2</v>
      </c>
    </row>
    <row r="72" spans="2:16">
      <c r="B72" s="109">
        <v>140</v>
      </c>
      <c r="C72" s="110" t="s">
        <v>42</v>
      </c>
      <c r="D72" s="95">
        <f t="shared" si="2"/>
        <v>1.0606060606060607E-3</v>
      </c>
      <c r="E72" s="111">
        <v>2.9740000000000002</v>
      </c>
      <c r="F72" s="112">
        <v>12.37</v>
      </c>
      <c r="G72" s="108">
        <f t="shared" si="3"/>
        <v>15.343999999999999</v>
      </c>
      <c r="H72" s="109">
        <v>1134</v>
      </c>
      <c r="I72" s="110" t="s">
        <v>43</v>
      </c>
      <c r="J72" s="70">
        <f t="shared" si="4"/>
        <v>0.11339999999999999</v>
      </c>
      <c r="K72" s="109">
        <v>154</v>
      </c>
      <c r="L72" s="110" t="s">
        <v>43</v>
      </c>
      <c r="M72" s="70">
        <f t="shared" si="0"/>
        <v>1.54E-2</v>
      </c>
      <c r="N72" s="109">
        <v>135</v>
      </c>
      <c r="O72" s="110" t="s">
        <v>43</v>
      </c>
      <c r="P72" s="70">
        <f t="shared" si="1"/>
        <v>1.3500000000000002E-2</v>
      </c>
    </row>
    <row r="73" spans="2:16">
      <c r="B73" s="109">
        <v>150</v>
      </c>
      <c r="C73" s="110" t="s">
        <v>42</v>
      </c>
      <c r="D73" s="95">
        <f t="shared" si="2"/>
        <v>1.1363636363636363E-3</v>
      </c>
      <c r="E73" s="111">
        <v>3.0790000000000002</v>
      </c>
      <c r="F73" s="112">
        <v>12.39</v>
      </c>
      <c r="G73" s="108">
        <f t="shared" si="3"/>
        <v>15.469000000000001</v>
      </c>
      <c r="H73" s="109">
        <v>1195</v>
      </c>
      <c r="I73" s="110" t="s">
        <v>43</v>
      </c>
      <c r="J73" s="70">
        <f t="shared" si="4"/>
        <v>0.11950000000000001</v>
      </c>
      <c r="K73" s="109">
        <v>160</v>
      </c>
      <c r="L73" s="110" t="s">
        <v>43</v>
      </c>
      <c r="M73" s="70">
        <f t="shared" si="0"/>
        <v>1.6E-2</v>
      </c>
      <c r="N73" s="109">
        <v>142</v>
      </c>
      <c r="O73" s="110" t="s">
        <v>43</v>
      </c>
      <c r="P73" s="70">
        <f t="shared" si="1"/>
        <v>1.4199999999999999E-2</v>
      </c>
    </row>
    <row r="74" spans="2:16">
      <c r="B74" s="109">
        <v>160</v>
      </c>
      <c r="C74" s="110" t="s">
        <v>42</v>
      </c>
      <c r="D74" s="95">
        <f t="shared" si="2"/>
        <v>1.2121212121212121E-3</v>
      </c>
      <c r="E74" s="111">
        <v>3.18</v>
      </c>
      <c r="F74" s="112">
        <v>12.41</v>
      </c>
      <c r="G74" s="108">
        <f t="shared" si="3"/>
        <v>15.59</v>
      </c>
      <c r="H74" s="109">
        <v>1256</v>
      </c>
      <c r="I74" s="110" t="s">
        <v>43</v>
      </c>
      <c r="J74" s="70">
        <f t="shared" si="4"/>
        <v>0.12559999999999999</v>
      </c>
      <c r="K74" s="109">
        <v>167</v>
      </c>
      <c r="L74" s="110" t="s">
        <v>43</v>
      </c>
      <c r="M74" s="70">
        <f t="shared" si="0"/>
        <v>1.67E-2</v>
      </c>
      <c r="N74" s="109">
        <v>148</v>
      </c>
      <c r="O74" s="110" t="s">
        <v>43</v>
      </c>
      <c r="P74" s="70">
        <f t="shared" si="1"/>
        <v>1.4799999999999999E-2</v>
      </c>
    </row>
    <row r="75" spans="2:16">
      <c r="B75" s="109">
        <v>170</v>
      </c>
      <c r="C75" s="110" t="s">
        <v>42</v>
      </c>
      <c r="D75" s="95">
        <f t="shared" si="2"/>
        <v>1.2878787878787879E-3</v>
      </c>
      <c r="E75" s="111">
        <v>3.2770000000000001</v>
      </c>
      <c r="F75" s="112">
        <v>12.41</v>
      </c>
      <c r="G75" s="108">
        <f t="shared" si="3"/>
        <v>15.687000000000001</v>
      </c>
      <c r="H75" s="109">
        <v>1316</v>
      </c>
      <c r="I75" s="110" t="s">
        <v>43</v>
      </c>
      <c r="J75" s="70">
        <f t="shared" si="4"/>
        <v>0.13159999999999999</v>
      </c>
      <c r="K75" s="109">
        <v>173</v>
      </c>
      <c r="L75" s="110" t="s">
        <v>43</v>
      </c>
      <c r="M75" s="70">
        <f t="shared" si="0"/>
        <v>1.7299999999999999E-2</v>
      </c>
      <c r="N75" s="109">
        <v>154</v>
      </c>
      <c r="O75" s="110" t="s">
        <v>43</v>
      </c>
      <c r="P75" s="70">
        <f t="shared" si="1"/>
        <v>1.54E-2</v>
      </c>
    </row>
    <row r="76" spans="2:16">
      <c r="B76" s="109">
        <v>180</v>
      </c>
      <c r="C76" s="110" t="s">
        <v>42</v>
      </c>
      <c r="D76" s="95">
        <f t="shared" si="2"/>
        <v>1.3636363636363635E-3</v>
      </c>
      <c r="E76" s="111">
        <v>3.3719999999999999</v>
      </c>
      <c r="F76" s="112">
        <v>12.41</v>
      </c>
      <c r="G76" s="108">
        <f t="shared" si="3"/>
        <v>15.782</v>
      </c>
      <c r="H76" s="109">
        <v>1376</v>
      </c>
      <c r="I76" s="110" t="s">
        <v>43</v>
      </c>
      <c r="J76" s="70">
        <f t="shared" si="4"/>
        <v>0.1376</v>
      </c>
      <c r="K76" s="109">
        <v>180</v>
      </c>
      <c r="L76" s="110" t="s">
        <v>43</v>
      </c>
      <c r="M76" s="70">
        <f t="shared" si="0"/>
        <v>1.7999999999999999E-2</v>
      </c>
      <c r="N76" s="109">
        <v>160</v>
      </c>
      <c r="O76" s="110" t="s">
        <v>43</v>
      </c>
      <c r="P76" s="70">
        <f t="shared" si="1"/>
        <v>1.6E-2</v>
      </c>
    </row>
    <row r="77" spans="2:16">
      <c r="B77" s="109">
        <v>200</v>
      </c>
      <c r="C77" s="110" t="s">
        <v>42</v>
      </c>
      <c r="D77" s="95">
        <f t="shared" si="2"/>
        <v>1.5151515151515152E-3</v>
      </c>
      <c r="E77" s="111">
        <v>3.5550000000000002</v>
      </c>
      <c r="F77" s="112">
        <v>12.38</v>
      </c>
      <c r="G77" s="108">
        <f t="shared" si="3"/>
        <v>15.935</v>
      </c>
      <c r="H77" s="109">
        <v>1495</v>
      </c>
      <c r="I77" s="110" t="s">
        <v>43</v>
      </c>
      <c r="J77" s="70">
        <f t="shared" si="4"/>
        <v>0.14950000000000002</v>
      </c>
      <c r="K77" s="109">
        <v>192</v>
      </c>
      <c r="L77" s="110" t="s">
        <v>43</v>
      </c>
      <c r="M77" s="70">
        <f t="shared" si="0"/>
        <v>1.9200000000000002E-2</v>
      </c>
      <c r="N77" s="109">
        <v>172</v>
      </c>
      <c r="O77" s="110" t="s">
        <v>43</v>
      </c>
      <c r="P77" s="70">
        <f t="shared" si="1"/>
        <v>1.72E-2</v>
      </c>
    </row>
    <row r="78" spans="2:16">
      <c r="B78" s="109">
        <v>225</v>
      </c>
      <c r="C78" s="110" t="s">
        <v>42</v>
      </c>
      <c r="D78" s="95">
        <f t="shared" si="2"/>
        <v>1.7045454545454547E-3</v>
      </c>
      <c r="E78" s="111">
        <v>3.7709999999999999</v>
      </c>
      <c r="F78" s="112">
        <v>12.33</v>
      </c>
      <c r="G78" s="108">
        <f t="shared" si="3"/>
        <v>16.100999999999999</v>
      </c>
      <c r="H78" s="109">
        <v>1642</v>
      </c>
      <c r="I78" s="110" t="s">
        <v>43</v>
      </c>
      <c r="J78" s="70">
        <f t="shared" si="4"/>
        <v>0.16419999999999998</v>
      </c>
      <c r="K78" s="109">
        <v>208</v>
      </c>
      <c r="L78" s="110" t="s">
        <v>43</v>
      </c>
      <c r="M78" s="70">
        <f t="shared" si="0"/>
        <v>2.0799999999999999E-2</v>
      </c>
      <c r="N78" s="109">
        <v>187</v>
      </c>
      <c r="O78" s="110" t="s">
        <v>43</v>
      </c>
      <c r="P78" s="70">
        <f t="shared" si="1"/>
        <v>1.8700000000000001E-2</v>
      </c>
    </row>
    <row r="79" spans="2:16">
      <c r="B79" s="109">
        <v>250</v>
      </c>
      <c r="C79" s="110" t="s">
        <v>42</v>
      </c>
      <c r="D79" s="95">
        <f t="shared" si="2"/>
        <v>1.893939393939394E-3</v>
      </c>
      <c r="E79" s="111">
        <v>3.9750000000000001</v>
      </c>
      <c r="F79" s="112">
        <v>12.25</v>
      </c>
      <c r="G79" s="108">
        <f t="shared" si="3"/>
        <v>16.225000000000001</v>
      </c>
      <c r="H79" s="109">
        <v>1788</v>
      </c>
      <c r="I79" s="110" t="s">
        <v>43</v>
      </c>
      <c r="J79" s="70">
        <f t="shared" si="4"/>
        <v>0.17880000000000001</v>
      </c>
      <c r="K79" s="109">
        <v>223</v>
      </c>
      <c r="L79" s="110" t="s">
        <v>43</v>
      </c>
      <c r="M79" s="70">
        <f t="shared" si="0"/>
        <v>2.23E-2</v>
      </c>
      <c r="N79" s="109">
        <v>201</v>
      </c>
      <c r="O79" s="110" t="s">
        <v>43</v>
      </c>
      <c r="P79" s="70">
        <f t="shared" si="1"/>
        <v>2.01E-2</v>
      </c>
    </row>
    <row r="80" spans="2:16">
      <c r="B80" s="109">
        <v>275</v>
      </c>
      <c r="C80" s="110" t="s">
        <v>42</v>
      </c>
      <c r="D80" s="95">
        <f t="shared" si="2"/>
        <v>2.0833333333333333E-3</v>
      </c>
      <c r="E80" s="111">
        <v>4.0990000000000002</v>
      </c>
      <c r="F80" s="112">
        <v>12.17</v>
      </c>
      <c r="G80" s="108">
        <f t="shared" si="3"/>
        <v>16.268999999999998</v>
      </c>
      <c r="H80" s="109">
        <v>1934</v>
      </c>
      <c r="I80" s="110" t="s">
        <v>43</v>
      </c>
      <c r="J80" s="70">
        <f t="shared" si="4"/>
        <v>0.19339999999999999</v>
      </c>
      <c r="K80" s="109">
        <v>238</v>
      </c>
      <c r="L80" s="110" t="s">
        <v>43</v>
      </c>
      <c r="M80" s="70">
        <f t="shared" si="0"/>
        <v>2.3799999999999998E-2</v>
      </c>
      <c r="N80" s="109">
        <v>215</v>
      </c>
      <c r="O80" s="110" t="s">
        <v>43</v>
      </c>
      <c r="P80" s="70">
        <f t="shared" si="1"/>
        <v>2.1499999999999998E-2</v>
      </c>
    </row>
    <row r="81" spans="2:16">
      <c r="B81" s="109">
        <v>300</v>
      </c>
      <c r="C81" s="110" t="s">
        <v>42</v>
      </c>
      <c r="D81" s="95">
        <f t="shared" si="2"/>
        <v>2.2727272727272726E-3</v>
      </c>
      <c r="E81" s="111">
        <v>4.1539999999999999</v>
      </c>
      <c r="F81" s="112">
        <v>12.07</v>
      </c>
      <c r="G81" s="108">
        <f t="shared" si="3"/>
        <v>16.224</v>
      </c>
      <c r="H81" s="109">
        <v>2079</v>
      </c>
      <c r="I81" s="110" t="s">
        <v>43</v>
      </c>
      <c r="J81" s="70">
        <f t="shared" si="4"/>
        <v>0.20790000000000003</v>
      </c>
      <c r="K81" s="109">
        <v>253</v>
      </c>
      <c r="L81" s="110" t="s">
        <v>43</v>
      </c>
      <c r="M81" s="70">
        <f t="shared" si="0"/>
        <v>2.53E-2</v>
      </c>
      <c r="N81" s="109">
        <v>229</v>
      </c>
      <c r="O81" s="110" t="s">
        <v>43</v>
      </c>
      <c r="P81" s="70">
        <f t="shared" si="1"/>
        <v>2.29E-2</v>
      </c>
    </row>
    <row r="82" spans="2:16">
      <c r="B82" s="109">
        <v>325</v>
      </c>
      <c r="C82" s="110" t="s">
        <v>42</v>
      </c>
      <c r="D82" s="95">
        <f t="shared" si="2"/>
        <v>2.4621212121212124E-3</v>
      </c>
      <c r="E82" s="111">
        <v>4.2270000000000003</v>
      </c>
      <c r="F82" s="112">
        <v>11.97</v>
      </c>
      <c r="G82" s="108">
        <f t="shared" si="3"/>
        <v>16.197000000000003</v>
      </c>
      <c r="H82" s="109">
        <v>2225</v>
      </c>
      <c r="I82" s="110" t="s">
        <v>43</v>
      </c>
      <c r="J82" s="70">
        <f t="shared" si="4"/>
        <v>0.2225</v>
      </c>
      <c r="K82" s="109">
        <v>267</v>
      </c>
      <c r="L82" s="110" t="s">
        <v>43</v>
      </c>
      <c r="M82" s="70">
        <f t="shared" si="0"/>
        <v>2.6700000000000002E-2</v>
      </c>
      <c r="N82" s="109">
        <v>243</v>
      </c>
      <c r="O82" s="110" t="s">
        <v>43</v>
      </c>
      <c r="P82" s="70">
        <f t="shared" si="1"/>
        <v>2.4299999999999999E-2</v>
      </c>
    </row>
    <row r="83" spans="2:16">
      <c r="B83" s="109">
        <v>350</v>
      </c>
      <c r="C83" s="110" t="s">
        <v>42</v>
      </c>
      <c r="D83" s="95">
        <f t="shared" si="2"/>
        <v>2.6515151515151512E-3</v>
      </c>
      <c r="E83" s="111">
        <v>4.3099999999999996</v>
      </c>
      <c r="F83" s="112">
        <v>11.86</v>
      </c>
      <c r="G83" s="108">
        <f t="shared" si="3"/>
        <v>16.169999999999998</v>
      </c>
      <c r="H83" s="109">
        <v>2372</v>
      </c>
      <c r="I83" s="110" t="s">
        <v>43</v>
      </c>
      <c r="J83" s="70">
        <f t="shared" si="4"/>
        <v>0.23719999999999999</v>
      </c>
      <c r="K83" s="109">
        <v>281</v>
      </c>
      <c r="L83" s="110" t="s">
        <v>43</v>
      </c>
      <c r="M83" s="70">
        <f t="shared" si="0"/>
        <v>2.8100000000000003E-2</v>
      </c>
      <c r="N83" s="109">
        <v>256</v>
      </c>
      <c r="O83" s="110" t="s">
        <v>43</v>
      </c>
      <c r="P83" s="70">
        <f t="shared" si="1"/>
        <v>2.5600000000000001E-2</v>
      </c>
    </row>
    <row r="84" spans="2:16">
      <c r="B84" s="109">
        <v>375</v>
      </c>
      <c r="C84" s="110" t="s">
        <v>42</v>
      </c>
      <c r="D84" s="95">
        <f t="shared" si="2"/>
        <v>2.840909090909091E-3</v>
      </c>
      <c r="E84" s="111">
        <v>4.399</v>
      </c>
      <c r="F84" s="112">
        <v>11.75</v>
      </c>
      <c r="G84" s="108">
        <f t="shared" si="3"/>
        <v>16.149000000000001</v>
      </c>
      <c r="H84" s="109">
        <v>2519</v>
      </c>
      <c r="I84" s="110" t="s">
        <v>43</v>
      </c>
      <c r="J84" s="70">
        <f t="shared" si="4"/>
        <v>0.25190000000000001</v>
      </c>
      <c r="K84" s="109">
        <v>295</v>
      </c>
      <c r="L84" s="110" t="s">
        <v>43</v>
      </c>
      <c r="M84" s="70">
        <f t="shared" ref="M84:M147" si="5">K84/1000/10</f>
        <v>2.9499999999999998E-2</v>
      </c>
      <c r="N84" s="109">
        <v>270</v>
      </c>
      <c r="O84" s="110" t="s">
        <v>43</v>
      </c>
      <c r="P84" s="70">
        <f t="shared" ref="P84:P147" si="6">N84/1000/10</f>
        <v>2.7000000000000003E-2</v>
      </c>
    </row>
    <row r="85" spans="2:16">
      <c r="B85" s="109">
        <v>400</v>
      </c>
      <c r="C85" s="110" t="s">
        <v>42</v>
      </c>
      <c r="D85" s="95">
        <f t="shared" ref="D85:D93" si="7">B85/1000/$C$5</f>
        <v>3.0303030303030303E-3</v>
      </c>
      <c r="E85" s="111">
        <v>4.4889999999999999</v>
      </c>
      <c r="F85" s="112">
        <v>11.63</v>
      </c>
      <c r="G85" s="108">
        <f t="shared" ref="G85:G148" si="8">E85+F85</f>
        <v>16.119</v>
      </c>
      <c r="H85" s="109">
        <v>2666</v>
      </c>
      <c r="I85" s="110" t="s">
        <v>43</v>
      </c>
      <c r="J85" s="70">
        <f t="shared" ref="J85:J100" si="9">H85/1000/10</f>
        <v>0.2666</v>
      </c>
      <c r="K85" s="109">
        <v>309</v>
      </c>
      <c r="L85" s="110" t="s">
        <v>43</v>
      </c>
      <c r="M85" s="70">
        <f t="shared" si="5"/>
        <v>3.09E-2</v>
      </c>
      <c r="N85" s="109">
        <v>283</v>
      </c>
      <c r="O85" s="110" t="s">
        <v>43</v>
      </c>
      <c r="P85" s="70">
        <f t="shared" si="6"/>
        <v>2.8299999999999999E-2</v>
      </c>
    </row>
    <row r="86" spans="2:16">
      <c r="B86" s="109">
        <v>450</v>
      </c>
      <c r="C86" s="110" t="s">
        <v>42</v>
      </c>
      <c r="D86" s="95">
        <f t="shared" si="7"/>
        <v>3.4090909090909094E-3</v>
      </c>
      <c r="E86" s="111">
        <v>4.6710000000000003</v>
      </c>
      <c r="F86" s="112">
        <v>11.41</v>
      </c>
      <c r="G86" s="108">
        <f t="shared" si="8"/>
        <v>16.081</v>
      </c>
      <c r="H86" s="109">
        <v>2961</v>
      </c>
      <c r="I86" s="110" t="s">
        <v>43</v>
      </c>
      <c r="J86" s="70">
        <f t="shared" si="9"/>
        <v>0.29609999999999997</v>
      </c>
      <c r="K86" s="109">
        <v>338</v>
      </c>
      <c r="L86" s="110" t="s">
        <v>43</v>
      </c>
      <c r="M86" s="70">
        <f t="shared" si="5"/>
        <v>3.3800000000000004E-2</v>
      </c>
      <c r="N86" s="109">
        <v>309</v>
      </c>
      <c r="O86" s="110" t="s">
        <v>43</v>
      </c>
      <c r="P86" s="70">
        <f t="shared" si="6"/>
        <v>3.09E-2</v>
      </c>
    </row>
    <row r="87" spans="2:16">
      <c r="B87" s="109">
        <v>500</v>
      </c>
      <c r="C87" s="110" t="s">
        <v>42</v>
      </c>
      <c r="D87" s="95">
        <f t="shared" si="7"/>
        <v>3.787878787878788E-3</v>
      </c>
      <c r="E87" s="111">
        <v>4.8470000000000004</v>
      </c>
      <c r="F87" s="112">
        <v>11.18</v>
      </c>
      <c r="G87" s="108">
        <f t="shared" si="8"/>
        <v>16.027000000000001</v>
      </c>
      <c r="H87" s="109">
        <v>3257</v>
      </c>
      <c r="I87" s="110" t="s">
        <v>43</v>
      </c>
      <c r="J87" s="70">
        <f t="shared" si="9"/>
        <v>0.32569999999999999</v>
      </c>
      <c r="K87" s="109">
        <v>365</v>
      </c>
      <c r="L87" s="110" t="s">
        <v>43</v>
      </c>
      <c r="M87" s="70">
        <f t="shared" si="5"/>
        <v>3.6499999999999998E-2</v>
      </c>
      <c r="N87" s="109">
        <v>335</v>
      </c>
      <c r="O87" s="110" t="s">
        <v>43</v>
      </c>
      <c r="P87" s="70">
        <f t="shared" si="6"/>
        <v>3.3500000000000002E-2</v>
      </c>
    </row>
    <row r="88" spans="2:16">
      <c r="B88" s="109">
        <v>550</v>
      </c>
      <c r="C88" s="110" t="s">
        <v>42</v>
      </c>
      <c r="D88" s="95">
        <f t="shared" si="7"/>
        <v>4.1666666666666666E-3</v>
      </c>
      <c r="E88" s="111">
        <v>5.0179999999999998</v>
      </c>
      <c r="F88" s="112">
        <v>10.96</v>
      </c>
      <c r="G88" s="108">
        <f t="shared" si="8"/>
        <v>15.978000000000002</v>
      </c>
      <c r="H88" s="109">
        <v>3555</v>
      </c>
      <c r="I88" s="110" t="s">
        <v>43</v>
      </c>
      <c r="J88" s="70">
        <f t="shared" si="9"/>
        <v>0.35550000000000004</v>
      </c>
      <c r="K88" s="109">
        <v>393</v>
      </c>
      <c r="L88" s="110" t="s">
        <v>43</v>
      </c>
      <c r="M88" s="70">
        <f t="shared" si="5"/>
        <v>3.9300000000000002E-2</v>
      </c>
      <c r="N88" s="109">
        <v>361</v>
      </c>
      <c r="O88" s="110" t="s">
        <v>43</v>
      </c>
      <c r="P88" s="70">
        <f t="shared" si="6"/>
        <v>3.61E-2</v>
      </c>
    </row>
    <row r="89" spans="2:16">
      <c r="B89" s="109">
        <v>600</v>
      </c>
      <c r="C89" s="110" t="s">
        <v>42</v>
      </c>
      <c r="D89" s="95">
        <f t="shared" si="7"/>
        <v>4.5454545454545452E-3</v>
      </c>
      <c r="E89" s="111">
        <v>5.1820000000000004</v>
      </c>
      <c r="F89" s="112">
        <v>10.74</v>
      </c>
      <c r="G89" s="108">
        <f t="shared" si="8"/>
        <v>15.922000000000001</v>
      </c>
      <c r="H89" s="109">
        <v>3853</v>
      </c>
      <c r="I89" s="110" t="s">
        <v>43</v>
      </c>
      <c r="J89" s="70">
        <f t="shared" si="9"/>
        <v>0.38530000000000003</v>
      </c>
      <c r="K89" s="109">
        <v>419</v>
      </c>
      <c r="L89" s="110" t="s">
        <v>43</v>
      </c>
      <c r="M89" s="70">
        <f t="shared" si="5"/>
        <v>4.19E-2</v>
      </c>
      <c r="N89" s="109">
        <v>387</v>
      </c>
      <c r="O89" s="110" t="s">
        <v>43</v>
      </c>
      <c r="P89" s="70">
        <f t="shared" si="6"/>
        <v>3.8699999999999998E-2</v>
      </c>
    </row>
    <row r="90" spans="2:16">
      <c r="B90" s="109">
        <v>650</v>
      </c>
      <c r="C90" s="110" t="s">
        <v>42</v>
      </c>
      <c r="D90" s="95">
        <f t="shared" si="7"/>
        <v>4.9242424242424247E-3</v>
      </c>
      <c r="E90" s="111">
        <v>5.34</v>
      </c>
      <c r="F90" s="112">
        <v>10.54</v>
      </c>
      <c r="G90" s="108">
        <f t="shared" si="8"/>
        <v>15.879999999999999</v>
      </c>
      <c r="H90" s="109">
        <v>4153</v>
      </c>
      <c r="I90" s="110" t="s">
        <v>43</v>
      </c>
      <c r="J90" s="70">
        <f t="shared" si="9"/>
        <v>0.41529999999999995</v>
      </c>
      <c r="K90" s="109">
        <v>445</v>
      </c>
      <c r="L90" s="110" t="s">
        <v>43</v>
      </c>
      <c r="M90" s="70">
        <f t="shared" si="5"/>
        <v>4.4499999999999998E-2</v>
      </c>
      <c r="N90" s="109">
        <v>412</v>
      </c>
      <c r="O90" s="110" t="s">
        <v>43</v>
      </c>
      <c r="P90" s="70">
        <f t="shared" si="6"/>
        <v>4.1200000000000001E-2</v>
      </c>
    </row>
    <row r="91" spans="2:16">
      <c r="B91" s="109">
        <v>700</v>
      </c>
      <c r="C91" s="110" t="s">
        <v>42</v>
      </c>
      <c r="D91" s="95">
        <f t="shared" si="7"/>
        <v>5.3030303030303025E-3</v>
      </c>
      <c r="E91" s="111">
        <v>5.4930000000000003</v>
      </c>
      <c r="F91" s="112">
        <v>10.34</v>
      </c>
      <c r="G91" s="108">
        <f t="shared" si="8"/>
        <v>15.833</v>
      </c>
      <c r="H91" s="109">
        <v>4454</v>
      </c>
      <c r="I91" s="110" t="s">
        <v>43</v>
      </c>
      <c r="J91" s="70">
        <f t="shared" si="9"/>
        <v>0.44539999999999996</v>
      </c>
      <c r="K91" s="109">
        <v>470</v>
      </c>
      <c r="L91" s="110" t="s">
        <v>43</v>
      </c>
      <c r="M91" s="70">
        <f t="shared" si="5"/>
        <v>4.7E-2</v>
      </c>
      <c r="N91" s="109">
        <v>438</v>
      </c>
      <c r="O91" s="110" t="s">
        <v>43</v>
      </c>
      <c r="P91" s="70">
        <f t="shared" si="6"/>
        <v>4.3799999999999999E-2</v>
      </c>
    </row>
    <row r="92" spans="2:16">
      <c r="B92" s="109">
        <v>800</v>
      </c>
      <c r="C92" s="110" t="s">
        <v>42</v>
      </c>
      <c r="D92" s="95">
        <f t="shared" si="7"/>
        <v>6.0606060606060606E-3</v>
      </c>
      <c r="E92" s="111">
        <v>5.7889999999999997</v>
      </c>
      <c r="F92" s="112">
        <v>9.9550000000000001</v>
      </c>
      <c r="G92" s="108">
        <f t="shared" si="8"/>
        <v>15.744</v>
      </c>
      <c r="H92" s="109">
        <v>5059</v>
      </c>
      <c r="I92" s="110" t="s">
        <v>43</v>
      </c>
      <c r="J92" s="70">
        <f t="shared" si="9"/>
        <v>0.50590000000000002</v>
      </c>
      <c r="K92" s="109">
        <v>523</v>
      </c>
      <c r="L92" s="110" t="s">
        <v>43</v>
      </c>
      <c r="M92" s="70">
        <f t="shared" si="5"/>
        <v>5.2299999999999999E-2</v>
      </c>
      <c r="N92" s="109">
        <v>487</v>
      </c>
      <c r="O92" s="110" t="s">
        <v>43</v>
      </c>
      <c r="P92" s="70">
        <f t="shared" si="6"/>
        <v>4.87E-2</v>
      </c>
    </row>
    <row r="93" spans="2:16">
      <c r="B93" s="109">
        <v>900</v>
      </c>
      <c r="C93" s="110" t="s">
        <v>42</v>
      </c>
      <c r="D93" s="95">
        <f t="shared" si="7"/>
        <v>6.8181818181818187E-3</v>
      </c>
      <c r="E93" s="111">
        <v>6.0720000000000001</v>
      </c>
      <c r="F93" s="112">
        <v>9.6029999999999998</v>
      </c>
      <c r="G93" s="108">
        <f t="shared" si="8"/>
        <v>15.675000000000001</v>
      </c>
      <c r="H93" s="109">
        <v>5667</v>
      </c>
      <c r="I93" s="110" t="s">
        <v>43</v>
      </c>
      <c r="J93" s="70">
        <f t="shared" si="9"/>
        <v>0.56669999999999998</v>
      </c>
      <c r="K93" s="109">
        <v>574</v>
      </c>
      <c r="L93" s="110" t="s">
        <v>43</v>
      </c>
      <c r="M93" s="70">
        <f t="shared" si="5"/>
        <v>5.7399999999999993E-2</v>
      </c>
      <c r="N93" s="109">
        <v>537</v>
      </c>
      <c r="O93" s="110" t="s">
        <v>43</v>
      </c>
      <c r="P93" s="70">
        <f t="shared" si="6"/>
        <v>5.3700000000000005E-2</v>
      </c>
    </row>
    <row r="94" spans="2:16">
      <c r="B94" s="109">
        <v>1</v>
      </c>
      <c r="C94" s="119" t="s">
        <v>44</v>
      </c>
      <c r="D94" s="70">
        <f t="shared" ref="D94:D157" si="10">B94/$C$5</f>
        <v>7.575757575757576E-3</v>
      </c>
      <c r="E94" s="111">
        <v>6.3449999999999998</v>
      </c>
      <c r="F94" s="112">
        <v>9.2769999999999992</v>
      </c>
      <c r="G94" s="108">
        <f t="shared" si="8"/>
        <v>15.622</v>
      </c>
      <c r="H94" s="109">
        <v>6278</v>
      </c>
      <c r="I94" s="110" t="s">
        <v>43</v>
      </c>
      <c r="J94" s="70">
        <f t="shared" si="9"/>
        <v>0.62779999999999991</v>
      </c>
      <c r="K94" s="109">
        <v>623</v>
      </c>
      <c r="L94" s="110" t="s">
        <v>43</v>
      </c>
      <c r="M94" s="70">
        <f t="shared" si="5"/>
        <v>6.2300000000000001E-2</v>
      </c>
      <c r="N94" s="109">
        <v>585</v>
      </c>
      <c r="O94" s="110" t="s">
        <v>43</v>
      </c>
      <c r="P94" s="70">
        <f t="shared" si="6"/>
        <v>5.8499999999999996E-2</v>
      </c>
    </row>
    <row r="95" spans="2:16">
      <c r="B95" s="109">
        <v>1.1000000000000001</v>
      </c>
      <c r="C95" s="110" t="s">
        <v>44</v>
      </c>
      <c r="D95" s="70">
        <f t="shared" si="10"/>
        <v>8.3333333333333332E-3</v>
      </c>
      <c r="E95" s="111">
        <v>6.609</v>
      </c>
      <c r="F95" s="112">
        <v>8.9760000000000009</v>
      </c>
      <c r="G95" s="108">
        <f t="shared" si="8"/>
        <v>15.585000000000001</v>
      </c>
      <c r="H95" s="109">
        <v>6892</v>
      </c>
      <c r="I95" s="110" t="s">
        <v>43</v>
      </c>
      <c r="J95" s="70">
        <f t="shared" si="9"/>
        <v>0.68920000000000003</v>
      </c>
      <c r="K95" s="109">
        <v>670</v>
      </c>
      <c r="L95" s="110" t="s">
        <v>43</v>
      </c>
      <c r="M95" s="70">
        <f t="shared" si="5"/>
        <v>6.7000000000000004E-2</v>
      </c>
      <c r="N95" s="109">
        <v>633</v>
      </c>
      <c r="O95" s="110" t="s">
        <v>43</v>
      </c>
      <c r="P95" s="70">
        <f t="shared" si="6"/>
        <v>6.3299999999999995E-2</v>
      </c>
    </row>
    <row r="96" spans="2:16">
      <c r="B96" s="109">
        <v>1.2</v>
      </c>
      <c r="C96" s="110" t="s">
        <v>44</v>
      </c>
      <c r="D96" s="70">
        <f t="shared" si="10"/>
        <v>9.0909090909090905E-3</v>
      </c>
      <c r="E96" s="111">
        <v>6.8639999999999999</v>
      </c>
      <c r="F96" s="112">
        <v>8.6959999999999997</v>
      </c>
      <c r="G96" s="108">
        <f t="shared" si="8"/>
        <v>15.559999999999999</v>
      </c>
      <c r="H96" s="109">
        <v>7507</v>
      </c>
      <c r="I96" s="110" t="s">
        <v>43</v>
      </c>
      <c r="J96" s="70">
        <f t="shared" si="9"/>
        <v>0.75069999999999992</v>
      </c>
      <c r="K96" s="109">
        <v>716</v>
      </c>
      <c r="L96" s="110" t="s">
        <v>43</v>
      </c>
      <c r="M96" s="70">
        <f t="shared" si="5"/>
        <v>7.1599999999999997E-2</v>
      </c>
      <c r="N96" s="109">
        <v>681</v>
      </c>
      <c r="O96" s="110" t="s">
        <v>43</v>
      </c>
      <c r="P96" s="70">
        <f t="shared" si="6"/>
        <v>6.8100000000000008E-2</v>
      </c>
    </row>
    <row r="97" spans="2:16">
      <c r="B97" s="109">
        <v>1.3</v>
      </c>
      <c r="C97" s="110" t="s">
        <v>44</v>
      </c>
      <c r="D97" s="70">
        <f t="shared" si="10"/>
        <v>9.8484848484848495E-3</v>
      </c>
      <c r="E97" s="111">
        <v>7.109</v>
      </c>
      <c r="F97" s="112">
        <v>8.4350000000000005</v>
      </c>
      <c r="G97" s="108">
        <f t="shared" si="8"/>
        <v>15.544</v>
      </c>
      <c r="H97" s="109">
        <v>8124</v>
      </c>
      <c r="I97" s="110" t="s">
        <v>43</v>
      </c>
      <c r="J97" s="70">
        <f t="shared" si="9"/>
        <v>0.81240000000000001</v>
      </c>
      <c r="K97" s="109">
        <v>760</v>
      </c>
      <c r="L97" s="110" t="s">
        <v>43</v>
      </c>
      <c r="M97" s="70">
        <f t="shared" si="5"/>
        <v>7.5999999999999998E-2</v>
      </c>
      <c r="N97" s="109">
        <v>728</v>
      </c>
      <c r="O97" s="110" t="s">
        <v>43</v>
      </c>
      <c r="P97" s="70">
        <f t="shared" si="6"/>
        <v>7.2800000000000004E-2</v>
      </c>
    </row>
    <row r="98" spans="2:16">
      <c r="B98" s="109">
        <v>1.4</v>
      </c>
      <c r="C98" s="110" t="s">
        <v>44</v>
      </c>
      <c r="D98" s="70">
        <f t="shared" si="10"/>
        <v>1.0606060606060605E-2</v>
      </c>
      <c r="E98" s="111">
        <v>7.3460000000000001</v>
      </c>
      <c r="F98" s="112">
        <v>8.1929999999999996</v>
      </c>
      <c r="G98" s="108">
        <f t="shared" si="8"/>
        <v>15.539</v>
      </c>
      <c r="H98" s="109">
        <v>8741</v>
      </c>
      <c r="I98" s="110" t="s">
        <v>43</v>
      </c>
      <c r="J98" s="70">
        <f t="shared" si="9"/>
        <v>0.87409999999999999</v>
      </c>
      <c r="K98" s="109">
        <v>803</v>
      </c>
      <c r="L98" s="110" t="s">
        <v>43</v>
      </c>
      <c r="M98" s="70">
        <f t="shared" si="5"/>
        <v>8.030000000000001E-2</v>
      </c>
      <c r="N98" s="109">
        <v>774</v>
      </c>
      <c r="O98" s="110" t="s">
        <v>43</v>
      </c>
      <c r="P98" s="70">
        <f t="shared" si="6"/>
        <v>7.7399999999999997E-2</v>
      </c>
    </row>
    <row r="99" spans="2:16">
      <c r="B99" s="109">
        <v>1.5</v>
      </c>
      <c r="C99" s="110" t="s">
        <v>44</v>
      </c>
      <c r="D99" s="70">
        <f t="shared" si="10"/>
        <v>1.1363636363636364E-2</v>
      </c>
      <c r="E99" s="111">
        <v>7.5739999999999998</v>
      </c>
      <c r="F99" s="112">
        <v>7.9660000000000002</v>
      </c>
      <c r="G99" s="108">
        <f t="shared" si="8"/>
        <v>15.54</v>
      </c>
      <c r="H99" s="109">
        <v>9359</v>
      </c>
      <c r="I99" s="110" t="s">
        <v>43</v>
      </c>
      <c r="J99" s="70">
        <f t="shared" si="9"/>
        <v>0.93589999999999995</v>
      </c>
      <c r="K99" s="109">
        <v>845</v>
      </c>
      <c r="L99" s="110" t="s">
        <v>43</v>
      </c>
      <c r="M99" s="70">
        <f t="shared" si="5"/>
        <v>8.4499999999999992E-2</v>
      </c>
      <c r="N99" s="109">
        <v>820</v>
      </c>
      <c r="O99" s="110" t="s">
        <v>43</v>
      </c>
      <c r="P99" s="70">
        <f t="shared" si="6"/>
        <v>8.199999999999999E-2</v>
      </c>
    </row>
    <row r="100" spans="2:16">
      <c r="B100" s="109">
        <v>1.6</v>
      </c>
      <c r="C100" s="110" t="s">
        <v>44</v>
      </c>
      <c r="D100" s="70">
        <f t="shared" si="10"/>
        <v>1.2121212121212121E-2</v>
      </c>
      <c r="E100" s="111">
        <v>7.7949999999999999</v>
      </c>
      <c r="F100" s="112">
        <v>7.7530000000000001</v>
      </c>
      <c r="G100" s="108">
        <f t="shared" si="8"/>
        <v>15.548</v>
      </c>
      <c r="H100" s="109">
        <v>9977</v>
      </c>
      <c r="I100" s="110" t="s">
        <v>43</v>
      </c>
      <c r="J100" s="70">
        <f t="shared" si="9"/>
        <v>0.99770000000000003</v>
      </c>
      <c r="K100" s="109">
        <v>886</v>
      </c>
      <c r="L100" s="110" t="s">
        <v>43</v>
      </c>
      <c r="M100" s="70">
        <f t="shared" si="5"/>
        <v>8.8599999999999998E-2</v>
      </c>
      <c r="N100" s="109">
        <v>865</v>
      </c>
      <c r="O100" s="110" t="s">
        <v>43</v>
      </c>
      <c r="P100" s="70">
        <f t="shared" si="6"/>
        <v>8.6499999999999994E-2</v>
      </c>
    </row>
    <row r="101" spans="2:16">
      <c r="B101" s="109">
        <v>1.7</v>
      </c>
      <c r="C101" s="110" t="s">
        <v>44</v>
      </c>
      <c r="D101" s="70">
        <f t="shared" si="10"/>
        <v>1.2878787878787878E-2</v>
      </c>
      <c r="E101" s="111">
        <v>8.0090000000000003</v>
      </c>
      <c r="F101" s="112">
        <v>7.5529999999999999</v>
      </c>
      <c r="G101" s="108">
        <f t="shared" si="8"/>
        <v>15.562000000000001</v>
      </c>
      <c r="H101" s="109">
        <v>1.06</v>
      </c>
      <c r="I101" s="119" t="s">
        <v>45</v>
      </c>
      <c r="J101" s="71">
        <f t="shared" ref="J101:J164" si="11">H101</f>
        <v>1.06</v>
      </c>
      <c r="K101" s="109">
        <v>925</v>
      </c>
      <c r="L101" s="110" t="s">
        <v>43</v>
      </c>
      <c r="M101" s="70">
        <f t="shared" si="5"/>
        <v>9.2499999999999999E-2</v>
      </c>
      <c r="N101" s="109">
        <v>909</v>
      </c>
      <c r="O101" s="110" t="s">
        <v>43</v>
      </c>
      <c r="P101" s="70">
        <f t="shared" si="6"/>
        <v>9.0900000000000009E-2</v>
      </c>
    </row>
    <row r="102" spans="2:16">
      <c r="B102" s="109">
        <v>1.8</v>
      </c>
      <c r="C102" s="110" t="s">
        <v>44</v>
      </c>
      <c r="D102" s="70">
        <f t="shared" si="10"/>
        <v>1.3636363636363637E-2</v>
      </c>
      <c r="E102" s="111">
        <v>8.2159999999999993</v>
      </c>
      <c r="F102" s="112">
        <v>7.3659999999999997</v>
      </c>
      <c r="G102" s="108">
        <f t="shared" si="8"/>
        <v>15.581999999999999</v>
      </c>
      <c r="H102" s="109">
        <v>1.1200000000000001</v>
      </c>
      <c r="I102" s="110" t="s">
        <v>45</v>
      </c>
      <c r="J102" s="71">
        <f t="shared" si="11"/>
        <v>1.1200000000000001</v>
      </c>
      <c r="K102" s="109">
        <v>964</v>
      </c>
      <c r="L102" s="110" t="s">
        <v>43</v>
      </c>
      <c r="M102" s="70">
        <f t="shared" si="5"/>
        <v>9.64E-2</v>
      </c>
      <c r="N102" s="109">
        <v>953</v>
      </c>
      <c r="O102" s="110" t="s">
        <v>43</v>
      </c>
      <c r="P102" s="70">
        <f t="shared" si="6"/>
        <v>9.5299999999999996E-2</v>
      </c>
    </row>
    <row r="103" spans="2:16">
      <c r="B103" s="109">
        <v>2</v>
      </c>
      <c r="C103" s="110" t="s">
        <v>44</v>
      </c>
      <c r="D103" s="70">
        <f t="shared" si="10"/>
        <v>1.5151515151515152E-2</v>
      </c>
      <c r="E103" s="111">
        <v>8.6159999999999997</v>
      </c>
      <c r="F103" s="112">
        <v>7.0209999999999999</v>
      </c>
      <c r="G103" s="108">
        <f t="shared" si="8"/>
        <v>15.637</v>
      </c>
      <c r="H103" s="109">
        <v>1.24</v>
      </c>
      <c r="I103" s="110" t="s">
        <v>45</v>
      </c>
      <c r="J103" s="71">
        <f t="shared" si="11"/>
        <v>1.24</v>
      </c>
      <c r="K103" s="109">
        <v>1045</v>
      </c>
      <c r="L103" s="110" t="s">
        <v>43</v>
      </c>
      <c r="M103" s="70">
        <f t="shared" si="5"/>
        <v>0.1045</v>
      </c>
      <c r="N103" s="109">
        <v>1040</v>
      </c>
      <c r="O103" s="110" t="s">
        <v>43</v>
      </c>
      <c r="P103" s="70">
        <f t="shared" si="6"/>
        <v>0.10400000000000001</v>
      </c>
    </row>
    <row r="104" spans="2:16">
      <c r="B104" s="109">
        <v>2.25</v>
      </c>
      <c r="C104" s="110" t="s">
        <v>44</v>
      </c>
      <c r="D104" s="70">
        <f t="shared" si="10"/>
        <v>1.7045454545454544E-2</v>
      </c>
      <c r="E104" s="111">
        <v>9.0939999999999994</v>
      </c>
      <c r="F104" s="112">
        <v>6.641</v>
      </c>
      <c r="G104" s="108">
        <f t="shared" si="8"/>
        <v>15.734999999999999</v>
      </c>
      <c r="H104" s="109">
        <v>1.4</v>
      </c>
      <c r="I104" s="110" t="s">
        <v>45</v>
      </c>
      <c r="J104" s="71">
        <f t="shared" si="11"/>
        <v>1.4</v>
      </c>
      <c r="K104" s="109">
        <v>1144</v>
      </c>
      <c r="L104" s="110" t="s">
        <v>43</v>
      </c>
      <c r="M104" s="70">
        <f t="shared" si="5"/>
        <v>0.11439999999999999</v>
      </c>
      <c r="N104" s="109">
        <v>1144</v>
      </c>
      <c r="O104" s="110" t="s">
        <v>43</v>
      </c>
      <c r="P104" s="70">
        <f t="shared" si="6"/>
        <v>0.11439999999999999</v>
      </c>
    </row>
    <row r="105" spans="2:16">
      <c r="B105" s="109">
        <v>2.5</v>
      </c>
      <c r="C105" s="110" t="s">
        <v>44</v>
      </c>
      <c r="D105" s="70">
        <f t="shared" si="10"/>
        <v>1.893939393939394E-2</v>
      </c>
      <c r="E105" s="111">
        <v>9.5549999999999997</v>
      </c>
      <c r="F105" s="112">
        <v>6.306</v>
      </c>
      <c r="G105" s="108">
        <f t="shared" si="8"/>
        <v>15.861000000000001</v>
      </c>
      <c r="H105" s="109">
        <v>1.55</v>
      </c>
      <c r="I105" s="110" t="s">
        <v>45</v>
      </c>
      <c r="J105" s="71">
        <f t="shared" si="11"/>
        <v>1.55</v>
      </c>
      <c r="K105" s="109">
        <v>1236</v>
      </c>
      <c r="L105" s="110" t="s">
        <v>43</v>
      </c>
      <c r="M105" s="70">
        <f t="shared" si="5"/>
        <v>0.1236</v>
      </c>
      <c r="N105" s="109">
        <v>1246</v>
      </c>
      <c r="O105" s="110" t="s">
        <v>43</v>
      </c>
      <c r="P105" s="70">
        <f t="shared" si="6"/>
        <v>0.1246</v>
      </c>
    </row>
    <row r="106" spans="2:16">
      <c r="B106" s="109">
        <v>2.75</v>
      </c>
      <c r="C106" s="110" t="s">
        <v>44</v>
      </c>
      <c r="D106" s="70">
        <f t="shared" si="10"/>
        <v>2.0833333333333332E-2</v>
      </c>
      <c r="E106" s="111">
        <v>10</v>
      </c>
      <c r="F106" s="112">
        <v>6.0090000000000003</v>
      </c>
      <c r="G106" s="108">
        <f t="shared" si="8"/>
        <v>16.009</v>
      </c>
      <c r="H106" s="109">
        <v>1.7</v>
      </c>
      <c r="I106" s="110" t="s">
        <v>45</v>
      </c>
      <c r="J106" s="71">
        <f t="shared" si="11"/>
        <v>1.7</v>
      </c>
      <c r="K106" s="109">
        <v>1322</v>
      </c>
      <c r="L106" s="110" t="s">
        <v>43</v>
      </c>
      <c r="M106" s="70">
        <f t="shared" si="5"/>
        <v>0.13220000000000001</v>
      </c>
      <c r="N106" s="109">
        <v>1344</v>
      </c>
      <c r="O106" s="110" t="s">
        <v>43</v>
      </c>
      <c r="P106" s="70">
        <f t="shared" si="6"/>
        <v>0.13440000000000002</v>
      </c>
    </row>
    <row r="107" spans="2:16">
      <c r="B107" s="109">
        <v>3</v>
      </c>
      <c r="C107" s="110" t="s">
        <v>44</v>
      </c>
      <c r="D107" s="70">
        <f t="shared" si="10"/>
        <v>2.2727272727272728E-2</v>
      </c>
      <c r="E107" s="111">
        <v>10.43</v>
      </c>
      <c r="F107" s="112">
        <v>5.7430000000000003</v>
      </c>
      <c r="G107" s="108">
        <f t="shared" si="8"/>
        <v>16.173000000000002</v>
      </c>
      <c r="H107" s="109">
        <v>1.85</v>
      </c>
      <c r="I107" s="110" t="s">
        <v>45</v>
      </c>
      <c r="J107" s="71">
        <f t="shared" si="11"/>
        <v>1.85</v>
      </c>
      <c r="K107" s="109">
        <v>1403</v>
      </c>
      <c r="L107" s="110" t="s">
        <v>43</v>
      </c>
      <c r="M107" s="70">
        <f t="shared" si="5"/>
        <v>0.14030000000000001</v>
      </c>
      <c r="N107" s="109">
        <v>1438</v>
      </c>
      <c r="O107" s="110" t="s">
        <v>43</v>
      </c>
      <c r="P107" s="70">
        <f t="shared" si="6"/>
        <v>0.14379999999999998</v>
      </c>
    </row>
    <row r="108" spans="2:16">
      <c r="B108" s="109">
        <v>3.25</v>
      </c>
      <c r="C108" s="110" t="s">
        <v>44</v>
      </c>
      <c r="D108" s="70">
        <f t="shared" si="10"/>
        <v>2.462121212121212E-2</v>
      </c>
      <c r="E108" s="111">
        <v>10.85</v>
      </c>
      <c r="F108" s="112">
        <v>5.5030000000000001</v>
      </c>
      <c r="G108" s="108">
        <f t="shared" si="8"/>
        <v>16.353000000000002</v>
      </c>
      <c r="H108" s="109">
        <v>2</v>
      </c>
      <c r="I108" s="110" t="s">
        <v>45</v>
      </c>
      <c r="J108" s="71">
        <f t="shared" si="11"/>
        <v>2</v>
      </c>
      <c r="K108" s="109">
        <v>1479</v>
      </c>
      <c r="L108" s="110" t="s">
        <v>43</v>
      </c>
      <c r="M108" s="70">
        <f t="shared" si="5"/>
        <v>0.1479</v>
      </c>
      <c r="N108" s="109">
        <v>1530</v>
      </c>
      <c r="O108" s="110" t="s">
        <v>43</v>
      </c>
      <c r="P108" s="70">
        <f t="shared" si="6"/>
        <v>0.153</v>
      </c>
    </row>
    <row r="109" spans="2:16">
      <c r="B109" s="109">
        <v>3.5</v>
      </c>
      <c r="C109" s="110" t="s">
        <v>44</v>
      </c>
      <c r="D109" s="70">
        <f t="shared" si="10"/>
        <v>2.6515151515151516E-2</v>
      </c>
      <c r="E109" s="111">
        <v>11.26</v>
      </c>
      <c r="F109" s="112">
        <v>5.2859999999999996</v>
      </c>
      <c r="G109" s="108">
        <f t="shared" si="8"/>
        <v>16.545999999999999</v>
      </c>
      <c r="H109" s="109">
        <v>2.15</v>
      </c>
      <c r="I109" s="110" t="s">
        <v>45</v>
      </c>
      <c r="J109" s="71">
        <f t="shared" si="11"/>
        <v>2.15</v>
      </c>
      <c r="K109" s="109">
        <v>1551</v>
      </c>
      <c r="L109" s="110" t="s">
        <v>43</v>
      </c>
      <c r="M109" s="70">
        <f t="shared" si="5"/>
        <v>0.15509999999999999</v>
      </c>
      <c r="N109" s="109">
        <v>1618</v>
      </c>
      <c r="O109" s="110" t="s">
        <v>43</v>
      </c>
      <c r="P109" s="70">
        <f t="shared" si="6"/>
        <v>0.1618</v>
      </c>
    </row>
    <row r="110" spans="2:16">
      <c r="B110" s="109">
        <v>3.75</v>
      </c>
      <c r="C110" s="110" t="s">
        <v>44</v>
      </c>
      <c r="D110" s="70">
        <f t="shared" si="10"/>
        <v>2.8409090909090908E-2</v>
      </c>
      <c r="E110" s="111">
        <v>11.65</v>
      </c>
      <c r="F110" s="112">
        <v>5.0880000000000001</v>
      </c>
      <c r="G110" s="108">
        <f t="shared" si="8"/>
        <v>16.738</v>
      </c>
      <c r="H110" s="109">
        <v>2.29</v>
      </c>
      <c r="I110" s="110" t="s">
        <v>45</v>
      </c>
      <c r="J110" s="71">
        <f t="shared" si="11"/>
        <v>2.29</v>
      </c>
      <c r="K110" s="109">
        <v>1619</v>
      </c>
      <c r="L110" s="110" t="s">
        <v>43</v>
      </c>
      <c r="M110" s="70">
        <f t="shared" si="5"/>
        <v>0.16189999999999999</v>
      </c>
      <c r="N110" s="109">
        <v>1704</v>
      </c>
      <c r="O110" s="110" t="s">
        <v>43</v>
      </c>
      <c r="P110" s="70">
        <f t="shared" si="6"/>
        <v>0.1704</v>
      </c>
    </row>
    <row r="111" spans="2:16">
      <c r="B111" s="109">
        <v>4</v>
      </c>
      <c r="C111" s="110" t="s">
        <v>44</v>
      </c>
      <c r="D111" s="70">
        <f t="shared" si="10"/>
        <v>3.0303030303030304E-2</v>
      </c>
      <c r="E111" s="111">
        <v>12.03</v>
      </c>
      <c r="F111" s="112">
        <v>4.907</v>
      </c>
      <c r="G111" s="108">
        <f t="shared" si="8"/>
        <v>16.936999999999998</v>
      </c>
      <c r="H111" s="109">
        <v>2.44</v>
      </c>
      <c r="I111" s="110" t="s">
        <v>45</v>
      </c>
      <c r="J111" s="71">
        <f t="shared" si="11"/>
        <v>2.44</v>
      </c>
      <c r="K111" s="109">
        <v>1684</v>
      </c>
      <c r="L111" s="110" t="s">
        <v>43</v>
      </c>
      <c r="M111" s="70">
        <f t="shared" si="5"/>
        <v>0.16839999999999999</v>
      </c>
      <c r="N111" s="109">
        <v>1787</v>
      </c>
      <c r="O111" s="110" t="s">
        <v>43</v>
      </c>
      <c r="P111" s="70">
        <f t="shared" si="6"/>
        <v>0.1787</v>
      </c>
    </row>
    <row r="112" spans="2:16">
      <c r="B112" s="109">
        <v>4.5</v>
      </c>
      <c r="C112" s="110" t="s">
        <v>44</v>
      </c>
      <c r="D112" s="70">
        <f t="shared" si="10"/>
        <v>3.4090909090909088E-2</v>
      </c>
      <c r="E112" s="111">
        <v>12.76</v>
      </c>
      <c r="F112" s="112">
        <v>4.5860000000000003</v>
      </c>
      <c r="G112" s="108">
        <f t="shared" si="8"/>
        <v>17.346</v>
      </c>
      <c r="H112" s="109">
        <v>2.72</v>
      </c>
      <c r="I112" s="110" t="s">
        <v>45</v>
      </c>
      <c r="J112" s="71">
        <f t="shared" si="11"/>
        <v>2.72</v>
      </c>
      <c r="K112" s="109">
        <v>1825</v>
      </c>
      <c r="L112" s="110" t="s">
        <v>43</v>
      </c>
      <c r="M112" s="70">
        <f t="shared" si="5"/>
        <v>0.1825</v>
      </c>
      <c r="N112" s="109">
        <v>1944</v>
      </c>
      <c r="O112" s="110" t="s">
        <v>43</v>
      </c>
      <c r="P112" s="70">
        <f t="shared" si="6"/>
        <v>0.19439999999999999</v>
      </c>
    </row>
    <row r="113" spans="1:16">
      <c r="B113" s="109">
        <v>5</v>
      </c>
      <c r="C113" s="110" t="s">
        <v>44</v>
      </c>
      <c r="D113" s="70">
        <f t="shared" si="10"/>
        <v>3.787878787878788E-2</v>
      </c>
      <c r="E113" s="111">
        <v>13.45</v>
      </c>
      <c r="F113" s="112">
        <v>4.3099999999999996</v>
      </c>
      <c r="G113" s="108">
        <f t="shared" si="8"/>
        <v>17.759999999999998</v>
      </c>
      <c r="H113" s="109">
        <v>2.99</v>
      </c>
      <c r="I113" s="110" t="s">
        <v>45</v>
      </c>
      <c r="J113" s="71">
        <f t="shared" si="11"/>
        <v>2.99</v>
      </c>
      <c r="K113" s="109">
        <v>1952</v>
      </c>
      <c r="L113" s="110" t="s">
        <v>43</v>
      </c>
      <c r="M113" s="70">
        <f t="shared" si="5"/>
        <v>0.19519999999999998</v>
      </c>
      <c r="N113" s="109">
        <v>2092</v>
      </c>
      <c r="O113" s="110" t="s">
        <v>43</v>
      </c>
      <c r="P113" s="70">
        <f t="shared" si="6"/>
        <v>0.2092</v>
      </c>
    </row>
    <row r="114" spans="1:16">
      <c r="B114" s="109">
        <v>5.5</v>
      </c>
      <c r="C114" s="110" t="s">
        <v>44</v>
      </c>
      <c r="D114" s="70">
        <f t="shared" si="10"/>
        <v>4.1666666666666664E-2</v>
      </c>
      <c r="E114" s="111">
        <v>14.12</v>
      </c>
      <c r="F114" s="112">
        <v>4.07</v>
      </c>
      <c r="G114" s="108">
        <f t="shared" si="8"/>
        <v>18.189999999999998</v>
      </c>
      <c r="H114" s="109">
        <v>3.26</v>
      </c>
      <c r="I114" s="110" t="s">
        <v>45</v>
      </c>
      <c r="J114" s="71">
        <f t="shared" si="11"/>
        <v>3.26</v>
      </c>
      <c r="K114" s="109">
        <v>2068</v>
      </c>
      <c r="L114" s="110" t="s">
        <v>43</v>
      </c>
      <c r="M114" s="70">
        <f t="shared" si="5"/>
        <v>0.20680000000000001</v>
      </c>
      <c r="N114" s="109">
        <v>2231</v>
      </c>
      <c r="O114" s="110" t="s">
        <v>43</v>
      </c>
      <c r="P114" s="70">
        <f t="shared" si="6"/>
        <v>0.22309999999999999</v>
      </c>
    </row>
    <row r="115" spans="1:16">
      <c r="B115" s="109">
        <v>6</v>
      </c>
      <c r="C115" s="110" t="s">
        <v>44</v>
      </c>
      <c r="D115" s="70">
        <f t="shared" si="10"/>
        <v>4.5454545454545456E-2</v>
      </c>
      <c r="E115" s="111">
        <v>14.76</v>
      </c>
      <c r="F115" s="112">
        <v>3.859</v>
      </c>
      <c r="G115" s="108">
        <f t="shared" si="8"/>
        <v>18.619</v>
      </c>
      <c r="H115" s="109">
        <v>3.53</v>
      </c>
      <c r="I115" s="110" t="s">
        <v>45</v>
      </c>
      <c r="J115" s="71">
        <f t="shared" si="11"/>
        <v>3.53</v>
      </c>
      <c r="K115" s="109">
        <v>2173</v>
      </c>
      <c r="L115" s="110" t="s">
        <v>43</v>
      </c>
      <c r="M115" s="70">
        <f t="shared" si="5"/>
        <v>0.21729999999999999</v>
      </c>
      <c r="N115" s="109">
        <v>2363</v>
      </c>
      <c r="O115" s="110" t="s">
        <v>43</v>
      </c>
      <c r="P115" s="70">
        <f t="shared" si="6"/>
        <v>0.23630000000000001</v>
      </c>
    </row>
    <row r="116" spans="1:16">
      <c r="B116" s="109">
        <v>6.5</v>
      </c>
      <c r="C116" s="110" t="s">
        <v>44</v>
      </c>
      <c r="D116" s="70">
        <f t="shared" si="10"/>
        <v>4.924242424242424E-2</v>
      </c>
      <c r="E116" s="111">
        <v>15.39</v>
      </c>
      <c r="F116" s="112">
        <v>3.6720000000000002</v>
      </c>
      <c r="G116" s="108">
        <f t="shared" si="8"/>
        <v>19.062000000000001</v>
      </c>
      <c r="H116" s="109">
        <v>3.78</v>
      </c>
      <c r="I116" s="110" t="s">
        <v>45</v>
      </c>
      <c r="J116" s="71">
        <f t="shared" si="11"/>
        <v>3.78</v>
      </c>
      <c r="K116" s="109">
        <v>2270</v>
      </c>
      <c r="L116" s="110" t="s">
        <v>43</v>
      </c>
      <c r="M116" s="70">
        <f t="shared" si="5"/>
        <v>0.22700000000000001</v>
      </c>
      <c r="N116" s="109">
        <v>2486</v>
      </c>
      <c r="O116" s="110" t="s">
        <v>43</v>
      </c>
      <c r="P116" s="70">
        <f t="shared" si="6"/>
        <v>0.24860000000000002</v>
      </c>
    </row>
    <row r="117" spans="1:16">
      <c r="B117" s="109">
        <v>7</v>
      </c>
      <c r="C117" s="110" t="s">
        <v>44</v>
      </c>
      <c r="D117" s="70">
        <f t="shared" si="10"/>
        <v>5.3030303030303032E-2</v>
      </c>
      <c r="E117" s="111">
        <v>16.010000000000002</v>
      </c>
      <c r="F117" s="112">
        <v>3.5049999999999999</v>
      </c>
      <c r="G117" s="108">
        <f t="shared" si="8"/>
        <v>19.515000000000001</v>
      </c>
      <c r="H117" s="109">
        <v>4.04</v>
      </c>
      <c r="I117" s="110" t="s">
        <v>45</v>
      </c>
      <c r="J117" s="71">
        <f t="shared" si="11"/>
        <v>4.04</v>
      </c>
      <c r="K117" s="109">
        <v>2359</v>
      </c>
      <c r="L117" s="110" t="s">
        <v>43</v>
      </c>
      <c r="M117" s="70">
        <f t="shared" si="5"/>
        <v>0.2359</v>
      </c>
      <c r="N117" s="109">
        <v>2603</v>
      </c>
      <c r="O117" s="110" t="s">
        <v>43</v>
      </c>
      <c r="P117" s="70">
        <f t="shared" si="6"/>
        <v>0.26030000000000003</v>
      </c>
    </row>
    <row r="118" spans="1:16">
      <c r="B118" s="109">
        <v>8</v>
      </c>
      <c r="C118" s="110" t="s">
        <v>44</v>
      </c>
      <c r="D118" s="70">
        <f t="shared" si="10"/>
        <v>6.0606060606060608E-2</v>
      </c>
      <c r="E118" s="111">
        <v>17.23</v>
      </c>
      <c r="F118" s="112">
        <v>3.2170000000000001</v>
      </c>
      <c r="G118" s="108">
        <f t="shared" si="8"/>
        <v>20.446999999999999</v>
      </c>
      <c r="H118" s="109">
        <v>4.5199999999999996</v>
      </c>
      <c r="I118" s="110" t="s">
        <v>45</v>
      </c>
      <c r="J118" s="71">
        <f t="shared" si="11"/>
        <v>4.5199999999999996</v>
      </c>
      <c r="K118" s="109">
        <v>2564</v>
      </c>
      <c r="L118" s="110" t="s">
        <v>43</v>
      </c>
      <c r="M118" s="70">
        <f t="shared" si="5"/>
        <v>0.25640000000000002</v>
      </c>
      <c r="N118" s="109">
        <v>2819</v>
      </c>
      <c r="O118" s="110" t="s">
        <v>43</v>
      </c>
      <c r="P118" s="70">
        <f t="shared" si="6"/>
        <v>0.28189999999999998</v>
      </c>
    </row>
    <row r="119" spans="1:16">
      <c r="B119" s="109">
        <v>9</v>
      </c>
      <c r="C119" s="110" t="s">
        <v>44</v>
      </c>
      <c r="D119" s="70">
        <f t="shared" si="10"/>
        <v>6.8181818181818177E-2</v>
      </c>
      <c r="E119" s="111">
        <v>18.46</v>
      </c>
      <c r="F119" s="112">
        <v>2.9790000000000001</v>
      </c>
      <c r="G119" s="108">
        <f t="shared" si="8"/>
        <v>21.439</v>
      </c>
      <c r="H119" s="109">
        <v>4.9800000000000004</v>
      </c>
      <c r="I119" s="110" t="s">
        <v>45</v>
      </c>
      <c r="J119" s="71">
        <f t="shared" si="11"/>
        <v>4.9800000000000004</v>
      </c>
      <c r="K119" s="109">
        <v>2738</v>
      </c>
      <c r="L119" s="110" t="s">
        <v>43</v>
      </c>
      <c r="M119" s="70">
        <f t="shared" si="5"/>
        <v>0.27379999999999999</v>
      </c>
      <c r="N119" s="109">
        <v>3013</v>
      </c>
      <c r="O119" s="110" t="s">
        <v>43</v>
      </c>
      <c r="P119" s="70">
        <f t="shared" si="6"/>
        <v>0.30130000000000001</v>
      </c>
    </row>
    <row r="120" spans="1:16">
      <c r="B120" s="109">
        <v>10</v>
      </c>
      <c r="C120" s="110" t="s">
        <v>44</v>
      </c>
      <c r="D120" s="70">
        <f t="shared" si="10"/>
        <v>7.575757575757576E-2</v>
      </c>
      <c r="E120" s="111">
        <v>19.690000000000001</v>
      </c>
      <c r="F120" s="112">
        <v>2.778</v>
      </c>
      <c r="G120" s="108">
        <f t="shared" si="8"/>
        <v>22.468</v>
      </c>
      <c r="H120" s="109">
        <v>5.43</v>
      </c>
      <c r="I120" s="110" t="s">
        <v>45</v>
      </c>
      <c r="J120" s="71">
        <f t="shared" si="11"/>
        <v>5.43</v>
      </c>
      <c r="K120" s="109">
        <v>2888</v>
      </c>
      <c r="L120" s="110" t="s">
        <v>43</v>
      </c>
      <c r="M120" s="70">
        <f t="shared" si="5"/>
        <v>0.2888</v>
      </c>
      <c r="N120" s="109">
        <v>3188</v>
      </c>
      <c r="O120" s="110" t="s">
        <v>43</v>
      </c>
      <c r="P120" s="70">
        <f t="shared" si="6"/>
        <v>0.31880000000000003</v>
      </c>
    </row>
    <row r="121" spans="1:16">
      <c r="B121" s="109">
        <v>11</v>
      </c>
      <c r="C121" s="110" t="s">
        <v>44</v>
      </c>
      <c r="D121" s="70">
        <f t="shared" si="10"/>
        <v>8.3333333333333329E-2</v>
      </c>
      <c r="E121" s="111">
        <v>20.95</v>
      </c>
      <c r="F121" s="112">
        <v>2.605</v>
      </c>
      <c r="G121" s="108">
        <f t="shared" si="8"/>
        <v>23.555</v>
      </c>
      <c r="H121" s="109">
        <v>5.85</v>
      </c>
      <c r="I121" s="110" t="s">
        <v>45</v>
      </c>
      <c r="J121" s="71">
        <f t="shared" si="11"/>
        <v>5.85</v>
      </c>
      <c r="K121" s="109">
        <v>3020</v>
      </c>
      <c r="L121" s="110" t="s">
        <v>43</v>
      </c>
      <c r="M121" s="70">
        <f t="shared" si="5"/>
        <v>0.30199999999999999</v>
      </c>
      <c r="N121" s="109">
        <v>3346</v>
      </c>
      <c r="O121" s="110" t="s">
        <v>43</v>
      </c>
      <c r="P121" s="70">
        <f t="shared" si="6"/>
        <v>0.33460000000000001</v>
      </c>
    </row>
    <row r="122" spans="1:16">
      <c r="B122" s="109">
        <v>12</v>
      </c>
      <c r="C122" s="110" t="s">
        <v>44</v>
      </c>
      <c r="D122" s="70">
        <f t="shared" si="10"/>
        <v>9.0909090909090912E-2</v>
      </c>
      <c r="E122" s="111">
        <v>22.22</v>
      </c>
      <c r="F122" s="112">
        <v>2.4550000000000001</v>
      </c>
      <c r="G122" s="108">
        <f t="shared" si="8"/>
        <v>24.674999999999997</v>
      </c>
      <c r="H122" s="109">
        <v>6.25</v>
      </c>
      <c r="I122" s="110" t="s">
        <v>45</v>
      </c>
      <c r="J122" s="71">
        <f t="shared" si="11"/>
        <v>6.25</v>
      </c>
      <c r="K122" s="109">
        <v>3135</v>
      </c>
      <c r="L122" s="110" t="s">
        <v>43</v>
      </c>
      <c r="M122" s="70">
        <f t="shared" si="5"/>
        <v>0.3135</v>
      </c>
      <c r="N122" s="109">
        <v>3489</v>
      </c>
      <c r="O122" s="110" t="s">
        <v>43</v>
      </c>
      <c r="P122" s="70">
        <f t="shared" si="6"/>
        <v>0.34889999999999999</v>
      </c>
    </row>
    <row r="123" spans="1:16">
      <c r="B123" s="109">
        <v>13</v>
      </c>
      <c r="C123" s="110" t="s">
        <v>44</v>
      </c>
      <c r="D123" s="70">
        <f t="shared" si="10"/>
        <v>9.8484848484848481E-2</v>
      </c>
      <c r="E123" s="111">
        <v>23.52</v>
      </c>
      <c r="F123" s="112">
        <v>2.3239999999999998</v>
      </c>
      <c r="G123" s="108">
        <f t="shared" si="8"/>
        <v>25.844000000000001</v>
      </c>
      <c r="H123" s="109">
        <v>6.64</v>
      </c>
      <c r="I123" s="110" t="s">
        <v>45</v>
      </c>
      <c r="J123" s="71">
        <f t="shared" si="11"/>
        <v>6.64</v>
      </c>
      <c r="K123" s="109">
        <v>3236</v>
      </c>
      <c r="L123" s="110" t="s">
        <v>43</v>
      </c>
      <c r="M123" s="70">
        <f t="shared" si="5"/>
        <v>0.3236</v>
      </c>
      <c r="N123" s="109">
        <v>3620</v>
      </c>
      <c r="O123" s="110" t="s">
        <v>43</v>
      </c>
      <c r="P123" s="70">
        <f t="shared" si="6"/>
        <v>0.36199999999999999</v>
      </c>
    </row>
    <row r="124" spans="1:16">
      <c r="B124" s="109">
        <v>14</v>
      </c>
      <c r="C124" s="110" t="s">
        <v>44</v>
      </c>
      <c r="D124" s="70">
        <f t="shared" si="10"/>
        <v>0.10606060606060606</v>
      </c>
      <c r="E124" s="111">
        <v>24.82</v>
      </c>
      <c r="F124" s="112">
        <v>2.2069999999999999</v>
      </c>
      <c r="G124" s="108">
        <f t="shared" si="8"/>
        <v>27.027000000000001</v>
      </c>
      <c r="H124" s="109">
        <v>7.01</v>
      </c>
      <c r="I124" s="110" t="s">
        <v>45</v>
      </c>
      <c r="J124" s="71">
        <f t="shared" si="11"/>
        <v>7.01</v>
      </c>
      <c r="K124" s="109">
        <v>3326</v>
      </c>
      <c r="L124" s="110" t="s">
        <v>43</v>
      </c>
      <c r="M124" s="70">
        <f t="shared" si="5"/>
        <v>0.33260000000000001</v>
      </c>
      <c r="N124" s="109">
        <v>3739</v>
      </c>
      <c r="O124" s="110" t="s">
        <v>43</v>
      </c>
      <c r="P124" s="70">
        <f t="shared" si="6"/>
        <v>0.37390000000000001</v>
      </c>
    </row>
    <row r="125" spans="1:16">
      <c r="B125" s="72">
        <v>15</v>
      </c>
      <c r="C125" s="74" t="s">
        <v>44</v>
      </c>
      <c r="D125" s="70">
        <f t="shared" si="10"/>
        <v>0.11363636363636363</v>
      </c>
      <c r="E125" s="111">
        <v>26.15</v>
      </c>
      <c r="F125" s="112">
        <v>2.1030000000000002</v>
      </c>
      <c r="G125" s="108">
        <f t="shared" si="8"/>
        <v>28.253</v>
      </c>
      <c r="H125" s="109">
        <v>7.36</v>
      </c>
      <c r="I125" s="110" t="s">
        <v>45</v>
      </c>
      <c r="J125" s="71">
        <f t="shared" si="11"/>
        <v>7.36</v>
      </c>
      <c r="K125" s="109">
        <v>3407</v>
      </c>
      <c r="L125" s="110" t="s">
        <v>43</v>
      </c>
      <c r="M125" s="70">
        <f t="shared" si="5"/>
        <v>0.3407</v>
      </c>
      <c r="N125" s="109">
        <v>3848</v>
      </c>
      <c r="O125" s="110" t="s">
        <v>43</v>
      </c>
      <c r="P125" s="70">
        <f t="shared" si="6"/>
        <v>0.38479999999999998</v>
      </c>
    </row>
    <row r="126" spans="1:16">
      <c r="B126" s="72">
        <v>16</v>
      </c>
      <c r="C126" s="74" t="s">
        <v>44</v>
      </c>
      <c r="D126" s="70">
        <f t="shared" si="10"/>
        <v>0.12121212121212122</v>
      </c>
      <c r="E126" s="111">
        <v>27.48</v>
      </c>
      <c r="F126" s="112">
        <v>2.0099999999999998</v>
      </c>
      <c r="G126" s="108">
        <f t="shared" si="8"/>
        <v>29.490000000000002</v>
      </c>
      <c r="H126" s="72">
        <v>7.7</v>
      </c>
      <c r="I126" s="74" t="s">
        <v>45</v>
      </c>
      <c r="J126" s="71">
        <f t="shared" si="11"/>
        <v>7.7</v>
      </c>
      <c r="K126" s="72">
        <v>3480</v>
      </c>
      <c r="L126" s="74" t="s">
        <v>43</v>
      </c>
      <c r="M126" s="70">
        <f t="shared" si="5"/>
        <v>0.34799999999999998</v>
      </c>
      <c r="N126" s="72">
        <v>3948</v>
      </c>
      <c r="O126" s="74" t="s">
        <v>43</v>
      </c>
      <c r="P126" s="70">
        <f t="shared" si="6"/>
        <v>0.39479999999999998</v>
      </c>
    </row>
    <row r="127" spans="1:16">
      <c r="B127" s="72">
        <v>17</v>
      </c>
      <c r="C127" s="74" t="s">
        <v>44</v>
      </c>
      <c r="D127" s="70">
        <f t="shared" si="10"/>
        <v>0.12878787878787878</v>
      </c>
      <c r="E127" s="111">
        <v>28.81</v>
      </c>
      <c r="F127" s="112">
        <v>1.925</v>
      </c>
      <c r="G127" s="108">
        <f t="shared" si="8"/>
        <v>30.734999999999999</v>
      </c>
      <c r="H127" s="72">
        <v>8.02</v>
      </c>
      <c r="I127" s="74" t="s">
        <v>45</v>
      </c>
      <c r="J127" s="71">
        <f t="shared" si="11"/>
        <v>8.02</v>
      </c>
      <c r="K127" s="72">
        <v>3545</v>
      </c>
      <c r="L127" s="74" t="s">
        <v>43</v>
      </c>
      <c r="M127" s="70">
        <f t="shared" si="5"/>
        <v>0.35449999999999998</v>
      </c>
      <c r="N127" s="72">
        <v>4040</v>
      </c>
      <c r="O127" s="74" t="s">
        <v>43</v>
      </c>
      <c r="P127" s="70">
        <f t="shared" si="6"/>
        <v>0.40400000000000003</v>
      </c>
    </row>
    <row r="128" spans="1:16">
      <c r="A128" s="113"/>
      <c r="B128" s="109">
        <v>18</v>
      </c>
      <c r="C128" s="110" t="s">
        <v>44</v>
      </c>
      <c r="D128" s="70">
        <f t="shared" si="10"/>
        <v>0.13636363636363635</v>
      </c>
      <c r="E128" s="111">
        <v>30.15</v>
      </c>
      <c r="F128" s="112">
        <v>1.8480000000000001</v>
      </c>
      <c r="G128" s="108">
        <f t="shared" si="8"/>
        <v>31.997999999999998</v>
      </c>
      <c r="H128" s="109">
        <v>8.33</v>
      </c>
      <c r="I128" s="110" t="s">
        <v>45</v>
      </c>
      <c r="J128" s="71">
        <f t="shared" si="11"/>
        <v>8.33</v>
      </c>
      <c r="K128" s="72">
        <v>3604</v>
      </c>
      <c r="L128" s="74" t="s">
        <v>43</v>
      </c>
      <c r="M128" s="70">
        <f t="shared" si="5"/>
        <v>0.3604</v>
      </c>
      <c r="N128" s="72">
        <v>4125</v>
      </c>
      <c r="O128" s="74" t="s">
        <v>43</v>
      </c>
      <c r="P128" s="70">
        <f t="shared" si="6"/>
        <v>0.41249999999999998</v>
      </c>
    </row>
    <row r="129" spans="1:16">
      <c r="A129" s="113"/>
      <c r="B129" s="109">
        <v>20</v>
      </c>
      <c r="C129" s="110" t="s">
        <v>44</v>
      </c>
      <c r="D129" s="70">
        <f t="shared" si="10"/>
        <v>0.15151515151515152</v>
      </c>
      <c r="E129" s="111">
        <v>32.81</v>
      </c>
      <c r="F129" s="112">
        <v>1.7130000000000001</v>
      </c>
      <c r="G129" s="108">
        <f t="shared" si="8"/>
        <v>34.523000000000003</v>
      </c>
      <c r="H129" s="109">
        <v>8.92</v>
      </c>
      <c r="I129" s="110" t="s">
        <v>45</v>
      </c>
      <c r="J129" s="71">
        <f t="shared" si="11"/>
        <v>8.92</v>
      </c>
      <c r="K129" s="72">
        <v>3753</v>
      </c>
      <c r="L129" s="74" t="s">
        <v>43</v>
      </c>
      <c r="M129" s="70">
        <f t="shared" si="5"/>
        <v>0.37530000000000002</v>
      </c>
      <c r="N129" s="72">
        <v>4276</v>
      </c>
      <c r="O129" s="74" t="s">
        <v>43</v>
      </c>
      <c r="P129" s="70">
        <f t="shared" si="6"/>
        <v>0.42759999999999998</v>
      </c>
    </row>
    <row r="130" spans="1:16">
      <c r="A130" s="113"/>
      <c r="B130" s="109">
        <v>22.5</v>
      </c>
      <c r="C130" s="110" t="s">
        <v>44</v>
      </c>
      <c r="D130" s="70">
        <f t="shared" si="10"/>
        <v>0.17045454545454544</v>
      </c>
      <c r="E130" s="111">
        <v>36.08</v>
      </c>
      <c r="F130" s="112">
        <v>1.5720000000000001</v>
      </c>
      <c r="G130" s="108">
        <f t="shared" si="8"/>
        <v>37.652000000000001</v>
      </c>
      <c r="H130" s="109">
        <v>9.59</v>
      </c>
      <c r="I130" s="110" t="s">
        <v>45</v>
      </c>
      <c r="J130" s="71">
        <f t="shared" si="11"/>
        <v>9.59</v>
      </c>
      <c r="K130" s="72">
        <v>3928</v>
      </c>
      <c r="L130" s="74" t="s">
        <v>43</v>
      </c>
      <c r="M130" s="70">
        <f t="shared" si="5"/>
        <v>0.39279999999999998</v>
      </c>
      <c r="N130" s="72">
        <v>4437</v>
      </c>
      <c r="O130" s="74" t="s">
        <v>43</v>
      </c>
      <c r="P130" s="70">
        <f t="shared" si="6"/>
        <v>0.44370000000000004</v>
      </c>
    </row>
    <row r="131" spans="1:16">
      <c r="A131" s="113"/>
      <c r="B131" s="109">
        <v>25</v>
      </c>
      <c r="C131" s="110" t="s">
        <v>44</v>
      </c>
      <c r="D131" s="70">
        <f t="shared" si="10"/>
        <v>0.18939393939393939</v>
      </c>
      <c r="E131" s="111">
        <v>39.25</v>
      </c>
      <c r="F131" s="112">
        <v>1.4550000000000001</v>
      </c>
      <c r="G131" s="108">
        <f t="shared" si="8"/>
        <v>40.704999999999998</v>
      </c>
      <c r="H131" s="109">
        <v>10.210000000000001</v>
      </c>
      <c r="I131" s="110" t="s">
        <v>45</v>
      </c>
      <c r="J131" s="71">
        <f t="shared" si="11"/>
        <v>10.210000000000001</v>
      </c>
      <c r="K131" s="72">
        <v>4070</v>
      </c>
      <c r="L131" s="74" t="s">
        <v>43</v>
      </c>
      <c r="M131" s="70">
        <f t="shared" si="5"/>
        <v>0.40700000000000003</v>
      </c>
      <c r="N131" s="72">
        <v>4572</v>
      </c>
      <c r="O131" s="74" t="s">
        <v>43</v>
      </c>
      <c r="P131" s="70">
        <f t="shared" si="6"/>
        <v>0.4572</v>
      </c>
    </row>
    <row r="132" spans="1:16">
      <c r="A132" s="113"/>
      <c r="B132" s="109">
        <v>27.5</v>
      </c>
      <c r="C132" s="110" t="s">
        <v>44</v>
      </c>
      <c r="D132" s="70">
        <f t="shared" si="10"/>
        <v>0.20833333333333334</v>
      </c>
      <c r="E132" s="111">
        <v>42.3</v>
      </c>
      <c r="F132" s="112">
        <v>1.355</v>
      </c>
      <c r="G132" s="108">
        <f t="shared" si="8"/>
        <v>43.654999999999994</v>
      </c>
      <c r="H132" s="109">
        <v>10.79</v>
      </c>
      <c r="I132" s="110" t="s">
        <v>45</v>
      </c>
      <c r="J132" s="71">
        <f t="shared" si="11"/>
        <v>10.79</v>
      </c>
      <c r="K132" s="72">
        <v>4188</v>
      </c>
      <c r="L132" s="74" t="s">
        <v>43</v>
      </c>
      <c r="M132" s="70">
        <f t="shared" si="5"/>
        <v>0.41879999999999995</v>
      </c>
      <c r="N132" s="72">
        <v>4689</v>
      </c>
      <c r="O132" s="74" t="s">
        <v>43</v>
      </c>
      <c r="P132" s="70">
        <f t="shared" si="6"/>
        <v>0.46889999999999998</v>
      </c>
    </row>
    <row r="133" spans="1:16">
      <c r="A133" s="113"/>
      <c r="B133" s="109">
        <v>30</v>
      </c>
      <c r="C133" s="110" t="s">
        <v>44</v>
      </c>
      <c r="D133" s="70">
        <f t="shared" si="10"/>
        <v>0.22727272727272727</v>
      </c>
      <c r="E133" s="111">
        <v>45.22</v>
      </c>
      <c r="F133" s="112">
        <v>1.27</v>
      </c>
      <c r="G133" s="108">
        <f t="shared" si="8"/>
        <v>46.49</v>
      </c>
      <c r="H133" s="109">
        <v>11.33</v>
      </c>
      <c r="I133" s="110" t="s">
        <v>45</v>
      </c>
      <c r="J133" s="71">
        <f t="shared" si="11"/>
        <v>11.33</v>
      </c>
      <c r="K133" s="72">
        <v>4289</v>
      </c>
      <c r="L133" s="74" t="s">
        <v>43</v>
      </c>
      <c r="M133" s="70">
        <f t="shared" si="5"/>
        <v>0.42889999999999995</v>
      </c>
      <c r="N133" s="72">
        <v>4790</v>
      </c>
      <c r="O133" s="74" t="s">
        <v>43</v>
      </c>
      <c r="P133" s="70">
        <f t="shared" si="6"/>
        <v>0.47899999999999998</v>
      </c>
    </row>
    <row r="134" spans="1:16">
      <c r="A134" s="113"/>
      <c r="B134" s="109">
        <v>32.5</v>
      </c>
      <c r="C134" s="110" t="s">
        <v>44</v>
      </c>
      <c r="D134" s="70">
        <f t="shared" si="10"/>
        <v>0.24621212121212122</v>
      </c>
      <c r="E134" s="111">
        <v>48</v>
      </c>
      <c r="F134" s="112">
        <v>1.196</v>
      </c>
      <c r="G134" s="108">
        <f t="shared" si="8"/>
        <v>49.195999999999998</v>
      </c>
      <c r="H134" s="109">
        <v>11.84</v>
      </c>
      <c r="I134" s="110" t="s">
        <v>45</v>
      </c>
      <c r="J134" s="71">
        <f t="shared" si="11"/>
        <v>11.84</v>
      </c>
      <c r="K134" s="72">
        <v>4376</v>
      </c>
      <c r="L134" s="74" t="s">
        <v>43</v>
      </c>
      <c r="M134" s="70">
        <f t="shared" si="5"/>
        <v>0.43760000000000004</v>
      </c>
      <c r="N134" s="72">
        <v>4879</v>
      </c>
      <c r="O134" s="74" t="s">
        <v>43</v>
      </c>
      <c r="P134" s="70">
        <f t="shared" si="6"/>
        <v>0.48789999999999994</v>
      </c>
    </row>
    <row r="135" spans="1:16">
      <c r="A135" s="113"/>
      <c r="B135" s="109">
        <v>35</v>
      </c>
      <c r="C135" s="110" t="s">
        <v>44</v>
      </c>
      <c r="D135" s="70">
        <f t="shared" si="10"/>
        <v>0.26515151515151514</v>
      </c>
      <c r="E135" s="111">
        <v>50.65</v>
      </c>
      <c r="F135" s="112">
        <v>1.131</v>
      </c>
      <c r="G135" s="108">
        <f t="shared" si="8"/>
        <v>51.780999999999999</v>
      </c>
      <c r="H135" s="109">
        <v>12.33</v>
      </c>
      <c r="I135" s="110" t="s">
        <v>45</v>
      </c>
      <c r="J135" s="71">
        <f t="shared" si="11"/>
        <v>12.33</v>
      </c>
      <c r="K135" s="72">
        <v>4452</v>
      </c>
      <c r="L135" s="74" t="s">
        <v>43</v>
      </c>
      <c r="M135" s="70">
        <f t="shared" si="5"/>
        <v>0.44519999999999998</v>
      </c>
      <c r="N135" s="72">
        <v>4957</v>
      </c>
      <c r="O135" s="74" t="s">
        <v>43</v>
      </c>
      <c r="P135" s="70">
        <f t="shared" si="6"/>
        <v>0.49569999999999997</v>
      </c>
    </row>
    <row r="136" spans="1:16">
      <c r="A136" s="113"/>
      <c r="B136" s="109">
        <v>37.5</v>
      </c>
      <c r="C136" s="110" t="s">
        <v>44</v>
      </c>
      <c r="D136" s="70">
        <f t="shared" si="10"/>
        <v>0.28409090909090912</v>
      </c>
      <c r="E136" s="111">
        <v>53.17</v>
      </c>
      <c r="F136" s="112">
        <v>1.073</v>
      </c>
      <c r="G136" s="108">
        <f t="shared" si="8"/>
        <v>54.243000000000002</v>
      </c>
      <c r="H136" s="109">
        <v>12.79</v>
      </c>
      <c r="I136" s="110" t="s">
        <v>45</v>
      </c>
      <c r="J136" s="71">
        <f t="shared" si="11"/>
        <v>12.79</v>
      </c>
      <c r="K136" s="72">
        <v>4519</v>
      </c>
      <c r="L136" s="74" t="s">
        <v>43</v>
      </c>
      <c r="M136" s="70">
        <f t="shared" si="5"/>
        <v>0.45190000000000002</v>
      </c>
      <c r="N136" s="72">
        <v>5028</v>
      </c>
      <c r="O136" s="74" t="s">
        <v>43</v>
      </c>
      <c r="P136" s="70">
        <f t="shared" si="6"/>
        <v>0.50279999999999991</v>
      </c>
    </row>
    <row r="137" spans="1:16">
      <c r="A137" s="113"/>
      <c r="B137" s="109">
        <v>40</v>
      </c>
      <c r="C137" s="110" t="s">
        <v>44</v>
      </c>
      <c r="D137" s="70">
        <f t="shared" si="10"/>
        <v>0.30303030303030304</v>
      </c>
      <c r="E137" s="111">
        <v>55.56</v>
      </c>
      <c r="F137" s="112">
        <v>1.0209999999999999</v>
      </c>
      <c r="G137" s="108">
        <f t="shared" si="8"/>
        <v>56.581000000000003</v>
      </c>
      <c r="H137" s="109">
        <v>13.23</v>
      </c>
      <c r="I137" s="110" t="s">
        <v>45</v>
      </c>
      <c r="J137" s="71">
        <f t="shared" si="11"/>
        <v>13.23</v>
      </c>
      <c r="K137" s="72">
        <v>4580</v>
      </c>
      <c r="L137" s="74" t="s">
        <v>43</v>
      </c>
      <c r="M137" s="70">
        <f t="shared" si="5"/>
        <v>0.45800000000000002</v>
      </c>
      <c r="N137" s="72">
        <v>5091</v>
      </c>
      <c r="O137" s="74" t="s">
        <v>43</v>
      </c>
      <c r="P137" s="70">
        <f t="shared" si="6"/>
        <v>0.5091</v>
      </c>
    </row>
    <row r="138" spans="1:16">
      <c r="A138" s="113"/>
      <c r="B138" s="109">
        <v>45</v>
      </c>
      <c r="C138" s="110" t="s">
        <v>44</v>
      </c>
      <c r="D138" s="70">
        <f t="shared" si="10"/>
        <v>0.34090909090909088</v>
      </c>
      <c r="E138" s="111">
        <v>59.99</v>
      </c>
      <c r="F138" s="112">
        <v>0.93269999999999997</v>
      </c>
      <c r="G138" s="108">
        <f t="shared" si="8"/>
        <v>60.922699999999999</v>
      </c>
      <c r="H138" s="109">
        <v>14.06</v>
      </c>
      <c r="I138" s="110" t="s">
        <v>45</v>
      </c>
      <c r="J138" s="71">
        <f t="shared" si="11"/>
        <v>14.06</v>
      </c>
      <c r="K138" s="72">
        <v>4758</v>
      </c>
      <c r="L138" s="74" t="s">
        <v>43</v>
      </c>
      <c r="M138" s="70">
        <f t="shared" si="5"/>
        <v>0.4758</v>
      </c>
      <c r="N138" s="72">
        <v>5202</v>
      </c>
      <c r="O138" s="74" t="s">
        <v>43</v>
      </c>
      <c r="P138" s="70">
        <f t="shared" si="6"/>
        <v>0.5202</v>
      </c>
    </row>
    <row r="139" spans="1:16">
      <c r="A139" s="113"/>
      <c r="B139" s="109">
        <v>50</v>
      </c>
      <c r="C139" s="110" t="s">
        <v>44</v>
      </c>
      <c r="D139" s="70">
        <f t="shared" si="10"/>
        <v>0.37878787878787878</v>
      </c>
      <c r="E139" s="111">
        <v>63.99</v>
      </c>
      <c r="F139" s="112">
        <v>0.85960000000000003</v>
      </c>
      <c r="G139" s="108">
        <f t="shared" si="8"/>
        <v>64.849599999999995</v>
      </c>
      <c r="H139" s="109">
        <v>14.83</v>
      </c>
      <c r="I139" s="110" t="s">
        <v>45</v>
      </c>
      <c r="J139" s="71">
        <f t="shared" si="11"/>
        <v>14.83</v>
      </c>
      <c r="K139" s="72">
        <v>4907</v>
      </c>
      <c r="L139" s="74" t="s">
        <v>43</v>
      </c>
      <c r="M139" s="70">
        <f t="shared" si="5"/>
        <v>0.49070000000000003</v>
      </c>
      <c r="N139" s="72">
        <v>5296</v>
      </c>
      <c r="O139" s="74" t="s">
        <v>43</v>
      </c>
      <c r="P139" s="70">
        <f t="shared" si="6"/>
        <v>0.52960000000000007</v>
      </c>
    </row>
    <row r="140" spans="1:16">
      <c r="A140" s="113"/>
      <c r="B140" s="109">
        <v>55</v>
      </c>
      <c r="C140" s="114" t="s">
        <v>44</v>
      </c>
      <c r="D140" s="70">
        <f t="shared" si="10"/>
        <v>0.41666666666666669</v>
      </c>
      <c r="E140" s="111">
        <v>67.59</v>
      </c>
      <c r="F140" s="112">
        <v>0.79810000000000003</v>
      </c>
      <c r="G140" s="108">
        <f t="shared" si="8"/>
        <v>68.388100000000009</v>
      </c>
      <c r="H140" s="109">
        <v>15.57</v>
      </c>
      <c r="I140" s="110" t="s">
        <v>45</v>
      </c>
      <c r="J140" s="71">
        <f t="shared" si="11"/>
        <v>15.57</v>
      </c>
      <c r="K140" s="72">
        <v>5036</v>
      </c>
      <c r="L140" s="74" t="s">
        <v>43</v>
      </c>
      <c r="M140" s="70">
        <f t="shared" si="5"/>
        <v>0.50359999999999994</v>
      </c>
      <c r="N140" s="72">
        <v>5376</v>
      </c>
      <c r="O140" s="74" t="s">
        <v>43</v>
      </c>
      <c r="P140" s="70">
        <f t="shared" si="6"/>
        <v>0.53760000000000008</v>
      </c>
    </row>
    <row r="141" spans="1:16">
      <c r="B141" s="109">
        <v>60</v>
      </c>
      <c r="C141" s="74" t="s">
        <v>44</v>
      </c>
      <c r="D141" s="70">
        <f t="shared" si="10"/>
        <v>0.45454545454545453</v>
      </c>
      <c r="E141" s="111">
        <v>70.83</v>
      </c>
      <c r="F141" s="112">
        <v>0.74550000000000005</v>
      </c>
      <c r="G141" s="108">
        <f t="shared" si="8"/>
        <v>71.575500000000005</v>
      </c>
      <c r="H141" s="72">
        <v>16.260000000000002</v>
      </c>
      <c r="I141" s="74" t="s">
        <v>45</v>
      </c>
      <c r="J141" s="71">
        <f t="shared" si="11"/>
        <v>16.260000000000002</v>
      </c>
      <c r="K141" s="72">
        <v>5149</v>
      </c>
      <c r="L141" s="74" t="s">
        <v>43</v>
      </c>
      <c r="M141" s="70">
        <f t="shared" si="5"/>
        <v>0.51490000000000002</v>
      </c>
      <c r="N141" s="72">
        <v>5447</v>
      </c>
      <c r="O141" s="74" t="s">
        <v>43</v>
      </c>
      <c r="P141" s="70">
        <f t="shared" si="6"/>
        <v>0.54469999999999996</v>
      </c>
    </row>
    <row r="142" spans="1:16">
      <c r="B142" s="109">
        <v>65</v>
      </c>
      <c r="C142" s="74" t="s">
        <v>44</v>
      </c>
      <c r="D142" s="70">
        <f t="shared" si="10"/>
        <v>0.49242424242424243</v>
      </c>
      <c r="E142" s="111">
        <v>73.739999999999995</v>
      </c>
      <c r="F142" s="112">
        <v>0.69989999999999997</v>
      </c>
      <c r="G142" s="108">
        <f t="shared" si="8"/>
        <v>74.439899999999994</v>
      </c>
      <c r="H142" s="72">
        <v>16.93</v>
      </c>
      <c r="I142" s="74" t="s">
        <v>45</v>
      </c>
      <c r="J142" s="71">
        <f t="shared" si="11"/>
        <v>16.93</v>
      </c>
      <c r="K142" s="72">
        <v>5250</v>
      </c>
      <c r="L142" s="74" t="s">
        <v>43</v>
      </c>
      <c r="M142" s="70">
        <f t="shared" si="5"/>
        <v>0.52500000000000002</v>
      </c>
      <c r="N142" s="72">
        <v>5510</v>
      </c>
      <c r="O142" s="74" t="s">
        <v>43</v>
      </c>
      <c r="P142" s="70">
        <f t="shared" si="6"/>
        <v>0.55099999999999993</v>
      </c>
    </row>
    <row r="143" spans="1:16">
      <c r="B143" s="109">
        <v>70</v>
      </c>
      <c r="C143" s="74" t="s">
        <v>44</v>
      </c>
      <c r="D143" s="70">
        <f t="shared" si="10"/>
        <v>0.53030303030303028</v>
      </c>
      <c r="E143" s="111">
        <v>76.349999999999994</v>
      </c>
      <c r="F143" s="112">
        <v>0.66010000000000002</v>
      </c>
      <c r="G143" s="108">
        <f t="shared" si="8"/>
        <v>77.010099999999994</v>
      </c>
      <c r="H143" s="72">
        <v>17.579999999999998</v>
      </c>
      <c r="I143" s="74" t="s">
        <v>45</v>
      </c>
      <c r="J143" s="71">
        <f t="shared" si="11"/>
        <v>17.579999999999998</v>
      </c>
      <c r="K143" s="72">
        <v>5341</v>
      </c>
      <c r="L143" s="74" t="s">
        <v>43</v>
      </c>
      <c r="M143" s="70">
        <f t="shared" si="5"/>
        <v>0.53410000000000002</v>
      </c>
      <c r="N143" s="72">
        <v>5566</v>
      </c>
      <c r="O143" s="74" t="s">
        <v>43</v>
      </c>
      <c r="P143" s="70">
        <f t="shared" si="6"/>
        <v>0.55659999999999998</v>
      </c>
    </row>
    <row r="144" spans="1:16">
      <c r="B144" s="109">
        <v>80</v>
      </c>
      <c r="C144" s="74" t="s">
        <v>44</v>
      </c>
      <c r="D144" s="70">
        <f t="shared" si="10"/>
        <v>0.60606060606060608</v>
      </c>
      <c r="E144" s="111">
        <v>80.75</v>
      </c>
      <c r="F144" s="112">
        <v>0.59360000000000002</v>
      </c>
      <c r="G144" s="108">
        <f t="shared" si="8"/>
        <v>81.343599999999995</v>
      </c>
      <c r="H144" s="72">
        <v>18.809999999999999</v>
      </c>
      <c r="I144" s="74" t="s">
        <v>45</v>
      </c>
      <c r="J144" s="71">
        <f t="shared" si="11"/>
        <v>18.809999999999999</v>
      </c>
      <c r="K144" s="72">
        <v>5640</v>
      </c>
      <c r="L144" s="74" t="s">
        <v>43</v>
      </c>
      <c r="M144" s="70">
        <f t="shared" si="5"/>
        <v>0.56399999999999995</v>
      </c>
      <c r="N144" s="72">
        <v>5665</v>
      </c>
      <c r="O144" s="74" t="s">
        <v>43</v>
      </c>
      <c r="P144" s="70">
        <f t="shared" si="6"/>
        <v>0.5665</v>
      </c>
    </row>
    <row r="145" spans="2:16">
      <c r="B145" s="109">
        <v>90</v>
      </c>
      <c r="C145" s="74" t="s">
        <v>44</v>
      </c>
      <c r="D145" s="70">
        <f t="shared" si="10"/>
        <v>0.68181818181818177</v>
      </c>
      <c r="E145" s="111">
        <v>84.25</v>
      </c>
      <c r="F145" s="112">
        <v>0.54020000000000001</v>
      </c>
      <c r="G145" s="108">
        <f t="shared" si="8"/>
        <v>84.790199999999999</v>
      </c>
      <c r="H145" s="72">
        <v>19.989999999999998</v>
      </c>
      <c r="I145" s="74" t="s">
        <v>45</v>
      </c>
      <c r="J145" s="71">
        <f t="shared" si="11"/>
        <v>19.989999999999998</v>
      </c>
      <c r="K145" s="72">
        <v>5897</v>
      </c>
      <c r="L145" s="74" t="s">
        <v>43</v>
      </c>
      <c r="M145" s="70">
        <f t="shared" si="5"/>
        <v>0.5897</v>
      </c>
      <c r="N145" s="72">
        <v>5749</v>
      </c>
      <c r="O145" s="74" t="s">
        <v>43</v>
      </c>
      <c r="P145" s="70">
        <f t="shared" si="6"/>
        <v>0.57489999999999997</v>
      </c>
    </row>
    <row r="146" spans="2:16">
      <c r="B146" s="109">
        <v>100</v>
      </c>
      <c r="C146" s="74" t="s">
        <v>44</v>
      </c>
      <c r="D146" s="70">
        <f t="shared" si="10"/>
        <v>0.75757575757575757</v>
      </c>
      <c r="E146" s="111">
        <v>87.04</v>
      </c>
      <c r="F146" s="112">
        <v>0.49630000000000002</v>
      </c>
      <c r="G146" s="108">
        <f t="shared" si="8"/>
        <v>87.536300000000011</v>
      </c>
      <c r="H146" s="72">
        <v>21.12</v>
      </c>
      <c r="I146" s="74" t="s">
        <v>45</v>
      </c>
      <c r="J146" s="71">
        <f t="shared" si="11"/>
        <v>21.12</v>
      </c>
      <c r="K146" s="72">
        <v>6126</v>
      </c>
      <c r="L146" s="74" t="s">
        <v>43</v>
      </c>
      <c r="M146" s="70">
        <f t="shared" si="5"/>
        <v>0.61260000000000003</v>
      </c>
      <c r="N146" s="72">
        <v>5822</v>
      </c>
      <c r="O146" s="74" t="s">
        <v>43</v>
      </c>
      <c r="P146" s="70">
        <f t="shared" si="6"/>
        <v>0.58220000000000005</v>
      </c>
    </row>
    <row r="147" spans="2:16">
      <c r="B147" s="109">
        <v>110</v>
      </c>
      <c r="C147" s="74" t="s">
        <v>44</v>
      </c>
      <c r="D147" s="70">
        <f t="shared" si="10"/>
        <v>0.83333333333333337</v>
      </c>
      <c r="E147" s="111">
        <v>89.25</v>
      </c>
      <c r="F147" s="112">
        <v>0.45950000000000002</v>
      </c>
      <c r="G147" s="108">
        <f t="shared" si="8"/>
        <v>89.709500000000006</v>
      </c>
      <c r="H147" s="72">
        <v>22.22</v>
      </c>
      <c r="I147" s="74" t="s">
        <v>45</v>
      </c>
      <c r="J147" s="71">
        <f t="shared" si="11"/>
        <v>22.22</v>
      </c>
      <c r="K147" s="72">
        <v>6333</v>
      </c>
      <c r="L147" s="74" t="s">
        <v>43</v>
      </c>
      <c r="M147" s="70">
        <f t="shared" si="5"/>
        <v>0.63329999999999997</v>
      </c>
      <c r="N147" s="72">
        <v>5887</v>
      </c>
      <c r="O147" s="74" t="s">
        <v>43</v>
      </c>
      <c r="P147" s="70">
        <f t="shared" si="6"/>
        <v>0.5887</v>
      </c>
    </row>
    <row r="148" spans="2:16">
      <c r="B148" s="109">
        <v>120</v>
      </c>
      <c r="C148" s="74" t="s">
        <v>44</v>
      </c>
      <c r="D148" s="70">
        <f t="shared" si="10"/>
        <v>0.90909090909090906</v>
      </c>
      <c r="E148" s="111">
        <v>91.02</v>
      </c>
      <c r="F148" s="112">
        <v>0.42809999999999998</v>
      </c>
      <c r="G148" s="108">
        <f t="shared" si="8"/>
        <v>91.448099999999997</v>
      </c>
      <c r="H148" s="72">
        <v>23.3</v>
      </c>
      <c r="I148" s="74" t="s">
        <v>45</v>
      </c>
      <c r="J148" s="71">
        <f t="shared" si="11"/>
        <v>23.3</v>
      </c>
      <c r="K148" s="72">
        <v>6525</v>
      </c>
      <c r="L148" s="74" t="s">
        <v>43</v>
      </c>
      <c r="M148" s="70">
        <f t="shared" ref="M148:M157" si="12">K148/1000/10</f>
        <v>0.65250000000000008</v>
      </c>
      <c r="N148" s="72">
        <v>5947</v>
      </c>
      <c r="O148" s="74" t="s">
        <v>43</v>
      </c>
      <c r="P148" s="70">
        <f t="shared" ref="P148:P179" si="13">N148/1000/10</f>
        <v>0.59470000000000001</v>
      </c>
    </row>
    <row r="149" spans="2:16">
      <c r="B149" s="109">
        <v>130</v>
      </c>
      <c r="C149" s="74" t="s">
        <v>44</v>
      </c>
      <c r="D149" s="70">
        <f t="shared" si="10"/>
        <v>0.98484848484848486</v>
      </c>
      <c r="E149" s="111">
        <v>92.45</v>
      </c>
      <c r="F149" s="112">
        <v>0.40110000000000001</v>
      </c>
      <c r="G149" s="108">
        <f t="shared" ref="G149:G212" si="14">E149+F149</f>
        <v>92.851100000000002</v>
      </c>
      <c r="H149" s="72">
        <v>24.36</v>
      </c>
      <c r="I149" s="74" t="s">
        <v>45</v>
      </c>
      <c r="J149" s="71">
        <f t="shared" si="11"/>
        <v>24.36</v>
      </c>
      <c r="K149" s="72">
        <v>6705</v>
      </c>
      <c r="L149" s="74" t="s">
        <v>43</v>
      </c>
      <c r="M149" s="70">
        <f t="shared" si="12"/>
        <v>0.67049999999999998</v>
      </c>
      <c r="N149" s="72">
        <v>6001</v>
      </c>
      <c r="O149" s="74" t="s">
        <v>43</v>
      </c>
      <c r="P149" s="70">
        <f t="shared" si="13"/>
        <v>0.60010000000000008</v>
      </c>
    </row>
    <row r="150" spans="2:16">
      <c r="B150" s="109">
        <v>140</v>
      </c>
      <c r="C150" s="74" t="s">
        <v>44</v>
      </c>
      <c r="D150" s="70">
        <f t="shared" si="10"/>
        <v>1.0606060606060606</v>
      </c>
      <c r="E150" s="111">
        <v>93.59</v>
      </c>
      <c r="F150" s="112">
        <v>0.3775</v>
      </c>
      <c r="G150" s="108">
        <f t="shared" si="14"/>
        <v>93.967500000000001</v>
      </c>
      <c r="H150" s="72">
        <v>25.41</v>
      </c>
      <c r="I150" s="74" t="s">
        <v>45</v>
      </c>
      <c r="J150" s="71">
        <f t="shared" si="11"/>
        <v>25.41</v>
      </c>
      <c r="K150" s="72">
        <v>6875</v>
      </c>
      <c r="L150" s="74" t="s">
        <v>43</v>
      </c>
      <c r="M150" s="70">
        <f t="shared" si="12"/>
        <v>0.6875</v>
      </c>
      <c r="N150" s="72">
        <v>6052</v>
      </c>
      <c r="O150" s="74" t="s">
        <v>43</v>
      </c>
      <c r="P150" s="70">
        <f t="shared" si="13"/>
        <v>0.60519999999999996</v>
      </c>
    </row>
    <row r="151" spans="2:16">
      <c r="B151" s="109">
        <v>150</v>
      </c>
      <c r="C151" s="74" t="s">
        <v>44</v>
      </c>
      <c r="D151" s="70">
        <f t="shared" si="10"/>
        <v>1.1363636363636365</v>
      </c>
      <c r="E151" s="111">
        <v>94.51</v>
      </c>
      <c r="F151" s="112">
        <v>0.35680000000000001</v>
      </c>
      <c r="G151" s="108">
        <f t="shared" si="14"/>
        <v>94.866800000000012</v>
      </c>
      <c r="H151" s="72">
        <v>26.44</v>
      </c>
      <c r="I151" s="74" t="s">
        <v>45</v>
      </c>
      <c r="J151" s="71">
        <f t="shared" si="11"/>
        <v>26.44</v>
      </c>
      <c r="K151" s="72">
        <v>7037</v>
      </c>
      <c r="L151" s="74" t="s">
        <v>43</v>
      </c>
      <c r="M151" s="70">
        <f t="shared" si="12"/>
        <v>0.70369999999999999</v>
      </c>
      <c r="N151" s="72">
        <v>6099</v>
      </c>
      <c r="O151" s="74" t="s">
        <v>43</v>
      </c>
      <c r="P151" s="70">
        <f t="shared" si="13"/>
        <v>0.6099</v>
      </c>
    </row>
    <row r="152" spans="2:16">
      <c r="B152" s="109">
        <v>160</v>
      </c>
      <c r="C152" s="74" t="s">
        <v>44</v>
      </c>
      <c r="D152" s="70">
        <f t="shared" si="10"/>
        <v>1.2121212121212122</v>
      </c>
      <c r="E152" s="111">
        <v>95.24</v>
      </c>
      <c r="F152" s="112">
        <v>0.33829999999999999</v>
      </c>
      <c r="G152" s="108">
        <f t="shared" si="14"/>
        <v>95.578299999999999</v>
      </c>
      <c r="H152" s="72">
        <v>27.47</v>
      </c>
      <c r="I152" s="74" t="s">
        <v>45</v>
      </c>
      <c r="J152" s="71">
        <f t="shared" si="11"/>
        <v>27.47</v>
      </c>
      <c r="K152" s="72">
        <v>7192</v>
      </c>
      <c r="L152" s="74" t="s">
        <v>43</v>
      </c>
      <c r="M152" s="70">
        <f t="shared" si="12"/>
        <v>0.71920000000000006</v>
      </c>
      <c r="N152" s="72">
        <v>6143</v>
      </c>
      <c r="O152" s="74" t="s">
        <v>43</v>
      </c>
      <c r="P152" s="70">
        <f t="shared" si="13"/>
        <v>0.61429999999999996</v>
      </c>
    </row>
    <row r="153" spans="2:16">
      <c r="B153" s="109">
        <v>170</v>
      </c>
      <c r="C153" s="74" t="s">
        <v>44</v>
      </c>
      <c r="D153" s="70">
        <f t="shared" si="10"/>
        <v>1.2878787878787878</v>
      </c>
      <c r="E153" s="111">
        <v>95.83</v>
      </c>
      <c r="F153" s="112">
        <v>0.32190000000000002</v>
      </c>
      <c r="G153" s="108">
        <f t="shared" si="14"/>
        <v>96.151899999999998</v>
      </c>
      <c r="H153" s="72">
        <v>28.49</v>
      </c>
      <c r="I153" s="74" t="s">
        <v>45</v>
      </c>
      <c r="J153" s="71">
        <f t="shared" si="11"/>
        <v>28.49</v>
      </c>
      <c r="K153" s="72">
        <v>7342</v>
      </c>
      <c r="L153" s="74" t="s">
        <v>43</v>
      </c>
      <c r="M153" s="70">
        <f t="shared" si="12"/>
        <v>0.73419999999999996</v>
      </c>
      <c r="N153" s="72">
        <v>6186</v>
      </c>
      <c r="O153" s="74" t="s">
        <v>43</v>
      </c>
      <c r="P153" s="70">
        <f t="shared" si="13"/>
        <v>0.61860000000000004</v>
      </c>
    </row>
    <row r="154" spans="2:16">
      <c r="B154" s="109">
        <v>180</v>
      </c>
      <c r="C154" s="74" t="s">
        <v>44</v>
      </c>
      <c r="D154" s="70">
        <f t="shared" si="10"/>
        <v>1.3636363636363635</v>
      </c>
      <c r="E154" s="111">
        <v>96.3</v>
      </c>
      <c r="F154" s="112">
        <v>0.307</v>
      </c>
      <c r="G154" s="108">
        <f t="shared" si="14"/>
        <v>96.606999999999999</v>
      </c>
      <c r="H154" s="72">
        <v>29.5</v>
      </c>
      <c r="I154" s="74" t="s">
        <v>45</v>
      </c>
      <c r="J154" s="71">
        <f t="shared" si="11"/>
        <v>29.5</v>
      </c>
      <c r="K154" s="72">
        <v>7487</v>
      </c>
      <c r="L154" s="74" t="s">
        <v>43</v>
      </c>
      <c r="M154" s="70">
        <f t="shared" si="12"/>
        <v>0.74870000000000003</v>
      </c>
      <c r="N154" s="72">
        <v>6226</v>
      </c>
      <c r="O154" s="74" t="s">
        <v>43</v>
      </c>
      <c r="P154" s="70">
        <f t="shared" si="13"/>
        <v>0.62260000000000004</v>
      </c>
    </row>
    <row r="155" spans="2:16">
      <c r="B155" s="109">
        <v>200</v>
      </c>
      <c r="C155" s="74" t="s">
        <v>44</v>
      </c>
      <c r="D155" s="70">
        <f t="shared" si="10"/>
        <v>1.5151515151515151</v>
      </c>
      <c r="E155" s="111">
        <v>96.94</v>
      </c>
      <c r="F155" s="112">
        <v>0.28139999999999998</v>
      </c>
      <c r="G155" s="108">
        <f t="shared" si="14"/>
        <v>97.221400000000003</v>
      </c>
      <c r="H155" s="72">
        <v>31.52</v>
      </c>
      <c r="I155" s="74" t="s">
        <v>45</v>
      </c>
      <c r="J155" s="71">
        <f t="shared" si="11"/>
        <v>31.52</v>
      </c>
      <c r="K155" s="72">
        <v>8023</v>
      </c>
      <c r="L155" s="74" t="s">
        <v>43</v>
      </c>
      <c r="M155" s="70">
        <f t="shared" si="12"/>
        <v>0.80230000000000001</v>
      </c>
      <c r="N155" s="72">
        <v>6301</v>
      </c>
      <c r="O155" s="74" t="s">
        <v>43</v>
      </c>
      <c r="P155" s="70">
        <f t="shared" si="13"/>
        <v>0.63009999999999999</v>
      </c>
    </row>
    <row r="156" spans="2:16">
      <c r="B156" s="109">
        <v>225</v>
      </c>
      <c r="C156" s="74" t="s">
        <v>44</v>
      </c>
      <c r="D156" s="70">
        <f t="shared" si="10"/>
        <v>1.7045454545454546</v>
      </c>
      <c r="E156" s="111">
        <v>97.35</v>
      </c>
      <c r="F156" s="112">
        <v>0.25509999999999999</v>
      </c>
      <c r="G156" s="108">
        <f t="shared" si="14"/>
        <v>97.605099999999993</v>
      </c>
      <c r="H156" s="72">
        <v>34.03</v>
      </c>
      <c r="I156" s="74" t="s">
        <v>45</v>
      </c>
      <c r="J156" s="71">
        <f t="shared" si="11"/>
        <v>34.03</v>
      </c>
      <c r="K156" s="72">
        <v>8783</v>
      </c>
      <c r="L156" s="74" t="s">
        <v>43</v>
      </c>
      <c r="M156" s="70">
        <f t="shared" si="12"/>
        <v>0.87829999999999997</v>
      </c>
      <c r="N156" s="72">
        <v>6389</v>
      </c>
      <c r="O156" s="74" t="s">
        <v>43</v>
      </c>
      <c r="P156" s="70">
        <f t="shared" si="13"/>
        <v>0.63890000000000002</v>
      </c>
    </row>
    <row r="157" spans="2:16">
      <c r="B157" s="109">
        <v>250</v>
      </c>
      <c r="C157" s="74" t="s">
        <v>44</v>
      </c>
      <c r="D157" s="70">
        <f t="shared" si="10"/>
        <v>1.893939393939394</v>
      </c>
      <c r="E157" s="111">
        <v>97.46</v>
      </c>
      <c r="F157" s="112">
        <v>0.2336</v>
      </c>
      <c r="G157" s="108">
        <f t="shared" si="14"/>
        <v>97.693599999999989</v>
      </c>
      <c r="H157" s="72">
        <v>36.53</v>
      </c>
      <c r="I157" s="74" t="s">
        <v>45</v>
      </c>
      <c r="J157" s="71">
        <f t="shared" si="11"/>
        <v>36.53</v>
      </c>
      <c r="K157" s="72">
        <v>9479</v>
      </c>
      <c r="L157" s="74" t="s">
        <v>43</v>
      </c>
      <c r="M157" s="70">
        <f t="shared" si="12"/>
        <v>0.94789999999999996</v>
      </c>
      <c r="N157" s="72">
        <v>6470</v>
      </c>
      <c r="O157" s="74" t="s">
        <v>43</v>
      </c>
      <c r="P157" s="70">
        <f t="shared" si="13"/>
        <v>0.64700000000000002</v>
      </c>
    </row>
    <row r="158" spans="2:16">
      <c r="B158" s="109">
        <v>275</v>
      </c>
      <c r="C158" s="74" t="s">
        <v>44</v>
      </c>
      <c r="D158" s="70">
        <f t="shared" ref="D158:D171" si="15">B158/$C$5</f>
        <v>2.0833333333333335</v>
      </c>
      <c r="E158" s="111">
        <v>98.11</v>
      </c>
      <c r="F158" s="112">
        <v>0.2157</v>
      </c>
      <c r="G158" s="108">
        <f t="shared" si="14"/>
        <v>98.325699999999998</v>
      </c>
      <c r="H158" s="72">
        <v>39.020000000000003</v>
      </c>
      <c r="I158" s="74" t="s">
        <v>45</v>
      </c>
      <c r="J158" s="71">
        <f t="shared" si="11"/>
        <v>39.020000000000003</v>
      </c>
      <c r="K158" s="72">
        <v>1.01</v>
      </c>
      <c r="L158" s="73" t="s">
        <v>45</v>
      </c>
      <c r="M158" s="71">
        <f t="shared" ref="M158:M215" si="16">K158</f>
        <v>1.01</v>
      </c>
      <c r="N158" s="72">
        <v>6546</v>
      </c>
      <c r="O158" s="74" t="s">
        <v>43</v>
      </c>
      <c r="P158" s="70">
        <f t="shared" si="13"/>
        <v>0.65460000000000007</v>
      </c>
    </row>
    <row r="159" spans="2:16">
      <c r="B159" s="109">
        <v>300</v>
      </c>
      <c r="C159" s="74" t="s">
        <v>44</v>
      </c>
      <c r="D159" s="70">
        <f t="shared" si="15"/>
        <v>2.2727272727272729</v>
      </c>
      <c r="E159" s="111">
        <v>98.96</v>
      </c>
      <c r="F159" s="112">
        <v>0.20050000000000001</v>
      </c>
      <c r="G159" s="108">
        <f t="shared" si="14"/>
        <v>99.160499999999999</v>
      </c>
      <c r="H159" s="72">
        <v>41.5</v>
      </c>
      <c r="I159" s="74" t="s">
        <v>45</v>
      </c>
      <c r="J159" s="71">
        <f t="shared" si="11"/>
        <v>41.5</v>
      </c>
      <c r="K159" s="72">
        <v>1.07</v>
      </c>
      <c r="L159" s="74" t="s">
        <v>45</v>
      </c>
      <c r="M159" s="71">
        <f t="shared" si="16"/>
        <v>1.07</v>
      </c>
      <c r="N159" s="72">
        <v>6618</v>
      </c>
      <c r="O159" s="74" t="s">
        <v>43</v>
      </c>
      <c r="P159" s="70">
        <f t="shared" si="13"/>
        <v>0.66180000000000005</v>
      </c>
    </row>
    <row r="160" spans="2:16">
      <c r="B160" s="109">
        <v>325</v>
      </c>
      <c r="C160" s="74" t="s">
        <v>44</v>
      </c>
      <c r="D160" s="70">
        <f t="shared" si="15"/>
        <v>2.4621212121212119</v>
      </c>
      <c r="E160" s="111">
        <v>98.88</v>
      </c>
      <c r="F160" s="112">
        <v>0.1875</v>
      </c>
      <c r="G160" s="108">
        <f t="shared" si="14"/>
        <v>99.067499999999995</v>
      </c>
      <c r="H160" s="72">
        <v>43.96</v>
      </c>
      <c r="I160" s="74" t="s">
        <v>45</v>
      </c>
      <c r="J160" s="71">
        <f t="shared" si="11"/>
        <v>43.96</v>
      </c>
      <c r="K160" s="72">
        <v>1.1299999999999999</v>
      </c>
      <c r="L160" s="74" t="s">
        <v>45</v>
      </c>
      <c r="M160" s="71">
        <f t="shared" si="16"/>
        <v>1.1299999999999999</v>
      </c>
      <c r="N160" s="72">
        <v>6687</v>
      </c>
      <c r="O160" s="74" t="s">
        <v>43</v>
      </c>
      <c r="P160" s="70">
        <f t="shared" si="13"/>
        <v>0.66870000000000007</v>
      </c>
    </row>
    <row r="161" spans="2:16">
      <c r="B161" s="109">
        <v>350</v>
      </c>
      <c r="C161" s="74" t="s">
        <v>44</v>
      </c>
      <c r="D161" s="70">
        <f t="shared" si="15"/>
        <v>2.6515151515151514</v>
      </c>
      <c r="E161" s="111">
        <v>98.5</v>
      </c>
      <c r="F161" s="112">
        <v>0.17610000000000001</v>
      </c>
      <c r="G161" s="108">
        <f t="shared" si="14"/>
        <v>98.676100000000005</v>
      </c>
      <c r="H161" s="72">
        <v>46.43</v>
      </c>
      <c r="I161" s="74" t="s">
        <v>45</v>
      </c>
      <c r="J161" s="71">
        <f t="shared" si="11"/>
        <v>46.43</v>
      </c>
      <c r="K161" s="72">
        <v>1.18</v>
      </c>
      <c r="L161" s="74" t="s">
        <v>45</v>
      </c>
      <c r="M161" s="71">
        <f t="shared" si="16"/>
        <v>1.18</v>
      </c>
      <c r="N161" s="72">
        <v>6753</v>
      </c>
      <c r="O161" s="74" t="s">
        <v>43</v>
      </c>
      <c r="P161" s="70">
        <f t="shared" si="13"/>
        <v>0.67530000000000001</v>
      </c>
    </row>
    <row r="162" spans="2:16">
      <c r="B162" s="109">
        <v>375</v>
      </c>
      <c r="C162" s="74" t="s">
        <v>44</v>
      </c>
      <c r="D162" s="70">
        <f t="shared" si="15"/>
        <v>2.8409090909090908</v>
      </c>
      <c r="E162" s="111">
        <v>98.09</v>
      </c>
      <c r="F162" s="112">
        <v>0.1661</v>
      </c>
      <c r="G162" s="108">
        <f t="shared" si="14"/>
        <v>98.256100000000004</v>
      </c>
      <c r="H162" s="72">
        <v>48.92</v>
      </c>
      <c r="I162" s="74" t="s">
        <v>45</v>
      </c>
      <c r="J162" s="71">
        <f t="shared" si="11"/>
        <v>48.92</v>
      </c>
      <c r="K162" s="72">
        <v>1.23</v>
      </c>
      <c r="L162" s="74" t="s">
        <v>45</v>
      </c>
      <c r="M162" s="71">
        <f t="shared" si="16"/>
        <v>1.23</v>
      </c>
      <c r="N162" s="72">
        <v>6817</v>
      </c>
      <c r="O162" s="74" t="s">
        <v>43</v>
      </c>
      <c r="P162" s="70">
        <f t="shared" si="13"/>
        <v>0.68169999999999997</v>
      </c>
    </row>
    <row r="163" spans="2:16">
      <c r="B163" s="109">
        <v>400</v>
      </c>
      <c r="C163" s="74" t="s">
        <v>44</v>
      </c>
      <c r="D163" s="70">
        <f t="shared" si="15"/>
        <v>3.0303030303030303</v>
      </c>
      <c r="E163" s="111">
        <v>97.65</v>
      </c>
      <c r="F163" s="112">
        <v>0.1573</v>
      </c>
      <c r="G163" s="108">
        <f t="shared" si="14"/>
        <v>97.807300000000012</v>
      </c>
      <c r="H163" s="72">
        <v>51.41</v>
      </c>
      <c r="I163" s="74" t="s">
        <v>45</v>
      </c>
      <c r="J163" s="71">
        <f t="shared" si="11"/>
        <v>51.41</v>
      </c>
      <c r="K163" s="72">
        <v>1.28</v>
      </c>
      <c r="L163" s="74" t="s">
        <v>45</v>
      </c>
      <c r="M163" s="71">
        <f t="shared" si="16"/>
        <v>1.28</v>
      </c>
      <c r="N163" s="72">
        <v>6880</v>
      </c>
      <c r="O163" s="74" t="s">
        <v>43</v>
      </c>
      <c r="P163" s="70">
        <f t="shared" si="13"/>
        <v>0.68799999999999994</v>
      </c>
    </row>
    <row r="164" spans="2:16">
      <c r="B164" s="109">
        <v>450</v>
      </c>
      <c r="C164" s="74" t="s">
        <v>44</v>
      </c>
      <c r="D164" s="70">
        <f t="shared" si="15"/>
        <v>3.4090909090909092</v>
      </c>
      <c r="E164" s="111">
        <v>96.71</v>
      </c>
      <c r="F164" s="112">
        <v>0.14230000000000001</v>
      </c>
      <c r="G164" s="108">
        <f t="shared" si="14"/>
        <v>96.8523</v>
      </c>
      <c r="H164" s="72">
        <v>56.43</v>
      </c>
      <c r="I164" s="74" t="s">
        <v>45</v>
      </c>
      <c r="J164" s="71">
        <f t="shared" si="11"/>
        <v>56.43</v>
      </c>
      <c r="K164" s="72">
        <v>1.47</v>
      </c>
      <c r="L164" s="74" t="s">
        <v>45</v>
      </c>
      <c r="M164" s="71">
        <f t="shared" si="16"/>
        <v>1.47</v>
      </c>
      <c r="N164" s="72">
        <v>7001</v>
      </c>
      <c r="O164" s="74" t="s">
        <v>43</v>
      </c>
      <c r="P164" s="70">
        <f t="shared" si="13"/>
        <v>0.70010000000000006</v>
      </c>
    </row>
    <row r="165" spans="2:16">
      <c r="B165" s="109">
        <v>500</v>
      </c>
      <c r="C165" s="74" t="s">
        <v>44</v>
      </c>
      <c r="D165" s="70">
        <f t="shared" si="15"/>
        <v>3.7878787878787881</v>
      </c>
      <c r="E165" s="111">
        <v>95.7</v>
      </c>
      <c r="F165" s="112">
        <v>0.13009999999999999</v>
      </c>
      <c r="G165" s="108">
        <f t="shared" si="14"/>
        <v>95.830100000000002</v>
      </c>
      <c r="H165" s="72">
        <v>61.5</v>
      </c>
      <c r="I165" s="74" t="s">
        <v>45</v>
      </c>
      <c r="J165" s="71">
        <f t="shared" ref="J165:J192" si="17">H165</f>
        <v>61.5</v>
      </c>
      <c r="K165" s="72">
        <v>1.63</v>
      </c>
      <c r="L165" s="74" t="s">
        <v>45</v>
      </c>
      <c r="M165" s="71">
        <f t="shared" si="16"/>
        <v>1.63</v>
      </c>
      <c r="N165" s="72">
        <v>7117</v>
      </c>
      <c r="O165" s="74" t="s">
        <v>43</v>
      </c>
      <c r="P165" s="70">
        <f t="shared" si="13"/>
        <v>0.7117</v>
      </c>
    </row>
    <row r="166" spans="2:16">
      <c r="B166" s="109">
        <v>550</v>
      </c>
      <c r="C166" s="74" t="s">
        <v>44</v>
      </c>
      <c r="D166" s="70">
        <f t="shared" si="15"/>
        <v>4.166666666666667</v>
      </c>
      <c r="E166" s="111">
        <v>94.63</v>
      </c>
      <c r="F166" s="112">
        <v>0.11990000000000001</v>
      </c>
      <c r="G166" s="108">
        <f t="shared" si="14"/>
        <v>94.749899999999997</v>
      </c>
      <c r="H166" s="72">
        <v>66.63</v>
      </c>
      <c r="I166" s="74" t="s">
        <v>45</v>
      </c>
      <c r="J166" s="71">
        <f t="shared" si="17"/>
        <v>66.63</v>
      </c>
      <c r="K166" s="72">
        <v>1.79</v>
      </c>
      <c r="L166" s="74" t="s">
        <v>45</v>
      </c>
      <c r="M166" s="71">
        <f t="shared" si="16"/>
        <v>1.79</v>
      </c>
      <c r="N166" s="72">
        <v>7232</v>
      </c>
      <c r="O166" s="74" t="s">
        <v>43</v>
      </c>
      <c r="P166" s="70">
        <f t="shared" si="13"/>
        <v>0.72320000000000007</v>
      </c>
    </row>
    <row r="167" spans="2:16">
      <c r="B167" s="109">
        <v>600</v>
      </c>
      <c r="C167" s="74" t="s">
        <v>44</v>
      </c>
      <c r="D167" s="70">
        <f t="shared" si="15"/>
        <v>4.5454545454545459</v>
      </c>
      <c r="E167" s="111">
        <v>93.54</v>
      </c>
      <c r="F167" s="112">
        <v>0.1113</v>
      </c>
      <c r="G167" s="108">
        <f t="shared" si="14"/>
        <v>93.651300000000006</v>
      </c>
      <c r="H167" s="72">
        <v>71.819999999999993</v>
      </c>
      <c r="I167" s="74" t="s">
        <v>45</v>
      </c>
      <c r="J167" s="71">
        <f t="shared" si="17"/>
        <v>71.819999999999993</v>
      </c>
      <c r="K167" s="72">
        <v>1.93</v>
      </c>
      <c r="L167" s="74" t="s">
        <v>45</v>
      </c>
      <c r="M167" s="71">
        <f t="shared" si="16"/>
        <v>1.93</v>
      </c>
      <c r="N167" s="72">
        <v>7344</v>
      </c>
      <c r="O167" s="74" t="s">
        <v>43</v>
      </c>
      <c r="P167" s="70">
        <f t="shared" si="13"/>
        <v>0.73440000000000005</v>
      </c>
    </row>
    <row r="168" spans="2:16">
      <c r="B168" s="109">
        <v>650</v>
      </c>
      <c r="C168" s="74" t="s">
        <v>44</v>
      </c>
      <c r="D168" s="70">
        <f t="shared" si="15"/>
        <v>4.9242424242424239</v>
      </c>
      <c r="E168" s="111">
        <v>92.41</v>
      </c>
      <c r="F168" s="112">
        <v>0.10390000000000001</v>
      </c>
      <c r="G168" s="108">
        <f t="shared" si="14"/>
        <v>92.513899999999992</v>
      </c>
      <c r="H168" s="72">
        <v>77.069999999999993</v>
      </c>
      <c r="I168" s="74" t="s">
        <v>45</v>
      </c>
      <c r="J168" s="71">
        <f t="shared" si="17"/>
        <v>77.069999999999993</v>
      </c>
      <c r="K168" s="72">
        <v>2.0699999999999998</v>
      </c>
      <c r="L168" s="74" t="s">
        <v>45</v>
      </c>
      <c r="M168" s="71">
        <f t="shared" si="16"/>
        <v>2.0699999999999998</v>
      </c>
      <c r="N168" s="72">
        <v>7454</v>
      </c>
      <c r="O168" s="74" t="s">
        <v>43</v>
      </c>
      <c r="P168" s="70">
        <f t="shared" si="13"/>
        <v>0.74539999999999995</v>
      </c>
    </row>
    <row r="169" spans="2:16">
      <c r="B169" s="109">
        <v>700</v>
      </c>
      <c r="C169" s="74" t="s">
        <v>44</v>
      </c>
      <c r="D169" s="70">
        <f t="shared" si="15"/>
        <v>5.3030303030303028</v>
      </c>
      <c r="E169" s="111">
        <v>91.28</v>
      </c>
      <c r="F169" s="112">
        <v>9.7509999999999999E-2</v>
      </c>
      <c r="G169" s="108">
        <f t="shared" si="14"/>
        <v>91.377510000000001</v>
      </c>
      <c r="H169" s="72">
        <v>82.39</v>
      </c>
      <c r="I169" s="74" t="s">
        <v>45</v>
      </c>
      <c r="J169" s="71">
        <f t="shared" si="17"/>
        <v>82.39</v>
      </c>
      <c r="K169" s="72">
        <v>2.21</v>
      </c>
      <c r="L169" s="74" t="s">
        <v>45</v>
      </c>
      <c r="M169" s="71">
        <f t="shared" si="16"/>
        <v>2.21</v>
      </c>
      <c r="N169" s="72">
        <v>7564</v>
      </c>
      <c r="O169" s="74" t="s">
        <v>43</v>
      </c>
      <c r="P169" s="70">
        <f t="shared" si="13"/>
        <v>0.75639999999999996</v>
      </c>
    </row>
    <row r="170" spans="2:16">
      <c r="B170" s="109">
        <v>800</v>
      </c>
      <c r="C170" s="74" t="s">
        <v>44</v>
      </c>
      <c r="D170" s="70">
        <f t="shared" si="15"/>
        <v>6.0606060606060606</v>
      </c>
      <c r="E170" s="111">
        <v>88.97</v>
      </c>
      <c r="F170" s="112">
        <v>8.6910000000000001E-2</v>
      </c>
      <c r="G170" s="108">
        <f t="shared" si="14"/>
        <v>89.056910000000002</v>
      </c>
      <c r="H170" s="72">
        <v>93.23</v>
      </c>
      <c r="I170" s="74" t="s">
        <v>45</v>
      </c>
      <c r="J170" s="71">
        <f t="shared" si="17"/>
        <v>93.23</v>
      </c>
      <c r="K170" s="72">
        <v>2.69</v>
      </c>
      <c r="L170" s="74" t="s">
        <v>45</v>
      </c>
      <c r="M170" s="71">
        <f t="shared" si="16"/>
        <v>2.69</v>
      </c>
      <c r="N170" s="72">
        <v>7782</v>
      </c>
      <c r="O170" s="74" t="s">
        <v>43</v>
      </c>
      <c r="P170" s="70">
        <f t="shared" si="13"/>
        <v>0.7782</v>
      </c>
    </row>
    <row r="171" spans="2:16">
      <c r="B171" s="109">
        <v>900</v>
      </c>
      <c r="C171" s="74" t="s">
        <v>44</v>
      </c>
      <c r="D171" s="70">
        <f t="shared" si="15"/>
        <v>6.8181818181818183</v>
      </c>
      <c r="E171" s="111">
        <v>86.67</v>
      </c>
      <c r="F171" s="112">
        <v>7.85E-2</v>
      </c>
      <c r="G171" s="108">
        <f t="shared" si="14"/>
        <v>86.748500000000007</v>
      </c>
      <c r="H171" s="72">
        <v>104.35</v>
      </c>
      <c r="I171" s="74" t="s">
        <v>45</v>
      </c>
      <c r="J171" s="71">
        <f t="shared" si="17"/>
        <v>104.35</v>
      </c>
      <c r="K171" s="72">
        <v>3.11</v>
      </c>
      <c r="L171" s="74" t="s">
        <v>45</v>
      </c>
      <c r="M171" s="71">
        <f t="shared" si="16"/>
        <v>3.11</v>
      </c>
      <c r="N171" s="72">
        <v>8000</v>
      </c>
      <c r="O171" s="74" t="s">
        <v>43</v>
      </c>
      <c r="P171" s="70">
        <f t="shared" si="13"/>
        <v>0.8</v>
      </c>
    </row>
    <row r="172" spans="2:16">
      <c r="B172" s="109">
        <v>1</v>
      </c>
      <c r="C172" s="73" t="s">
        <v>46</v>
      </c>
      <c r="D172" s="70">
        <f t="shared" ref="D172:D228" si="18">B172*1000/$C$5</f>
        <v>7.5757575757575761</v>
      </c>
      <c r="E172" s="111">
        <v>84.41</v>
      </c>
      <c r="F172" s="112">
        <v>7.1660000000000001E-2</v>
      </c>
      <c r="G172" s="108">
        <f t="shared" si="14"/>
        <v>84.481659999999991</v>
      </c>
      <c r="H172" s="72">
        <v>115.77</v>
      </c>
      <c r="I172" s="74" t="s">
        <v>45</v>
      </c>
      <c r="J172" s="71">
        <f t="shared" si="17"/>
        <v>115.77</v>
      </c>
      <c r="K172" s="72">
        <v>3.51</v>
      </c>
      <c r="L172" s="74" t="s">
        <v>45</v>
      </c>
      <c r="M172" s="71">
        <f t="shared" si="16"/>
        <v>3.51</v>
      </c>
      <c r="N172" s="72">
        <v>8220</v>
      </c>
      <c r="O172" s="74" t="s">
        <v>43</v>
      </c>
      <c r="P172" s="70">
        <f t="shared" si="13"/>
        <v>0.82200000000000006</v>
      </c>
    </row>
    <row r="173" spans="2:16">
      <c r="B173" s="109">
        <v>1.1000000000000001</v>
      </c>
      <c r="C173" s="74" t="s">
        <v>46</v>
      </c>
      <c r="D173" s="70">
        <f t="shared" si="18"/>
        <v>8.3333333333333339</v>
      </c>
      <c r="E173" s="111">
        <v>82.19</v>
      </c>
      <c r="F173" s="112">
        <v>6.5970000000000001E-2</v>
      </c>
      <c r="G173" s="108">
        <f t="shared" si="14"/>
        <v>82.255969999999991</v>
      </c>
      <c r="H173" s="72">
        <v>127.5</v>
      </c>
      <c r="I173" s="74" t="s">
        <v>45</v>
      </c>
      <c r="J173" s="71">
        <f t="shared" si="17"/>
        <v>127.5</v>
      </c>
      <c r="K173" s="72">
        <v>3.88</v>
      </c>
      <c r="L173" s="74" t="s">
        <v>45</v>
      </c>
      <c r="M173" s="71">
        <f t="shared" si="16"/>
        <v>3.88</v>
      </c>
      <c r="N173" s="72">
        <v>8443</v>
      </c>
      <c r="O173" s="74" t="s">
        <v>43</v>
      </c>
      <c r="P173" s="70">
        <f t="shared" si="13"/>
        <v>0.84429999999999994</v>
      </c>
    </row>
    <row r="174" spans="2:16">
      <c r="B174" s="109">
        <v>1.2</v>
      </c>
      <c r="C174" s="74" t="s">
        <v>46</v>
      </c>
      <c r="D174" s="70">
        <f t="shared" si="18"/>
        <v>9.0909090909090917</v>
      </c>
      <c r="E174" s="111">
        <v>80.03</v>
      </c>
      <c r="F174" s="112">
        <v>6.1159999999999999E-2</v>
      </c>
      <c r="G174" s="108">
        <f t="shared" si="14"/>
        <v>80.091160000000002</v>
      </c>
      <c r="H174" s="72">
        <v>139.55000000000001</v>
      </c>
      <c r="I174" s="74" t="s">
        <v>45</v>
      </c>
      <c r="J174" s="71">
        <f t="shared" si="17"/>
        <v>139.55000000000001</v>
      </c>
      <c r="K174" s="72">
        <v>4.24</v>
      </c>
      <c r="L174" s="74" t="s">
        <v>45</v>
      </c>
      <c r="M174" s="71">
        <f t="shared" si="16"/>
        <v>4.24</v>
      </c>
      <c r="N174" s="72">
        <v>8670</v>
      </c>
      <c r="O174" s="74" t="s">
        <v>43</v>
      </c>
      <c r="P174" s="70">
        <f t="shared" si="13"/>
        <v>0.86699999999999999</v>
      </c>
    </row>
    <row r="175" spans="2:16">
      <c r="B175" s="109">
        <v>1.3</v>
      </c>
      <c r="C175" s="74" t="s">
        <v>46</v>
      </c>
      <c r="D175" s="70">
        <f t="shared" si="18"/>
        <v>9.8484848484848477</v>
      </c>
      <c r="E175" s="111">
        <v>77.94</v>
      </c>
      <c r="F175" s="112">
        <v>5.704E-2</v>
      </c>
      <c r="G175" s="108">
        <f t="shared" si="14"/>
        <v>77.997039999999998</v>
      </c>
      <c r="H175" s="72">
        <v>151.91999999999999</v>
      </c>
      <c r="I175" s="74" t="s">
        <v>45</v>
      </c>
      <c r="J175" s="71">
        <f t="shared" si="17"/>
        <v>151.91999999999999</v>
      </c>
      <c r="K175" s="72">
        <v>4.59</v>
      </c>
      <c r="L175" s="74" t="s">
        <v>45</v>
      </c>
      <c r="M175" s="71">
        <f t="shared" si="16"/>
        <v>4.59</v>
      </c>
      <c r="N175" s="72">
        <v>8901</v>
      </c>
      <c r="O175" s="74" t="s">
        <v>43</v>
      </c>
      <c r="P175" s="70">
        <f t="shared" si="13"/>
        <v>0.8901</v>
      </c>
    </row>
    <row r="176" spans="2:16">
      <c r="B176" s="109">
        <v>1.4</v>
      </c>
      <c r="C176" s="74" t="s">
        <v>46</v>
      </c>
      <c r="D176" s="70">
        <f t="shared" si="18"/>
        <v>10.606060606060606</v>
      </c>
      <c r="E176" s="111">
        <v>75.930000000000007</v>
      </c>
      <c r="F176" s="112">
        <v>5.3469999999999997E-2</v>
      </c>
      <c r="G176" s="108">
        <f t="shared" si="14"/>
        <v>75.983470000000011</v>
      </c>
      <c r="H176" s="72">
        <v>164.61</v>
      </c>
      <c r="I176" s="74" t="s">
        <v>45</v>
      </c>
      <c r="J176" s="71">
        <f t="shared" si="17"/>
        <v>164.61</v>
      </c>
      <c r="K176" s="72">
        <v>4.93</v>
      </c>
      <c r="L176" s="74" t="s">
        <v>45</v>
      </c>
      <c r="M176" s="71">
        <f t="shared" si="16"/>
        <v>4.93</v>
      </c>
      <c r="N176" s="72">
        <v>9136</v>
      </c>
      <c r="O176" s="74" t="s">
        <v>43</v>
      </c>
      <c r="P176" s="70">
        <f t="shared" si="13"/>
        <v>0.91359999999999997</v>
      </c>
    </row>
    <row r="177" spans="1:16">
      <c r="A177" s="4"/>
      <c r="B177" s="109">
        <v>1.5</v>
      </c>
      <c r="C177" s="74" t="s">
        <v>46</v>
      </c>
      <c r="D177" s="70">
        <f t="shared" si="18"/>
        <v>11.363636363636363</v>
      </c>
      <c r="E177" s="111">
        <v>74</v>
      </c>
      <c r="F177" s="112">
        <v>5.0340000000000003E-2</v>
      </c>
      <c r="G177" s="108">
        <f t="shared" si="14"/>
        <v>74.050340000000006</v>
      </c>
      <c r="H177" s="72">
        <v>177.65</v>
      </c>
      <c r="I177" s="74" t="s">
        <v>45</v>
      </c>
      <c r="J177" s="71">
        <f t="shared" si="17"/>
        <v>177.65</v>
      </c>
      <c r="K177" s="72">
        <v>5.26</v>
      </c>
      <c r="L177" s="74" t="s">
        <v>45</v>
      </c>
      <c r="M177" s="71">
        <f t="shared" si="16"/>
        <v>5.26</v>
      </c>
      <c r="N177" s="72">
        <v>9378</v>
      </c>
      <c r="O177" s="74" t="s">
        <v>43</v>
      </c>
      <c r="P177" s="70">
        <f t="shared" si="13"/>
        <v>0.93779999999999997</v>
      </c>
    </row>
    <row r="178" spans="1:16">
      <c r="B178" s="72">
        <v>1.6</v>
      </c>
      <c r="C178" s="74" t="s">
        <v>46</v>
      </c>
      <c r="D178" s="70">
        <f t="shared" si="18"/>
        <v>12.121212121212121</v>
      </c>
      <c r="E178" s="111">
        <v>72.14</v>
      </c>
      <c r="F178" s="112">
        <v>4.7579999999999997E-2</v>
      </c>
      <c r="G178" s="108">
        <f t="shared" si="14"/>
        <v>72.187579999999997</v>
      </c>
      <c r="H178" s="72">
        <v>191.02</v>
      </c>
      <c r="I178" s="74" t="s">
        <v>45</v>
      </c>
      <c r="J178" s="71">
        <f t="shared" si="17"/>
        <v>191.02</v>
      </c>
      <c r="K178" s="72">
        <v>5.59</v>
      </c>
      <c r="L178" s="74" t="s">
        <v>45</v>
      </c>
      <c r="M178" s="71">
        <f t="shared" si="16"/>
        <v>5.59</v>
      </c>
      <c r="N178" s="72">
        <v>9624</v>
      </c>
      <c r="O178" s="74" t="s">
        <v>43</v>
      </c>
      <c r="P178" s="70">
        <f t="shared" si="13"/>
        <v>0.96240000000000003</v>
      </c>
    </row>
    <row r="179" spans="1:16">
      <c r="B179" s="109">
        <v>1.7</v>
      </c>
      <c r="C179" s="110" t="s">
        <v>46</v>
      </c>
      <c r="D179" s="70">
        <f t="shared" si="18"/>
        <v>12.878787878787879</v>
      </c>
      <c r="E179" s="111">
        <v>70.36</v>
      </c>
      <c r="F179" s="112">
        <v>4.512E-2</v>
      </c>
      <c r="G179" s="108">
        <f t="shared" si="14"/>
        <v>70.405119999999997</v>
      </c>
      <c r="H179" s="72">
        <v>204.74</v>
      </c>
      <c r="I179" s="74" t="s">
        <v>45</v>
      </c>
      <c r="J179" s="71">
        <f t="shared" si="17"/>
        <v>204.74</v>
      </c>
      <c r="K179" s="72">
        <v>5.92</v>
      </c>
      <c r="L179" s="74" t="s">
        <v>45</v>
      </c>
      <c r="M179" s="71">
        <f t="shared" si="16"/>
        <v>5.92</v>
      </c>
      <c r="N179" s="72">
        <v>9877</v>
      </c>
      <c r="O179" s="74" t="s">
        <v>43</v>
      </c>
      <c r="P179" s="70">
        <f t="shared" si="13"/>
        <v>0.98770000000000002</v>
      </c>
    </row>
    <row r="180" spans="1:16">
      <c r="B180" s="109">
        <v>1.8</v>
      </c>
      <c r="C180" s="110" t="s">
        <v>46</v>
      </c>
      <c r="D180" s="70">
        <f t="shared" si="18"/>
        <v>13.636363636363637</v>
      </c>
      <c r="E180" s="111">
        <v>68.66</v>
      </c>
      <c r="F180" s="112">
        <v>4.292E-2</v>
      </c>
      <c r="G180" s="108">
        <f t="shared" si="14"/>
        <v>68.702919999999992</v>
      </c>
      <c r="H180" s="72">
        <v>218.79</v>
      </c>
      <c r="I180" s="74" t="s">
        <v>45</v>
      </c>
      <c r="J180" s="71">
        <f t="shared" si="17"/>
        <v>218.79</v>
      </c>
      <c r="K180" s="72">
        <v>6.24</v>
      </c>
      <c r="L180" s="74" t="s">
        <v>45</v>
      </c>
      <c r="M180" s="71">
        <f t="shared" si="16"/>
        <v>6.24</v>
      </c>
      <c r="N180" s="72">
        <v>1.01</v>
      </c>
      <c r="O180" s="73" t="s">
        <v>45</v>
      </c>
      <c r="P180" s="71">
        <f t="shared" ref="P180:P228" si="19">N180</f>
        <v>1.01</v>
      </c>
    </row>
    <row r="181" spans="1:16">
      <c r="B181" s="109">
        <v>2</v>
      </c>
      <c r="C181" s="110" t="s">
        <v>46</v>
      </c>
      <c r="D181" s="70">
        <f t="shared" si="18"/>
        <v>15.151515151515152</v>
      </c>
      <c r="E181" s="111">
        <v>65.459999999999994</v>
      </c>
      <c r="F181" s="112">
        <v>3.9129999999999998E-2</v>
      </c>
      <c r="G181" s="108">
        <f t="shared" si="14"/>
        <v>65.499129999999994</v>
      </c>
      <c r="H181" s="72">
        <v>247.95</v>
      </c>
      <c r="I181" s="74" t="s">
        <v>45</v>
      </c>
      <c r="J181" s="71">
        <f t="shared" si="17"/>
        <v>247.95</v>
      </c>
      <c r="K181" s="72">
        <v>7.48</v>
      </c>
      <c r="L181" s="74" t="s">
        <v>45</v>
      </c>
      <c r="M181" s="71">
        <f t="shared" si="16"/>
        <v>7.48</v>
      </c>
      <c r="N181" s="72">
        <v>1.07</v>
      </c>
      <c r="O181" s="74" t="s">
        <v>45</v>
      </c>
      <c r="P181" s="71">
        <f t="shared" si="19"/>
        <v>1.07</v>
      </c>
    </row>
    <row r="182" spans="1:16">
      <c r="B182" s="109">
        <v>2.25</v>
      </c>
      <c r="C182" s="110" t="s">
        <v>46</v>
      </c>
      <c r="D182" s="70">
        <f t="shared" si="18"/>
        <v>17.045454545454547</v>
      </c>
      <c r="E182" s="111">
        <v>61.85</v>
      </c>
      <c r="F182" s="112">
        <v>3.5279999999999999E-2</v>
      </c>
      <c r="G182" s="108">
        <f t="shared" si="14"/>
        <v>61.885280000000002</v>
      </c>
      <c r="H182" s="72">
        <v>286.35000000000002</v>
      </c>
      <c r="I182" s="74" t="s">
        <v>45</v>
      </c>
      <c r="J182" s="71">
        <f t="shared" si="17"/>
        <v>286.35000000000002</v>
      </c>
      <c r="K182" s="72">
        <v>9.25</v>
      </c>
      <c r="L182" s="74" t="s">
        <v>45</v>
      </c>
      <c r="M182" s="71">
        <f t="shared" si="16"/>
        <v>9.25</v>
      </c>
      <c r="N182" s="72">
        <v>1.1399999999999999</v>
      </c>
      <c r="O182" s="74" t="s">
        <v>45</v>
      </c>
      <c r="P182" s="71">
        <f t="shared" si="19"/>
        <v>1.1399999999999999</v>
      </c>
    </row>
    <row r="183" spans="1:16">
      <c r="B183" s="109">
        <v>2.5</v>
      </c>
      <c r="C183" s="110" t="s">
        <v>46</v>
      </c>
      <c r="D183" s="70">
        <f t="shared" si="18"/>
        <v>18.939393939393938</v>
      </c>
      <c r="E183" s="111">
        <v>58.6</v>
      </c>
      <c r="F183" s="112">
        <v>3.2149999999999998E-2</v>
      </c>
      <c r="G183" s="108">
        <f t="shared" si="14"/>
        <v>58.632150000000003</v>
      </c>
      <c r="H183" s="72">
        <v>326.93</v>
      </c>
      <c r="I183" s="74" t="s">
        <v>45</v>
      </c>
      <c r="J183" s="71">
        <f t="shared" si="17"/>
        <v>326.93</v>
      </c>
      <c r="K183" s="72">
        <v>10.89</v>
      </c>
      <c r="L183" s="74" t="s">
        <v>45</v>
      </c>
      <c r="M183" s="71">
        <f t="shared" si="16"/>
        <v>10.89</v>
      </c>
      <c r="N183" s="72">
        <v>1.21</v>
      </c>
      <c r="O183" s="74" t="s">
        <v>45</v>
      </c>
      <c r="P183" s="71">
        <f t="shared" si="19"/>
        <v>1.21</v>
      </c>
    </row>
    <row r="184" spans="1:16">
      <c r="B184" s="109">
        <v>2.75</v>
      </c>
      <c r="C184" s="110" t="s">
        <v>46</v>
      </c>
      <c r="D184" s="70">
        <f t="shared" si="18"/>
        <v>20.833333333333332</v>
      </c>
      <c r="E184" s="111">
        <v>55.68</v>
      </c>
      <c r="F184" s="112">
        <v>2.9559999999999999E-2</v>
      </c>
      <c r="G184" s="108">
        <f t="shared" si="14"/>
        <v>55.709559999999996</v>
      </c>
      <c r="H184" s="72">
        <v>369.7</v>
      </c>
      <c r="I184" s="74" t="s">
        <v>45</v>
      </c>
      <c r="J184" s="71">
        <f t="shared" si="17"/>
        <v>369.7</v>
      </c>
      <c r="K184" s="72">
        <v>12.46</v>
      </c>
      <c r="L184" s="74" t="s">
        <v>45</v>
      </c>
      <c r="M184" s="71">
        <f t="shared" si="16"/>
        <v>12.46</v>
      </c>
      <c r="N184" s="72">
        <v>1.29</v>
      </c>
      <c r="O184" s="74" t="s">
        <v>45</v>
      </c>
      <c r="P184" s="71">
        <f t="shared" si="19"/>
        <v>1.29</v>
      </c>
    </row>
    <row r="185" spans="1:16">
      <c r="B185" s="109">
        <v>3</v>
      </c>
      <c r="C185" s="110" t="s">
        <v>46</v>
      </c>
      <c r="D185" s="70">
        <f t="shared" si="18"/>
        <v>22.727272727272727</v>
      </c>
      <c r="E185" s="111">
        <v>53.05</v>
      </c>
      <c r="F185" s="112">
        <v>2.7369999999999998E-2</v>
      </c>
      <c r="G185" s="108">
        <f t="shared" si="14"/>
        <v>53.077369999999995</v>
      </c>
      <c r="H185" s="72">
        <v>414.66</v>
      </c>
      <c r="I185" s="74" t="s">
        <v>45</v>
      </c>
      <c r="J185" s="71">
        <f t="shared" si="17"/>
        <v>414.66</v>
      </c>
      <c r="K185" s="72">
        <v>13.99</v>
      </c>
      <c r="L185" s="74" t="s">
        <v>45</v>
      </c>
      <c r="M185" s="71">
        <f t="shared" si="16"/>
        <v>13.99</v>
      </c>
      <c r="N185" s="72">
        <v>1.38</v>
      </c>
      <c r="O185" s="74" t="s">
        <v>45</v>
      </c>
      <c r="P185" s="71">
        <f t="shared" si="19"/>
        <v>1.38</v>
      </c>
    </row>
    <row r="186" spans="1:16">
      <c r="B186" s="109">
        <v>3.25</v>
      </c>
      <c r="C186" s="110" t="s">
        <v>46</v>
      </c>
      <c r="D186" s="70">
        <f t="shared" si="18"/>
        <v>24.621212121212121</v>
      </c>
      <c r="E186" s="111">
        <v>50.65</v>
      </c>
      <c r="F186" s="112">
        <v>2.5499999999999998E-2</v>
      </c>
      <c r="G186" s="108">
        <f t="shared" si="14"/>
        <v>50.6755</v>
      </c>
      <c r="H186" s="72">
        <v>461.8</v>
      </c>
      <c r="I186" s="74" t="s">
        <v>45</v>
      </c>
      <c r="J186" s="71">
        <f t="shared" si="17"/>
        <v>461.8</v>
      </c>
      <c r="K186" s="72">
        <v>15.49</v>
      </c>
      <c r="L186" s="74" t="s">
        <v>45</v>
      </c>
      <c r="M186" s="71">
        <f t="shared" si="16"/>
        <v>15.49</v>
      </c>
      <c r="N186" s="72">
        <v>1.46</v>
      </c>
      <c r="O186" s="74" t="s">
        <v>45</v>
      </c>
      <c r="P186" s="71">
        <f t="shared" si="19"/>
        <v>1.46</v>
      </c>
    </row>
    <row r="187" spans="1:16">
      <c r="B187" s="109">
        <v>3.5</v>
      </c>
      <c r="C187" s="110" t="s">
        <v>46</v>
      </c>
      <c r="D187" s="70">
        <f t="shared" si="18"/>
        <v>26.515151515151516</v>
      </c>
      <c r="E187" s="111">
        <v>48.47</v>
      </c>
      <c r="F187" s="112">
        <v>2.3879999999999998E-2</v>
      </c>
      <c r="G187" s="108">
        <f t="shared" si="14"/>
        <v>48.493879999999997</v>
      </c>
      <c r="H187" s="72">
        <v>511.11</v>
      </c>
      <c r="I187" s="74" t="s">
        <v>45</v>
      </c>
      <c r="J187" s="71">
        <f t="shared" si="17"/>
        <v>511.11</v>
      </c>
      <c r="K187" s="72">
        <v>16.989999999999998</v>
      </c>
      <c r="L187" s="74" t="s">
        <v>45</v>
      </c>
      <c r="M187" s="71">
        <f t="shared" si="16"/>
        <v>16.989999999999998</v>
      </c>
      <c r="N187" s="72">
        <v>1.56</v>
      </c>
      <c r="O187" s="74" t="s">
        <v>45</v>
      </c>
      <c r="P187" s="71">
        <f t="shared" si="19"/>
        <v>1.56</v>
      </c>
    </row>
    <row r="188" spans="1:16">
      <c r="B188" s="109">
        <v>3.75</v>
      </c>
      <c r="C188" s="110" t="s">
        <v>46</v>
      </c>
      <c r="D188" s="70">
        <f t="shared" si="18"/>
        <v>28.40909090909091</v>
      </c>
      <c r="E188" s="111">
        <v>46.47</v>
      </c>
      <c r="F188" s="112">
        <v>2.2460000000000001E-2</v>
      </c>
      <c r="G188" s="108">
        <f t="shared" si="14"/>
        <v>46.492460000000001</v>
      </c>
      <c r="H188" s="72">
        <v>562.59</v>
      </c>
      <c r="I188" s="74" t="s">
        <v>45</v>
      </c>
      <c r="J188" s="71">
        <f t="shared" si="17"/>
        <v>562.59</v>
      </c>
      <c r="K188" s="72">
        <v>18.489999999999998</v>
      </c>
      <c r="L188" s="74" t="s">
        <v>45</v>
      </c>
      <c r="M188" s="71">
        <f t="shared" si="16"/>
        <v>18.489999999999998</v>
      </c>
      <c r="N188" s="72">
        <v>1.65</v>
      </c>
      <c r="O188" s="74" t="s">
        <v>45</v>
      </c>
      <c r="P188" s="71">
        <f t="shared" si="19"/>
        <v>1.65</v>
      </c>
    </row>
    <row r="189" spans="1:16">
      <c r="B189" s="109">
        <v>4</v>
      </c>
      <c r="C189" s="110" t="s">
        <v>46</v>
      </c>
      <c r="D189" s="70">
        <f t="shared" si="18"/>
        <v>30.303030303030305</v>
      </c>
      <c r="E189" s="111">
        <v>44.64</v>
      </c>
      <c r="F189" s="112">
        <v>2.121E-2</v>
      </c>
      <c r="G189" s="108">
        <f t="shared" si="14"/>
        <v>44.661210000000004</v>
      </c>
      <c r="H189" s="72">
        <v>616.23</v>
      </c>
      <c r="I189" s="74" t="s">
        <v>45</v>
      </c>
      <c r="J189" s="71">
        <f t="shared" si="17"/>
        <v>616.23</v>
      </c>
      <c r="K189" s="72">
        <v>19.989999999999998</v>
      </c>
      <c r="L189" s="74" t="s">
        <v>45</v>
      </c>
      <c r="M189" s="71">
        <f t="shared" si="16"/>
        <v>19.989999999999998</v>
      </c>
      <c r="N189" s="72">
        <v>1.75</v>
      </c>
      <c r="O189" s="74" t="s">
        <v>45</v>
      </c>
      <c r="P189" s="71">
        <f t="shared" si="19"/>
        <v>1.75</v>
      </c>
    </row>
    <row r="190" spans="1:16">
      <c r="B190" s="109">
        <v>4.5</v>
      </c>
      <c r="C190" s="110" t="s">
        <v>46</v>
      </c>
      <c r="D190" s="70">
        <f t="shared" si="18"/>
        <v>34.090909090909093</v>
      </c>
      <c r="E190" s="111">
        <v>41.49</v>
      </c>
      <c r="F190" s="112">
        <v>1.9099999999999999E-2</v>
      </c>
      <c r="G190" s="108">
        <f t="shared" si="14"/>
        <v>41.509100000000004</v>
      </c>
      <c r="H190" s="72">
        <v>729.79</v>
      </c>
      <c r="I190" s="74" t="s">
        <v>45</v>
      </c>
      <c r="J190" s="71">
        <f t="shared" si="17"/>
        <v>729.79</v>
      </c>
      <c r="K190" s="72">
        <v>25.64</v>
      </c>
      <c r="L190" s="74" t="s">
        <v>45</v>
      </c>
      <c r="M190" s="71">
        <f t="shared" si="16"/>
        <v>25.64</v>
      </c>
      <c r="N190" s="72">
        <v>1.97</v>
      </c>
      <c r="O190" s="74" t="s">
        <v>45</v>
      </c>
      <c r="P190" s="71">
        <f t="shared" si="19"/>
        <v>1.97</v>
      </c>
    </row>
    <row r="191" spans="1:16">
      <c r="B191" s="109">
        <v>5</v>
      </c>
      <c r="C191" s="110" t="s">
        <v>46</v>
      </c>
      <c r="D191" s="70">
        <f t="shared" si="18"/>
        <v>37.878787878787875</v>
      </c>
      <c r="E191" s="111">
        <v>38.81</v>
      </c>
      <c r="F191" s="112">
        <v>1.7389999999999999E-2</v>
      </c>
      <c r="G191" s="108">
        <f t="shared" si="14"/>
        <v>38.827390000000001</v>
      </c>
      <c r="H191" s="72">
        <v>851.59</v>
      </c>
      <c r="I191" s="74" t="s">
        <v>45</v>
      </c>
      <c r="J191" s="71">
        <f t="shared" si="17"/>
        <v>851.59</v>
      </c>
      <c r="K191" s="72">
        <v>30.9</v>
      </c>
      <c r="L191" s="74" t="s">
        <v>45</v>
      </c>
      <c r="M191" s="71">
        <f t="shared" si="16"/>
        <v>30.9</v>
      </c>
      <c r="N191" s="72">
        <v>2.19</v>
      </c>
      <c r="O191" s="74" t="s">
        <v>45</v>
      </c>
      <c r="P191" s="71">
        <f t="shared" si="19"/>
        <v>2.19</v>
      </c>
    </row>
    <row r="192" spans="1:16">
      <c r="B192" s="109">
        <v>5.5</v>
      </c>
      <c r="C192" s="110" t="s">
        <v>46</v>
      </c>
      <c r="D192" s="70">
        <f t="shared" si="18"/>
        <v>41.666666666666664</v>
      </c>
      <c r="E192" s="111">
        <v>36.49</v>
      </c>
      <c r="F192" s="112">
        <v>1.5970000000000002E-2</v>
      </c>
      <c r="G192" s="108">
        <f t="shared" si="14"/>
        <v>36.505970000000005</v>
      </c>
      <c r="H192" s="72">
        <v>981.47</v>
      </c>
      <c r="I192" s="74" t="s">
        <v>45</v>
      </c>
      <c r="J192" s="71">
        <f t="shared" si="17"/>
        <v>981.47</v>
      </c>
      <c r="K192" s="72">
        <v>35.950000000000003</v>
      </c>
      <c r="L192" s="74" t="s">
        <v>45</v>
      </c>
      <c r="M192" s="71">
        <f t="shared" si="16"/>
        <v>35.950000000000003</v>
      </c>
      <c r="N192" s="72">
        <v>2.44</v>
      </c>
      <c r="O192" s="74" t="s">
        <v>45</v>
      </c>
      <c r="P192" s="71">
        <f t="shared" si="19"/>
        <v>2.44</v>
      </c>
    </row>
    <row r="193" spans="2:16">
      <c r="B193" s="109">
        <v>6</v>
      </c>
      <c r="C193" s="110" t="s">
        <v>46</v>
      </c>
      <c r="D193" s="70">
        <f t="shared" si="18"/>
        <v>45.454545454545453</v>
      </c>
      <c r="E193" s="111">
        <v>34.46</v>
      </c>
      <c r="F193" s="112">
        <v>1.478E-2</v>
      </c>
      <c r="G193" s="108">
        <f t="shared" si="14"/>
        <v>34.474780000000003</v>
      </c>
      <c r="H193" s="72">
        <v>1.1200000000000001</v>
      </c>
      <c r="I193" s="73" t="s">
        <v>12</v>
      </c>
      <c r="J193" s="75">
        <f t="shared" ref="J193:J228" si="20">H193*1000</f>
        <v>1120</v>
      </c>
      <c r="K193" s="72">
        <v>40.9</v>
      </c>
      <c r="L193" s="74" t="s">
        <v>45</v>
      </c>
      <c r="M193" s="71">
        <f t="shared" si="16"/>
        <v>40.9</v>
      </c>
      <c r="N193" s="72">
        <v>2.7</v>
      </c>
      <c r="O193" s="74" t="s">
        <v>45</v>
      </c>
      <c r="P193" s="71">
        <f t="shared" si="19"/>
        <v>2.7</v>
      </c>
    </row>
    <row r="194" spans="2:16">
      <c r="B194" s="109">
        <v>6.5</v>
      </c>
      <c r="C194" s="110" t="s">
        <v>46</v>
      </c>
      <c r="D194" s="70">
        <f t="shared" si="18"/>
        <v>49.242424242424242</v>
      </c>
      <c r="E194" s="111">
        <v>32.68</v>
      </c>
      <c r="F194" s="112">
        <v>1.376E-2</v>
      </c>
      <c r="G194" s="108">
        <f t="shared" si="14"/>
        <v>32.693759999999997</v>
      </c>
      <c r="H194" s="72">
        <v>1.26</v>
      </c>
      <c r="I194" s="74" t="s">
        <v>12</v>
      </c>
      <c r="J194" s="75">
        <f t="shared" si="20"/>
        <v>1260</v>
      </c>
      <c r="K194" s="72">
        <v>45.79</v>
      </c>
      <c r="L194" s="74" t="s">
        <v>45</v>
      </c>
      <c r="M194" s="71">
        <f t="shared" si="16"/>
        <v>45.79</v>
      </c>
      <c r="N194" s="72">
        <v>2.97</v>
      </c>
      <c r="O194" s="74" t="s">
        <v>45</v>
      </c>
      <c r="P194" s="71">
        <f t="shared" si="19"/>
        <v>2.97</v>
      </c>
    </row>
    <row r="195" spans="2:16">
      <c r="B195" s="109">
        <v>7</v>
      </c>
      <c r="C195" s="110" t="s">
        <v>46</v>
      </c>
      <c r="D195" s="70">
        <f t="shared" si="18"/>
        <v>53.030303030303031</v>
      </c>
      <c r="E195" s="111">
        <v>31.1</v>
      </c>
      <c r="F195" s="112">
        <v>1.2880000000000001E-2</v>
      </c>
      <c r="G195" s="108">
        <f t="shared" si="14"/>
        <v>31.112880000000001</v>
      </c>
      <c r="H195" s="72">
        <v>1.42</v>
      </c>
      <c r="I195" s="74" t="s">
        <v>12</v>
      </c>
      <c r="J195" s="75">
        <f t="shared" si="20"/>
        <v>1420</v>
      </c>
      <c r="K195" s="72">
        <v>50.67</v>
      </c>
      <c r="L195" s="74" t="s">
        <v>45</v>
      </c>
      <c r="M195" s="71">
        <f t="shared" si="16"/>
        <v>50.67</v>
      </c>
      <c r="N195" s="72">
        <v>3.25</v>
      </c>
      <c r="O195" s="74" t="s">
        <v>45</v>
      </c>
      <c r="P195" s="71">
        <f t="shared" si="19"/>
        <v>3.25</v>
      </c>
    </row>
    <row r="196" spans="2:16">
      <c r="B196" s="109">
        <v>8</v>
      </c>
      <c r="C196" s="110" t="s">
        <v>46</v>
      </c>
      <c r="D196" s="70">
        <f t="shared" si="18"/>
        <v>60.606060606060609</v>
      </c>
      <c r="E196" s="111">
        <v>28.42</v>
      </c>
      <c r="F196" s="112">
        <v>1.1429999999999999E-2</v>
      </c>
      <c r="G196" s="108">
        <f t="shared" si="14"/>
        <v>28.431430000000002</v>
      </c>
      <c r="H196" s="72">
        <v>1.75</v>
      </c>
      <c r="I196" s="74" t="s">
        <v>12</v>
      </c>
      <c r="J196" s="75">
        <f t="shared" si="20"/>
        <v>1750</v>
      </c>
      <c r="K196" s="72">
        <v>68.790000000000006</v>
      </c>
      <c r="L196" s="74" t="s">
        <v>45</v>
      </c>
      <c r="M196" s="71">
        <f t="shared" si="16"/>
        <v>68.790000000000006</v>
      </c>
      <c r="N196" s="72">
        <v>3.86</v>
      </c>
      <c r="O196" s="74" t="s">
        <v>45</v>
      </c>
      <c r="P196" s="71">
        <f t="shared" si="19"/>
        <v>3.86</v>
      </c>
    </row>
    <row r="197" spans="2:16">
      <c r="B197" s="109">
        <v>9</v>
      </c>
      <c r="C197" s="110" t="s">
        <v>46</v>
      </c>
      <c r="D197" s="70">
        <f t="shared" si="18"/>
        <v>68.181818181818187</v>
      </c>
      <c r="E197" s="111">
        <v>26.23</v>
      </c>
      <c r="F197" s="112">
        <v>1.0279999999999999E-2</v>
      </c>
      <c r="G197" s="108">
        <f t="shared" si="14"/>
        <v>26.240280000000002</v>
      </c>
      <c r="H197" s="72">
        <v>2.11</v>
      </c>
      <c r="I197" s="74" t="s">
        <v>12</v>
      </c>
      <c r="J197" s="75">
        <f t="shared" si="20"/>
        <v>2110</v>
      </c>
      <c r="K197" s="72">
        <v>85.43</v>
      </c>
      <c r="L197" s="74" t="s">
        <v>45</v>
      </c>
      <c r="M197" s="71">
        <f t="shared" si="16"/>
        <v>85.43</v>
      </c>
      <c r="N197" s="72">
        <v>4.5199999999999996</v>
      </c>
      <c r="O197" s="74" t="s">
        <v>45</v>
      </c>
      <c r="P197" s="71">
        <f t="shared" si="19"/>
        <v>4.5199999999999996</v>
      </c>
    </row>
    <row r="198" spans="2:16">
      <c r="B198" s="109">
        <v>10</v>
      </c>
      <c r="C198" s="110" t="s">
        <v>46</v>
      </c>
      <c r="D198" s="70">
        <f t="shared" si="18"/>
        <v>75.757575757575751</v>
      </c>
      <c r="E198" s="111">
        <v>24.41</v>
      </c>
      <c r="F198" s="112">
        <v>9.3519999999999992E-3</v>
      </c>
      <c r="G198" s="108">
        <f t="shared" si="14"/>
        <v>24.419352</v>
      </c>
      <c r="H198" s="72">
        <v>2.4900000000000002</v>
      </c>
      <c r="I198" s="74" t="s">
        <v>12</v>
      </c>
      <c r="J198" s="75">
        <f t="shared" si="20"/>
        <v>2490</v>
      </c>
      <c r="K198" s="72">
        <v>101.42</v>
      </c>
      <c r="L198" s="74" t="s">
        <v>45</v>
      </c>
      <c r="M198" s="71">
        <f t="shared" si="16"/>
        <v>101.42</v>
      </c>
      <c r="N198" s="72">
        <v>5.23</v>
      </c>
      <c r="O198" s="74" t="s">
        <v>45</v>
      </c>
      <c r="P198" s="71">
        <f t="shared" si="19"/>
        <v>5.23</v>
      </c>
    </row>
    <row r="199" spans="2:16">
      <c r="B199" s="109">
        <v>11</v>
      </c>
      <c r="C199" s="110" t="s">
        <v>46</v>
      </c>
      <c r="D199" s="70">
        <f t="shared" si="18"/>
        <v>83.333333333333329</v>
      </c>
      <c r="E199" s="111">
        <v>22.87</v>
      </c>
      <c r="F199" s="112">
        <v>8.5839999999999996E-3</v>
      </c>
      <c r="G199" s="108">
        <f t="shared" si="14"/>
        <v>22.878584</v>
      </c>
      <c r="H199" s="72">
        <v>2.91</v>
      </c>
      <c r="I199" s="74" t="s">
        <v>12</v>
      </c>
      <c r="J199" s="75">
        <f t="shared" si="20"/>
        <v>2910</v>
      </c>
      <c r="K199" s="72">
        <v>117.1</v>
      </c>
      <c r="L199" s="74" t="s">
        <v>45</v>
      </c>
      <c r="M199" s="71">
        <f t="shared" si="16"/>
        <v>117.1</v>
      </c>
      <c r="N199" s="72">
        <v>5.98</v>
      </c>
      <c r="O199" s="74" t="s">
        <v>45</v>
      </c>
      <c r="P199" s="71">
        <f t="shared" si="19"/>
        <v>5.98</v>
      </c>
    </row>
    <row r="200" spans="2:16">
      <c r="B200" s="109">
        <v>12</v>
      </c>
      <c r="C200" s="110" t="s">
        <v>46</v>
      </c>
      <c r="D200" s="70">
        <f t="shared" si="18"/>
        <v>90.909090909090907</v>
      </c>
      <c r="E200" s="111">
        <v>21.55</v>
      </c>
      <c r="F200" s="112">
        <v>7.9369999999999996E-3</v>
      </c>
      <c r="G200" s="108">
        <f t="shared" si="14"/>
        <v>21.557936999999999</v>
      </c>
      <c r="H200" s="72">
        <v>3.35</v>
      </c>
      <c r="I200" s="74" t="s">
        <v>12</v>
      </c>
      <c r="J200" s="75">
        <f t="shared" si="20"/>
        <v>3350</v>
      </c>
      <c r="K200" s="72">
        <v>132.63</v>
      </c>
      <c r="L200" s="74" t="s">
        <v>45</v>
      </c>
      <c r="M200" s="71">
        <f t="shared" si="16"/>
        <v>132.63</v>
      </c>
      <c r="N200" s="72">
        <v>6.77</v>
      </c>
      <c r="O200" s="74" t="s">
        <v>45</v>
      </c>
      <c r="P200" s="71">
        <f t="shared" si="19"/>
        <v>6.77</v>
      </c>
    </row>
    <row r="201" spans="2:16">
      <c r="B201" s="109">
        <v>13</v>
      </c>
      <c r="C201" s="110" t="s">
        <v>46</v>
      </c>
      <c r="D201" s="70">
        <f t="shared" si="18"/>
        <v>98.484848484848484</v>
      </c>
      <c r="E201" s="111">
        <v>20.41</v>
      </c>
      <c r="F201" s="112">
        <v>7.3850000000000001E-3</v>
      </c>
      <c r="G201" s="108">
        <f t="shared" si="14"/>
        <v>20.417384999999999</v>
      </c>
      <c r="H201" s="72">
        <v>3.81</v>
      </c>
      <c r="I201" s="74" t="s">
        <v>12</v>
      </c>
      <c r="J201" s="75">
        <f t="shared" si="20"/>
        <v>3810</v>
      </c>
      <c r="K201" s="72">
        <v>148.11000000000001</v>
      </c>
      <c r="L201" s="74" t="s">
        <v>45</v>
      </c>
      <c r="M201" s="71">
        <f t="shared" si="16"/>
        <v>148.11000000000001</v>
      </c>
      <c r="N201" s="72">
        <v>7.6</v>
      </c>
      <c r="O201" s="74" t="s">
        <v>45</v>
      </c>
      <c r="P201" s="71">
        <f t="shared" si="19"/>
        <v>7.6</v>
      </c>
    </row>
    <row r="202" spans="2:16">
      <c r="B202" s="109">
        <v>14</v>
      </c>
      <c r="C202" s="110" t="s">
        <v>46</v>
      </c>
      <c r="D202" s="70">
        <f t="shared" si="18"/>
        <v>106.06060606060606</v>
      </c>
      <c r="E202" s="111">
        <v>19.41</v>
      </c>
      <c r="F202" s="112">
        <v>6.9069999999999999E-3</v>
      </c>
      <c r="G202" s="108">
        <f t="shared" si="14"/>
        <v>19.416907000000002</v>
      </c>
      <c r="H202" s="72">
        <v>4.3</v>
      </c>
      <c r="I202" s="74" t="s">
        <v>12</v>
      </c>
      <c r="J202" s="75">
        <f t="shared" si="20"/>
        <v>4300</v>
      </c>
      <c r="K202" s="72">
        <v>163.6</v>
      </c>
      <c r="L202" s="74" t="s">
        <v>45</v>
      </c>
      <c r="M202" s="71">
        <f t="shared" si="16"/>
        <v>163.6</v>
      </c>
      <c r="N202" s="72">
        <v>8.4700000000000006</v>
      </c>
      <c r="O202" s="74" t="s">
        <v>45</v>
      </c>
      <c r="P202" s="71">
        <f t="shared" si="19"/>
        <v>8.4700000000000006</v>
      </c>
    </row>
    <row r="203" spans="2:16">
      <c r="B203" s="109">
        <v>15</v>
      </c>
      <c r="C203" s="110" t="s">
        <v>46</v>
      </c>
      <c r="D203" s="70">
        <f t="shared" si="18"/>
        <v>113.63636363636364</v>
      </c>
      <c r="E203" s="111">
        <v>18.53</v>
      </c>
      <c r="F203" s="112">
        <v>6.4900000000000001E-3</v>
      </c>
      <c r="G203" s="108">
        <f t="shared" si="14"/>
        <v>18.536490000000001</v>
      </c>
      <c r="H203" s="72">
        <v>4.82</v>
      </c>
      <c r="I203" s="74" t="s">
        <v>12</v>
      </c>
      <c r="J203" s="75">
        <f t="shared" si="20"/>
        <v>4820</v>
      </c>
      <c r="K203" s="72">
        <v>179.11</v>
      </c>
      <c r="L203" s="74" t="s">
        <v>45</v>
      </c>
      <c r="M203" s="71">
        <f t="shared" si="16"/>
        <v>179.11</v>
      </c>
      <c r="N203" s="72">
        <v>9.3800000000000008</v>
      </c>
      <c r="O203" s="74" t="s">
        <v>45</v>
      </c>
      <c r="P203" s="71">
        <f t="shared" si="19"/>
        <v>9.3800000000000008</v>
      </c>
    </row>
    <row r="204" spans="2:16">
      <c r="B204" s="109">
        <v>16</v>
      </c>
      <c r="C204" s="110" t="s">
        <v>46</v>
      </c>
      <c r="D204" s="70">
        <f t="shared" si="18"/>
        <v>121.21212121212122</v>
      </c>
      <c r="E204" s="111">
        <v>17.75</v>
      </c>
      <c r="F204" s="112">
        <v>6.123E-3</v>
      </c>
      <c r="G204" s="108">
        <f t="shared" si="14"/>
        <v>17.756122999999999</v>
      </c>
      <c r="H204" s="72">
        <v>5.36</v>
      </c>
      <c r="I204" s="74" t="s">
        <v>12</v>
      </c>
      <c r="J204" s="75">
        <f t="shared" si="20"/>
        <v>5360</v>
      </c>
      <c r="K204" s="72">
        <v>194.66</v>
      </c>
      <c r="L204" s="74" t="s">
        <v>45</v>
      </c>
      <c r="M204" s="71">
        <f t="shared" si="16"/>
        <v>194.66</v>
      </c>
      <c r="N204" s="72">
        <v>10.32</v>
      </c>
      <c r="O204" s="74" t="s">
        <v>45</v>
      </c>
      <c r="P204" s="71">
        <f t="shared" si="19"/>
        <v>10.32</v>
      </c>
    </row>
    <row r="205" spans="2:16">
      <c r="B205" s="109">
        <v>17</v>
      </c>
      <c r="C205" s="110" t="s">
        <v>46</v>
      </c>
      <c r="D205" s="70">
        <f t="shared" si="18"/>
        <v>128.78787878787878</v>
      </c>
      <c r="E205" s="111">
        <v>17.05</v>
      </c>
      <c r="F205" s="112">
        <v>5.7959999999999999E-3</v>
      </c>
      <c r="G205" s="108">
        <f t="shared" si="14"/>
        <v>17.055796000000001</v>
      </c>
      <c r="H205" s="72">
        <v>5.92</v>
      </c>
      <c r="I205" s="74" t="s">
        <v>12</v>
      </c>
      <c r="J205" s="75">
        <f t="shared" si="20"/>
        <v>5920</v>
      </c>
      <c r="K205" s="72">
        <v>210.27</v>
      </c>
      <c r="L205" s="74" t="s">
        <v>45</v>
      </c>
      <c r="M205" s="71">
        <f t="shared" si="16"/>
        <v>210.27</v>
      </c>
      <c r="N205" s="72">
        <v>11.3</v>
      </c>
      <c r="O205" s="74" t="s">
        <v>45</v>
      </c>
      <c r="P205" s="71">
        <f t="shared" si="19"/>
        <v>11.3</v>
      </c>
    </row>
    <row r="206" spans="2:16">
      <c r="B206" s="109">
        <v>18</v>
      </c>
      <c r="C206" s="110" t="s">
        <v>46</v>
      </c>
      <c r="D206" s="70">
        <f t="shared" si="18"/>
        <v>136.36363636363637</v>
      </c>
      <c r="E206" s="111">
        <v>16.420000000000002</v>
      </c>
      <c r="F206" s="112">
        <v>5.5040000000000002E-3</v>
      </c>
      <c r="G206" s="108">
        <f t="shared" si="14"/>
        <v>16.425504</v>
      </c>
      <c r="H206" s="72">
        <v>6.5</v>
      </c>
      <c r="I206" s="74" t="s">
        <v>12</v>
      </c>
      <c r="J206" s="75">
        <f t="shared" si="20"/>
        <v>6500</v>
      </c>
      <c r="K206" s="72">
        <v>225.93</v>
      </c>
      <c r="L206" s="74" t="s">
        <v>45</v>
      </c>
      <c r="M206" s="71">
        <f t="shared" si="16"/>
        <v>225.93</v>
      </c>
      <c r="N206" s="72">
        <v>12.31</v>
      </c>
      <c r="O206" s="74" t="s">
        <v>45</v>
      </c>
      <c r="P206" s="71">
        <f t="shared" si="19"/>
        <v>12.31</v>
      </c>
    </row>
    <row r="207" spans="2:16">
      <c r="B207" s="109">
        <v>20</v>
      </c>
      <c r="C207" s="110" t="s">
        <v>46</v>
      </c>
      <c r="D207" s="70">
        <f t="shared" si="18"/>
        <v>151.5151515151515</v>
      </c>
      <c r="E207" s="111">
        <v>15.33</v>
      </c>
      <c r="F207" s="112">
        <v>5.0039999999999998E-3</v>
      </c>
      <c r="G207" s="108">
        <f t="shared" si="14"/>
        <v>15.335004</v>
      </c>
      <c r="H207" s="72">
        <v>7.74</v>
      </c>
      <c r="I207" s="74" t="s">
        <v>12</v>
      </c>
      <c r="J207" s="75">
        <f t="shared" si="20"/>
        <v>7740</v>
      </c>
      <c r="K207" s="72">
        <v>285.41000000000003</v>
      </c>
      <c r="L207" s="74" t="s">
        <v>45</v>
      </c>
      <c r="M207" s="71">
        <f t="shared" si="16"/>
        <v>285.41000000000003</v>
      </c>
      <c r="N207" s="72">
        <v>14.42</v>
      </c>
      <c r="O207" s="74" t="s">
        <v>45</v>
      </c>
      <c r="P207" s="71">
        <f t="shared" si="19"/>
        <v>14.42</v>
      </c>
    </row>
    <row r="208" spans="2:16">
      <c r="B208" s="109">
        <v>22.5</v>
      </c>
      <c r="C208" s="110" t="s">
        <v>46</v>
      </c>
      <c r="D208" s="70">
        <f t="shared" si="18"/>
        <v>170.45454545454547</v>
      </c>
      <c r="E208" s="111">
        <v>14.2</v>
      </c>
      <c r="F208" s="112">
        <v>4.4970000000000001E-3</v>
      </c>
      <c r="G208" s="108">
        <f t="shared" si="14"/>
        <v>14.204497</v>
      </c>
      <c r="H208" s="72">
        <v>9.39</v>
      </c>
      <c r="I208" s="74" t="s">
        <v>12</v>
      </c>
      <c r="J208" s="75">
        <f t="shared" si="20"/>
        <v>9390</v>
      </c>
      <c r="K208" s="72">
        <v>369.3</v>
      </c>
      <c r="L208" s="74" t="s">
        <v>45</v>
      </c>
      <c r="M208" s="71">
        <f t="shared" si="16"/>
        <v>369.3</v>
      </c>
      <c r="N208" s="72">
        <v>17.23</v>
      </c>
      <c r="O208" s="74" t="s">
        <v>45</v>
      </c>
      <c r="P208" s="71">
        <f t="shared" si="19"/>
        <v>17.23</v>
      </c>
    </row>
    <row r="209" spans="2:16">
      <c r="B209" s="109">
        <v>25</v>
      </c>
      <c r="C209" s="110" t="s">
        <v>46</v>
      </c>
      <c r="D209" s="70">
        <f t="shared" si="18"/>
        <v>189.39393939393941</v>
      </c>
      <c r="E209" s="111">
        <v>13.28</v>
      </c>
      <c r="F209" s="112">
        <v>4.0870000000000004E-3</v>
      </c>
      <c r="G209" s="108">
        <f t="shared" si="14"/>
        <v>13.284087</v>
      </c>
      <c r="H209" s="72">
        <v>11.17</v>
      </c>
      <c r="I209" s="74" t="s">
        <v>12</v>
      </c>
      <c r="J209" s="75">
        <f t="shared" si="20"/>
        <v>11170</v>
      </c>
      <c r="K209" s="72">
        <v>446.92</v>
      </c>
      <c r="L209" s="74" t="s">
        <v>45</v>
      </c>
      <c r="M209" s="71">
        <f t="shared" si="16"/>
        <v>446.92</v>
      </c>
      <c r="N209" s="72">
        <v>20.2</v>
      </c>
      <c r="O209" s="74" t="s">
        <v>45</v>
      </c>
      <c r="P209" s="71">
        <f t="shared" si="19"/>
        <v>20.2</v>
      </c>
    </row>
    <row r="210" spans="2:16">
      <c r="B210" s="109">
        <v>27.5</v>
      </c>
      <c r="C210" s="110" t="s">
        <v>46</v>
      </c>
      <c r="D210" s="70">
        <f t="shared" si="18"/>
        <v>208.33333333333334</v>
      </c>
      <c r="E210" s="111">
        <v>12.52</v>
      </c>
      <c r="F210" s="112">
        <v>3.7490000000000002E-3</v>
      </c>
      <c r="G210" s="108">
        <f t="shared" si="14"/>
        <v>12.523748999999999</v>
      </c>
      <c r="H210" s="72">
        <v>13.07</v>
      </c>
      <c r="I210" s="74" t="s">
        <v>12</v>
      </c>
      <c r="J210" s="75">
        <f t="shared" si="20"/>
        <v>13070</v>
      </c>
      <c r="K210" s="72">
        <v>521.15</v>
      </c>
      <c r="L210" s="74" t="s">
        <v>45</v>
      </c>
      <c r="M210" s="71">
        <f t="shared" si="16"/>
        <v>521.15</v>
      </c>
      <c r="N210" s="72">
        <v>23.33</v>
      </c>
      <c r="O210" s="74" t="s">
        <v>45</v>
      </c>
      <c r="P210" s="71">
        <f t="shared" si="19"/>
        <v>23.33</v>
      </c>
    </row>
    <row r="211" spans="2:16">
      <c r="B211" s="109">
        <v>30</v>
      </c>
      <c r="C211" s="110" t="s">
        <v>46</v>
      </c>
      <c r="D211" s="70">
        <f t="shared" si="18"/>
        <v>227.27272727272728</v>
      </c>
      <c r="E211" s="111">
        <v>11.88</v>
      </c>
      <c r="F211" s="112">
        <v>3.4640000000000001E-3</v>
      </c>
      <c r="G211" s="108">
        <f t="shared" si="14"/>
        <v>11.883464</v>
      </c>
      <c r="H211" s="72">
        <v>15.07</v>
      </c>
      <c r="I211" s="74" t="s">
        <v>12</v>
      </c>
      <c r="J211" s="75">
        <f t="shared" si="20"/>
        <v>15070</v>
      </c>
      <c r="K211" s="72">
        <v>593.24</v>
      </c>
      <c r="L211" s="74" t="s">
        <v>45</v>
      </c>
      <c r="M211" s="71">
        <f t="shared" si="16"/>
        <v>593.24</v>
      </c>
      <c r="N211" s="72">
        <v>26.6</v>
      </c>
      <c r="O211" s="74" t="s">
        <v>45</v>
      </c>
      <c r="P211" s="71">
        <f t="shared" si="19"/>
        <v>26.6</v>
      </c>
    </row>
    <row r="212" spans="2:16">
      <c r="B212" s="109">
        <v>32.5</v>
      </c>
      <c r="C212" s="110" t="s">
        <v>46</v>
      </c>
      <c r="D212" s="70">
        <f t="shared" si="18"/>
        <v>246.21212121212122</v>
      </c>
      <c r="E212" s="111">
        <v>11.33</v>
      </c>
      <c r="F212" s="112">
        <v>3.2200000000000002E-3</v>
      </c>
      <c r="G212" s="108">
        <f t="shared" si="14"/>
        <v>11.333220000000001</v>
      </c>
      <c r="H212" s="72">
        <v>17.18</v>
      </c>
      <c r="I212" s="74" t="s">
        <v>12</v>
      </c>
      <c r="J212" s="75">
        <f t="shared" si="20"/>
        <v>17180</v>
      </c>
      <c r="K212" s="72">
        <v>663.87</v>
      </c>
      <c r="L212" s="74" t="s">
        <v>45</v>
      </c>
      <c r="M212" s="71">
        <f t="shared" si="16"/>
        <v>663.87</v>
      </c>
      <c r="N212" s="72">
        <v>30</v>
      </c>
      <c r="O212" s="74" t="s">
        <v>45</v>
      </c>
      <c r="P212" s="71">
        <f t="shared" si="19"/>
        <v>30</v>
      </c>
    </row>
    <row r="213" spans="2:16">
      <c r="B213" s="109">
        <v>35</v>
      </c>
      <c r="C213" s="110" t="s">
        <v>46</v>
      </c>
      <c r="D213" s="70">
        <f t="shared" si="18"/>
        <v>265.15151515151513</v>
      </c>
      <c r="E213" s="111">
        <v>10.86</v>
      </c>
      <c r="F213" s="112">
        <v>3.0100000000000001E-3</v>
      </c>
      <c r="G213" s="108">
        <f t="shared" ref="G213:G228" si="21">E213+F213</f>
        <v>10.863009999999999</v>
      </c>
      <c r="H213" s="72">
        <v>19.38</v>
      </c>
      <c r="I213" s="74" t="s">
        <v>12</v>
      </c>
      <c r="J213" s="75">
        <f t="shared" si="20"/>
        <v>19380</v>
      </c>
      <c r="K213" s="72">
        <v>733.39</v>
      </c>
      <c r="L213" s="74" t="s">
        <v>45</v>
      </c>
      <c r="M213" s="71">
        <f t="shared" si="16"/>
        <v>733.39</v>
      </c>
      <c r="N213" s="72">
        <v>33.520000000000003</v>
      </c>
      <c r="O213" s="74" t="s">
        <v>45</v>
      </c>
      <c r="P213" s="71">
        <f t="shared" si="19"/>
        <v>33.520000000000003</v>
      </c>
    </row>
    <row r="214" spans="2:16">
      <c r="B214" s="109">
        <v>37.5</v>
      </c>
      <c r="C214" s="110" t="s">
        <v>46</v>
      </c>
      <c r="D214" s="70">
        <f t="shared" si="18"/>
        <v>284.09090909090907</v>
      </c>
      <c r="E214" s="111">
        <v>10.44</v>
      </c>
      <c r="F214" s="112">
        <v>2.8270000000000001E-3</v>
      </c>
      <c r="G214" s="108">
        <f t="shared" si="21"/>
        <v>10.442826999999999</v>
      </c>
      <c r="H214" s="72">
        <v>21.68</v>
      </c>
      <c r="I214" s="74" t="s">
        <v>12</v>
      </c>
      <c r="J214" s="75">
        <f t="shared" si="20"/>
        <v>21680</v>
      </c>
      <c r="K214" s="72">
        <v>802.03</v>
      </c>
      <c r="L214" s="74" t="s">
        <v>45</v>
      </c>
      <c r="M214" s="71">
        <f t="shared" si="16"/>
        <v>802.03</v>
      </c>
      <c r="N214" s="72">
        <v>37.15</v>
      </c>
      <c r="O214" s="74" t="s">
        <v>45</v>
      </c>
      <c r="P214" s="71">
        <f t="shared" si="19"/>
        <v>37.15</v>
      </c>
    </row>
    <row r="215" spans="2:16">
      <c r="B215" s="109">
        <v>40</v>
      </c>
      <c r="C215" s="110" t="s">
        <v>46</v>
      </c>
      <c r="D215" s="70">
        <f t="shared" si="18"/>
        <v>303.030303030303</v>
      </c>
      <c r="E215" s="111">
        <v>10.08</v>
      </c>
      <c r="F215" s="112">
        <v>2.666E-3</v>
      </c>
      <c r="G215" s="108">
        <f t="shared" si="21"/>
        <v>10.082666</v>
      </c>
      <c r="H215" s="72">
        <v>24.06</v>
      </c>
      <c r="I215" s="74" t="s">
        <v>12</v>
      </c>
      <c r="J215" s="75">
        <f t="shared" si="20"/>
        <v>24060</v>
      </c>
      <c r="K215" s="72">
        <v>869.91</v>
      </c>
      <c r="L215" s="74" t="s">
        <v>45</v>
      </c>
      <c r="M215" s="71">
        <f t="shared" si="16"/>
        <v>869.91</v>
      </c>
      <c r="N215" s="72">
        <v>40.880000000000003</v>
      </c>
      <c r="O215" s="74" t="s">
        <v>45</v>
      </c>
      <c r="P215" s="71">
        <f t="shared" si="19"/>
        <v>40.880000000000003</v>
      </c>
    </row>
    <row r="216" spans="2:16">
      <c r="B216" s="109">
        <v>45</v>
      </c>
      <c r="C216" s="110" t="s">
        <v>46</v>
      </c>
      <c r="D216" s="70">
        <f t="shared" si="18"/>
        <v>340.90909090909093</v>
      </c>
      <c r="E216" s="111">
        <v>9.4730000000000008</v>
      </c>
      <c r="F216" s="112">
        <v>2.3939999999999999E-3</v>
      </c>
      <c r="G216" s="108">
        <f t="shared" si="21"/>
        <v>9.4753940000000014</v>
      </c>
      <c r="H216" s="72">
        <v>29.06</v>
      </c>
      <c r="I216" s="74" t="s">
        <v>12</v>
      </c>
      <c r="J216" s="75">
        <f t="shared" si="20"/>
        <v>29060</v>
      </c>
      <c r="K216" s="72">
        <v>1.1200000000000001</v>
      </c>
      <c r="L216" s="73" t="s">
        <v>12</v>
      </c>
      <c r="M216" s="75">
        <f t="shared" ref="M216:M228" si="22">K216*1000</f>
        <v>1120</v>
      </c>
      <c r="N216" s="72">
        <v>48.6</v>
      </c>
      <c r="O216" s="74" t="s">
        <v>45</v>
      </c>
      <c r="P216" s="71">
        <f t="shared" si="19"/>
        <v>48.6</v>
      </c>
    </row>
    <row r="217" spans="2:16">
      <c r="B217" s="109">
        <v>50</v>
      </c>
      <c r="C217" s="110" t="s">
        <v>46</v>
      </c>
      <c r="D217" s="70">
        <f t="shared" si="18"/>
        <v>378.78787878787881</v>
      </c>
      <c r="E217" s="111">
        <v>8.9860000000000007</v>
      </c>
      <c r="F217" s="112">
        <v>2.1749999999999999E-3</v>
      </c>
      <c r="G217" s="108">
        <f t="shared" si="21"/>
        <v>8.988175</v>
      </c>
      <c r="H217" s="72">
        <v>34.36</v>
      </c>
      <c r="I217" s="74" t="s">
        <v>12</v>
      </c>
      <c r="J217" s="75">
        <f t="shared" si="20"/>
        <v>34360</v>
      </c>
      <c r="K217" s="72">
        <v>1.35</v>
      </c>
      <c r="L217" s="74" t="s">
        <v>12</v>
      </c>
      <c r="M217" s="75">
        <f t="shared" si="22"/>
        <v>1350</v>
      </c>
      <c r="N217" s="72">
        <v>56.62</v>
      </c>
      <c r="O217" s="74" t="s">
        <v>45</v>
      </c>
      <c r="P217" s="71">
        <f t="shared" si="19"/>
        <v>56.62</v>
      </c>
    </row>
    <row r="218" spans="2:16">
      <c r="B218" s="109">
        <v>55</v>
      </c>
      <c r="C218" s="110" t="s">
        <v>46</v>
      </c>
      <c r="D218" s="70">
        <f t="shared" si="18"/>
        <v>416.66666666666669</v>
      </c>
      <c r="E218" s="111">
        <v>8.5860000000000003</v>
      </c>
      <c r="F218" s="112">
        <v>1.993E-3</v>
      </c>
      <c r="G218" s="108">
        <f t="shared" si="21"/>
        <v>8.5879930000000009</v>
      </c>
      <c r="H218" s="72">
        <v>39.92</v>
      </c>
      <c r="I218" s="74" t="s">
        <v>12</v>
      </c>
      <c r="J218" s="75">
        <f t="shared" si="20"/>
        <v>39920</v>
      </c>
      <c r="K218" s="72">
        <v>1.56</v>
      </c>
      <c r="L218" s="74" t="s">
        <v>12</v>
      </c>
      <c r="M218" s="75">
        <f t="shared" si="22"/>
        <v>1560</v>
      </c>
      <c r="N218" s="72">
        <v>64.900000000000006</v>
      </c>
      <c r="O218" s="74" t="s">
        <v>45</v>
      </c>
      <c r="P218" s="71">
        <f t="shared" si="19"/>
        <v>64.900000000000006</v>
      </c>
    </row>
    <row r="219" spans="2:16">
      <c r="B219" s="109">
        <v>60</v>
      </c>
      <c r="C219" s="110" t="s">
        <v>46</v>
      </c>
      <c r="D219" s="70">
        <f t="shared" si="18"/>
        <v>454.54545454545456</v>
      </c>
      <c r="E219" s="111">
        <v>8.2539999999999996</v>
      </c>
      <c r="F219" s="112">
        <v>1.841E-3</v>
      </c>
      <c r="G219" s="108">
        <f t="shared" si="21"/>
        <v>8.2558410000000002</v>
      </c>
      <c r="H219" s="72">
        <v>45.73</v>
      </c>
      <c r="I219" s="74" t="s">
        <v>12</v>
      </c>
      <c r="J219" s="75">
        <f t="shared" si="20"/>
        <v>45730</v>
      </c>
      <c r="K219" s="72">
        <v>1.76</v>
      </c>
      <c r="L219" s="74" t="s">
        <v>12</v>
      </c>
      <c r="M219" s="75">
        <f t="shared" si="22"/>
        <v>1760</v>
      </c>
      <c r="N219" s="72">
        <v>73.38</v>
      </c>
      <c r="O219" s="74" t="s">
        <v>45</v>
      </c>
      <c r="P219" s="71">
        <f t="shared" si="19"/>
        <v>73.38</v>
      </c>
    </row>
    <row r="220" spans="2:16">
      <c r="B220" s="109">
        <v>65</v>
      </c>
      <c r="C220" s="110" t="s">
        <v>46</v>
      </c>
      <c r="D220" s="70">
        <f t="shared" si="18"/>
        <v>492.42424242424244</v>
      </c>
      <c r="E220" s="111">
        <v>7.9749999999999996</v>
      </c>
      <c r="F220" s="112">
        <v>1.7110000000000001E-3</v>
      </c>
      <c r="G220" s="108">
        <f t="shared" si="21"/>
        <v>7.9767109999999999</v>
      </c>
      <c r="H220" s="72">
        <v>51.75</v>
      </c>
      <c r="I220" s="74" t="s">
        <v>12</v>
      </c>
      <c r="J220" s="75">
        <f t="shared" si="20"/>
        <v>51750</v>
      </c>
      <c r="K220" s="72">
        <v>1.96</v>
      </c>
      <c r="L220" s="74" t="s">
        <v>12</v>
      </c>
      <c r="M220" s="75">
        <f t="shared" si="22"/>
        <v>1960</v>
      </c>
      <c r="N220" s="72">
        <v>82.04</v>
      </c>
      <c r="O220" s="74" t="s">
        <v>45</v>
      </c>
      <c r="P220" s="71">
        <f t="shared" si="19"/>
        <v>82.04</v>
      </c>
    </row>
    <row r="221" spans="2:16">
      <c r="B221" s="109">
        <v>70</v>
      </c>
      <c r="C221" s="110" t="s">
        <v>46</v>
      </c>
      <c r="D221" s="70">
        <f t="shared" si="18"/>
        <v>530.30303030303025</v>
      </c>
      <c r="E221" s="111">
        <v>7.7359999999999998</v>
      </c>
      <c r="F221" s="112">
        <v>1.5989999999999999E-3</v>
      </c>
      <c r="G221" s="108">
        <f t="shared" si="21"/>
        <v>7.7375989999999994</v>
      </c>
      <c r="H221" s="72">
        <v>57.98</v>
      </c>
      <c r="I221" s="74" t="s">
        <v>12</v>
      </c>
      <c r="J221" s="75">
        <f t="shared" si="20"/>
        <v>57980</v>
      </c>
      <c r="K221" s="72">
        <v>2.15</v>
      </c>
      <c r="L221" s="74" t="s">
        <v>12</v>
      </c>
      <c r="M221" s="75">
        <f t="shared" si="22"/>
        <v>2150</v>
      </c>
      <c r="N221" s="72">
        <v>90.84</v>
      </c>
      <c r="O221" s="74" t="s">
        <v>45</v>
      </c>
      <c r="P221" s="71">
        <f t="shared" si="19"/>
        <v>90.84</v>
      </c>
    </row>
    <row r="222" spans="2:16">
      <c r="B222" s="109">
        <v>80</v>
      </c>
      <c r="C222" s="110" t="s">
        <v>46</v>
      </c>
      <c r="D222" s="70">
        <f t="shared" si="18"/>
        <v>606.06060606060601</v>
      </c>
      <c r="E222" s="111">
        <v>7.3529999999999998</v>
      </c>
      <c r="F222" s="112">
        <v>1.415E-3</v>
      </c>
      <c r="G222" s="108">
        <f t="shared" si="21"/>
        <v>7.3544149999999995</v>
      </c>
      <c r="H222" s="72">
        <v>70.94</v>
      </c>
      <c r="I222" s="74" t="s">
        <v>12</v>
      </c>
      <c r="J222" s="75">
        <f t="shared" si="20"/>
        <v>70940</v>
      </c>
      <c r="K222" s="72">
        <v>2.82</v>
      </c>
      <c r="L222" s="74" t="s">
        <v>12</v>
      </c>
      <c r="M222" s="75">
        <f t="shared" si="22"/>
        <v>2820</v>
      </c>
      <c r="N222" s="72">
        <v>108.75</v>
      </c>
      <c r="O222" s="74" t="s">
        <v>45</v>
      </c>
      <c r="P222" s="71">
        <f t="shared" si="19"/>
        <v>108.75</v>
      </c>
    </row>
    <row r="223" spans="2:16">
      <c r="B223" s="109">
        <v>90</v>
      </c>
      <c r="C223" s="110" t="s">
        <v>46</v>
      </c>
      <c r="D223" s="70">
        <f t="shared" si="18"/>
        <v>681.81818181818187</v>
      </c>
      <c r="E223" s="111">
        <v>7.0609999999999999</v>
      </c>
      <c r="F223" s="112">
        <v>1.2700000000000001E-3</v>
      </c>
      <c r="G223" s="108">
        <f t="shared" si="21"/>
        <v>7.0622699999999998</v>
      </c>
      <c r="H223" s="72">
        <v>84.51</v>
      </c>
      <c r="I223" s="74" t="s">
        <v>12</v>
      </c>
      <c r="J223" s="75">
        <f t="shared" si="20"/>
        <v>84510</v>
      </c>
      <c r="K223" s="72">
        <v>3.41</v>
      </c>
      <c r="L223" s="74" t="s">
        <v>12</v>
      </c>
      <c r="M223" s="75">
        <f t="shared" si="22"/>
        <v>3410</v>
      </c>
      <c r="N223" s="72">
        <v>126.94</v>
      </c>
      <c r="O223" s="74" t="s">
        <v>45</v>
      </c>
      <c r="P223" s="71">
        <f t="shared" si="19"/>
        <v>126.94</v>
      </c>
    </row>
    <row r="224" spans="2:16">
      <c r="B224" s="109">
        <v>100</v>
      </c>
      <c r="C224" s="110" t="s">
        <v>46</v>
      </c>
      <c r="D224" s="70">
        <f t="shared" si="18"/>
        <v>757.57575757575762</v>
      </c>
      <c r="E224" s="111">
        <v>6.8330000000000002</v>
      </c>
      <c r="F224" s="112">
        <v>1.1529999999999999E-3</v>
      </c>
      <c r="G224" s="108">
        <f t="shared" si="21"/>
        <v>6.8341530000000006</v>
      </c>
      <c r="H224" s="72">
        <v>98.58</v>
      </c>
      <c r="I224" s="74" t="s">
        <v>12</v>
      </c>
      <c r="J224" s="75">
        <f t="shared" si="20"/>
        <v>98580</v>
      </c>
      <c r="K224" s="72">
        <v>3.95</v>
      </c>
      <c r="L224" s="74" t="s">
        <v>12</v>
      </c>
      <c r="M224" s="75">
        <f t="shared" si="22"/>
        <v>3950</v>
      </c>
      <c r="N224" s="72">
        <v>145.27000000000001</v>
      </c>
      <c r="O224" s="74" t="s">
        <v>45</v>
      </c>
      <c r="P224" s="71">
        <f t="shared" si="19"/>
        <v>145.27000000000001</v>
      </c>
    </row>
    <row r="225" spans="1:16">
      <c r="B225" s="109">
        <v>110</v>
      </c>
      <c r="C225" s="110" t="s">
        <v>46</v>
      </c>
      <c r="D225" s="70">
        <f t="shared" si="18"/>
        <v>833.33333333333337</v>
      </c>
      <c r="E225" s="111">
        <v>6.6509999999999998</v>
      </c>
      <c r="F225" s="112">
        <v>1.0560000000000001E-3</v>
      </c>
      <c r="G225" s="108">
        <f t="shared" si="21"/>
        <v>6.652056</v>
      </c>
      <c r="H225" s="72">
        <v>113.08</v>
      </c>
      <c r="I225" s="74" t="s">
        <v>12</v>
      </c>
      <c r="J225" s="75">
        <f t="shared" si="20"/>
        <v>113080</v>
      </c>
      <c r="K225" s="72">
        <v>4.45</v>
      </c>
      <c r="L225" s="74" t="s">
        <v>12</v>
      </c>
      <c r="M225" s="75">
        <f t="shared" si="22"/>
        <v>4450</v>
      </c>
      <c r="N225" s="72">
        <v>163.66</v>
      </c>
      <c r="O225" s="74" t="s">
        <v>45</v>
      </c>
      <c r="P225" s="71">
        <f t="shared" si="19"/>
        <v>163.66</v>
      </c>
    </row>
    <row r="226" spans="1:16">
      <c r="B226" s="109">
        <v>120</v>
      </c>
      <c r="C226" s="110" t="s">
        <v>46</v>
      </c>
      <c r="D226" s="70">
        <f t="shared" si="18"/>
        <v>909.09090909090912</v>
      </c>
      <c r="E226" s="111">
        <v>6.5039999999999996</v>
      </c>
      <c r="F226" s="112">
        <v>9.7499999999999996E-4</v>
      </c>
      <c r="G226" s="108">
        <f t="shared" si="21"/>
        <v>6.504975</v>
      </c>
      <c r="H226" s="72">
        <v>127.95</v>
      </c>
      <c r="I226" s="74" t="s">
        <v>12</v>
      </c>
      <c r="J226" s="75">
        <f t="shared" si="20"/>
        <v>127950</v>
      </c>
      <c r="K226" s="72">
        <v>4.92</v>
      </c>
      <c r="L226" s="74" t="s">
        <v>12</v>
      </c>
      <c r="M226" s="75">
        <f t="shared" si="22"/>
        <v>4920</v>
      </c>
      <c r="N226" s="72">
        <v>182.01</v>
      </c>
      <c r="O226" s="74" t="s">
        <v>45</v>
      </c>
      <c r="P226" s="71">
        <f t="shared" si="19"/>
        <v>182.01</v>
      </c>
    </row>
    <row r="227" spans="1:16">
      <c r="B227" s="109">
        <v>130</v>
      </c>
      <c r="C227" s="110" t="s">
        <v>46</v>
      </c>
      <c r="D227" s="70">
        <f t="shared" si="18"/>
        <v>984.84848484848487</v>
      </c>
      <c r="E227" s="111">
        <v>6.3840000000000003</v>
      </c>
      <c r="F227" s="112">
        <v>9.0580000000000001E-4</v>
      </c>
      <c r="G227" s="108">
        <f t="shared" si="21"/>
        <v>6.3849058000000003</v>
      </c>
      <c r="H227" s="72">
        <v>143.11000000000001</v>
      </c>
      <c r="I227" s="74" t="s">
        <v>12</v>
      </c>
      <c r="J227" s="75">
        <f t="shared" si="20"/>
        <v>143110</v>
      </c>
      <c r="K227" s="72">
        <v>5.37</v>
      </c>
      <c r="L227" s="74" t="s">
        <v>12</v>
      </c>
      <c r="M227" s="75">
        <f t="shared" si="22"/>
        <v>5370</v>
      </c>
      <c r="N227" s="72">
        <v>200.28</v>
      </c>
      <c r="O227" s="74" t="s">
        <v>45</v>
      </c>
      <c r="P227" s="71">
        <f t="shared" si="19"/>
        <v>200.28</v>
      </c>
    </row>
    <row r="228" spans="1:16">
      <c r="A228" s="4">
        <v>228</v>
      </c>
      <c r="B228" s="109">
        <v>132</v>
      </c>
      <c r="C228" s="110" t="s">
        <v>46</v>
      </c>
      <c r="D228" s="70">
        <f t="shared" si="18"/>
        <v>1000</v>
      </c>
      <c r="E228" s="111">
        <v>6.3650000000000002</v>
      </c>
      <c r="F228" s="112">
        <v>8.9309999999999997E-4</v>
      </c>
      <c r="G228" s="108">
        <f t="shared" si="21"/>
        <v>6.3658931000000001</v>
      </c>
      <c r="H228" s="72">
        <v>146.18</v>
      </c>
      <c r="I228" s="74" t="s">
        <v>12</v>
      </c>
      <c r="J228" s="75">
        <f t="shared" si="20"/>
        <v>146180</v>
      </c>
      <c r="K228" s="72">
        <v>5.39</v>
      </c>
      <c r="L228" s="74" t="s">
        <v>12</v>
      </c>
      <c r="M228" s="75">
        <f t="shared" si="22"/>
        <v>5390</v>
      </c>
      <c r="N228" s="72">
        <v>203.92</v>
      </c>
      <c r="O228" s="74" t="s">
        <v>45</v>
      </c>
      <c r="P228" s="71">
        <f t="shared" si="19"/>
        <v>203.92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srim132Xe_Si</vt:lpstr>
      <vt:lpstr>srim132Xe_Al</vt:lpstr>
      <vt:lpstr>srim132Xe_Au</vt:lpstr>
      <vt:lpstr>srim132Xe_C</vt:lpstr>
      <vt:lpstr>srim132Xe_Air</vt:lpstr>
      <vt:lpstr>srim132Xe_Kapton</vt:lpstr>
      <vt:lpstr>srim132Xe_Mylar</vt:lpstr>
      <vt:lpstr>srim132Xe_EJ212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2017-06-12T23:30:59Z</dcterms:modified>
</cp:coreProperties>
</file>